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HRB1055.CORP.GWPNET.COM\homes\3\S78Z3Q\Documents\Chamu\Algo trading\"/>
    </mc:Choice>
  </mc:AlternateContent>
  <bookViews>
    <workbookView xWindow="0" yWindow="2304" windowWidth="13800" windowHeight="5388" activeTab="6"/>
  </bookViews>
  <sheets>
    <sheet name="Sheet1" sheetId="14" r:id="rId1"/>
    <sheet name="EWA-UBOI" sheetId="6" r:id="rId2"/>
    <sheet name="EWC-BOI" sheetId="7" r:id="rId3"/>
    <sheet name="Basic Data" sheetId="1" state="hidden" r:id="rId4"/>
    <sheet name="Correlation" sheetId="2" state="hidden" r:id="rId5"/>
    <sheet name="ADF test" sheetId="11" r:id="rId6"/>
    <sheet name="Profitability analysis" sheetId="12" r:id="rId7"/>
  </sheets>
  <definedNames>
    <definedName name="_xlnm._FilterDatabase" localSheetId="1" hidden="1">'EWA-UBOI'!$A$1:$F$745</definedName>
    <definedName name="_xlnm._FilterDatabase" localSheetId="2" hidden="1">'EWC-BOI'!$A$1:$F$745</definedName>
    <definedName name="_xlnm._FilterDatabase" localSheetId="6" hidden="1">'Profitability analysis'!$A$5:$T$1979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J35" i="12" l="1"/>
  <c r="J36" i="12" l="1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043" i="12"/>
  <c r="D1044" i="12"/>
  <c r="D1045" i="12"/>
  <c r="D1046" i="12"/>
  <c r="D1047" i="12"/>
  <c r="D1048" i="12"/>
  <c r="D1049" i="12"/>
  <c r="D1050" i="12"/>
  <c r="D1051" i="12"/>
  <c r="D1052" i="12"/>
  <c r="D1053" i="12"/>
  <c r="D1054" i="12"/>
  <c r="D1055" i="12"/>
  <c r="D1056" i="12"/>
  <c r="D1057" i="12"/>
  <c r="D1058" i="12"/>
  <c r="D1059" i="12"/>
  <c r="D1060" i="12"/>
  <c r="D1061" i="12"/>
  <c r="D1062" i="12"/>
  <c r="D1063" i="12"/>
  <c r="D1064" i="12"/>
  <c r="D1065" i="12"/>
  <c r="D1066" i="12"/>
  <c r="D1067" i="12"/>
  <c r="D1068" i="12"/>
  <c r="D1069" i="12"/>
  <c r="D1070" i="12"/>
  <c r="D1071" i="12"/>
  <c r="D1072" i="12"/>
  <c r="D1073" i="12"/>
  <c r="D1074" i="12"/>
  <c r="D1075" i="12"/>
  <c r="D1076" i="12"/>
  <c r="D1077" i="12"/>
  <c r="D1078" i="12"/>
  <c r="D1079" i="12"/>
  <c r="D1080" i="12"/>
  <c r="D1081" i="12"/>
  <c r="D1082" i="12"/>
  <c r="D1083" i="12"/>
  <c r="D1084" i="12"/>
  <c r="D1085" i="12"/>
  <c r="D1086" i="12"/>
  <c r="D1087" i="12"/>
  <c r="D1088" i="12"/>
  <c r="D1089" i="12"/>
  <c r="D1090" i="12"/>
  <c r="D1091" i="12"/>
  <c r="D1092" i="12"/>
  <c r="D1093" i="12"/>
  <c r="D1094" i="12"/>
  <c r="D1095" i="12"/>
  <c r="D1096" i="12"/>
  <c r="D1097" i="12"/>
  <c r="D1098" i="12"/>
  <c r="D1099" i="12"/>
  <c r="D1100" i="12"/>
  <c r="D1101" i="12"/>
  <c r="D1102" i="12"/>
  <c r="D1103" i="12"/>
  <c r="D1104" i="12"/>
  <c r="D1105" i="12"/>
  <c r="D1106" i="12"/>
  <c r="D1107" i="12"/>
  <c r="D1108" i="12"/>
  <c r="D1109" i="12"/>
  <c r="D1110" i="12"/>
  <c r="D1111" i="12"/>
  <c r="D1112" i="12"/>
  <c r="D1113" i="12"/>
  <c r="D1114" i="12"/>
  <c r="D1115" i="12"/>
  <c r="D1116" i="12"/>
  <c r="D1117" i="12"/>
  <c r="D1118" i="12"/>
  <c r="D1119" i="12"/>
  <c r="D1120" i="12"/>
  <c r="D1121" i="12"/>
  <c r="D1122" i="12"/>
  <c r="D1123" i="12"/>
  <c r="D1124" i="12"/>
  <c r="D1125" i="12"/>
  <c r="D1126" i="12"/>
  <c r="D1127" i="12"/>
  <c r="D1128" i="12"/>
  <c r="D1129" i="12"/>
  <c r="D1130" i="12"/>
  <c r="D1131" i="12"/>
  <c r="D1132" i="12"/>
  <c r="D1133" i="12"/>
  <c r="D1134" i="12"/>
  <c r="D1135" i="12"/>
  <c r="D1136" i="12"/>
  <c r="D1137" i="12"/>
  <c r="D1138" i="12"/>
  <c r="D1139" i="12"/>
  <c r="D1140" i="12"/>
  <c r="D1141" i="12"/>
  <c r="D1142" i="12"/>
  <c r="D1143" i="12"/>
  <c r="D1144" i="12"/>
  <c r="D1145" i="12"/>
  <c r="D1146" i="12"/>
  <c r="D1147" i="12"/>
  <c r="D1148" i="12"/>
  <c r="D1149" i="12"/>
  <c r="D1150" i="12"/>
  <c r="D1151" i="12"/>
  <c r="D1152" i="12"/>
  <c r="D1153" i="12"/>
  <c r="D1154" i="12"/>
  <c r="D1155" i="12"/>
  <c r="D1156" i="12"/>
  <c r="D1157" i="12"/>
  <c r="D1158" i="12"/>
  <c r="D1159" i="12"/>
  <c r="D1160" i="12"/>
  <c r="D1161" i="12"/>
  <c r="D1162" i="12"/>
  <c r="D1163" i="12"/>
  <c r="D1164" i="12"/>
  <c r="D1165" i="12"/>
  <c r="D1166" i="12"/>
  <c r="D1167" i="12"/>
  <c r="D1168" i="12"/>
  <c r="D1169" i="12"/>
  <c r="D1170" i="12"/>
  <c r="D1171" i="12"/>
  <c r="D1172" i="12"/>
  <c r="D1173" i="12"/>
  <c r="D1174" i="12"/>
  <c r="D1175" i="12"/>
  <c r="D1176" i="12"/>
  <c r="D1177" i="12"/>
  <c r="D1178" i="12"/>
  <c r="D1179" i="12"/>
  <c r="D1180" i="12"/>
  <c r="D1181" i="12"/>
  <c r="D1182" i="12"/>
  <c r="D1183" i="12"/>
  <c r="D1184" i="12"/>
  <c r="D1185" i="12"/>
  <c r="D1186" i="12"/>
  <c r="D1187" i="12"/>
  <c r="D1188" i="12"/>
  <c r="D1189" i="12"/>
  <c r="D1190" i="12"/>
  <c r="D1191" i="12"/>
  <c r="D1192" i="12"/>
  <c r="D1193" i="12"/>
  <c r="D1194" i="12"/>
  <c r="D1195" i="12"/>
  <c r="D1196" i="12"/>
  <c r="D1197" i="12"/>
  <c r="D1198" i="12"/>
  <c r="D1199" i="12"/>
  <c r="D1200" i="12"/>
  <c r="D1201" i="12"/>
  <c r="D1202" i="12"/>
  <c r="D1203" i="12"/>
  <c r="D1204" i="12"/>
  <c r="D1205" i="12"/>
  <c r="D1206" i="12"/>
  <c r="D1207" i="12"/>
  <c r="D1208" i="12"/>
  <c r="D1209" i="12"/>
  <c r="D1210" i="12"/>
  <c r="D1211" i="12"/>
  <c r="D1212" i="12"/>
  <c r="D1213" i="12"/>
  <c r="D1214" i="12"/>
  <c r="D1215" i="12"/>
  <c r="D1216" i="12"/>
  <c r="D1217" i="12"/>
  <c r="D1218" i="12"/>
  <c r="D1219" i="12"/>
  <c r="D1220" i="12"/>
  <c r="D1221" i="12"/>
  <c r="D1222" i="12"/>
  <c r="D1223" i="12"/>
  <c r="D1224" i="12"/>
  <c r="D1225" i="12"/>
  <c r="D1226" i="12"/>
  <c r="D1227" i="12"/>
  <c r="D1228" i="12"/>
  <c r="D1229" i="12"/>
  <c r="D1230" i="12"/>
  <c r="D1231" i="12"/>
  <c r="D1232" i="12"/>
  <c r="D1233" i="12"/>
  <c r="D1234" i="12"/>
  <c r="D1235" i="12"/>
  <c r="D1236" i="12"/>
  <c r="D1237" i="12"/>
  <c r="D1238" i="12"/>
  <c r="D1239" i="12"/>
  <c r="D1240" i="12"/>
  <c r="D1241" i="12"/>
  <c r="D1242" i="12"/>
  <c r="D1243" i="12"/>
  <c r="D1244" i="12"/>
  <c r="D1245" i="12"/>
  <c r="D1246" i="12"/>
  <c r="D1247" i="12"/>
  <c r="D1248" i="12"/>
  <c r="D1249" i="12"/>
  <c r="D1250" i="12"/>
  <c r="D1251" i="12"/>
  <c r="D1252" i="12"/>
  <c r="D1253" i="12"/>
  <c r="D1254" i="12"/>
  <c r="D1255" i="12"/>
  <c r="D1256" i="12"/>
  <c r="D1257" i="12"/>
  <c r="D1258" i="12"/>
  <c r="D1259" i="12"/>
  <c r="D1260" i="12"/>
  <c r="D1261" i="12"/>
  <c r="D1262" i="12"/>
  <c r="D1263" i="12"/>
  <c r="D1264" i="12"/>
  <c r="D1265" i="12"/>
  <c r="D1266" i="12"/>
  <c r="D1267" i="12"/>
  <c r="D1268" i="12"/>
  <c r="D1269" i="12"/>
  <c r="D1270" i="12"/>
  <c r="D1271" i="12"/>
  <c r="D1272" i="12"/>
  <c r="D1273" i="12"/>
  <c r="D1274" i="12"/>
  <c r="D1275" i="12"/>
  <c r="D1276" i="12"/>
  <c r="D1277" i="12"/>
  <c r="D1278" i="12"/>
  <c r="D1279" i="12"/>
  <c r="D1280" i="12"/>
  <c r="D1281" i="12"/>
  <c r="D1282" i="12"/>
  <c r="D1283" i="12"/>
  <c r="D1284" i="12"/>
  <c r="D1285" i="12"/>
  <c r="D1286" i="12"/>
  <c r="D1287" i="12"/>
  <c r="D1288" i="12"/>
  <c r="D1289" i="12"/>
  <c r="D1290" i="12"/>
  <c r="D1291" i="12"/>
  <c r="D1292" i="12"/>
  <c r="D1293" i="12"/>
  <c r="D1294" i="12"/>
  <c r="D1295" i="12"/>
  <c r="D1296" i="12"/>
  <c r="D1297" i="12"/>
  <c r="D1298" i="12"/>
  <c r="D1299" i="12"/>
  <c r="D1300" i="12"/>
  <c r="D1301" i="12"/>
  <c r="D1302" i="12"/>
  <c r="D1303" i="12"/>
  <c r="D1304" i="12"/>
  <c r="D1305" i="12"/>
  <c r="D1306" i="12"/>
  <c r="D1307" i="12"/>
  <c r="D1308" i="12"/>
  <c r="D1309" i="12"/>
  <c r="D1310" i="12"/>
  <c r="D1311" i="12"/>
  <c r="D1312" i="12"/>
  <c r="D1313" i="12"/>
  <c r="D1314" i="12"/>
  <c r="D1315" i="12"/>
  <c r="D1316" i="12"/>
  <c r="D1317" i="12"/>
  <c r="D1318" i="12"/>
  <c r="D1319" i="12"/>
  <c r="D1320" i="12"/>
  <c r="D1321" i="12"/>
  <c r="D1322" i="12"/>
  <c r="D1323" i="12"/>
  <c r="D1324" i="12"/>
  <c r="D1325" i="12"/>
  <c r="D1326" i="12"/>
  <c r="D1327" i="12"/>
  <c r="D1328" i="12"/>
  <c r="D1329" i="12"/>
  <c r="D1330" i="12"/>
  <c r="D1331" i="12"/>
  <c r="D1332" i="12"/>
  <c r="D1333" i="12"/>
  <c r="D1334" i="12"/>
  <c r="D1335" i="12"/>
  <c r="D1336" i="12"/>
  <c r="D1337" i="12"/>
  <c r="D1338" i="12"/>
  <c r="D1339" i="12"/>
  <c r="D1340" i="12"/>
  <c r="D1341" i="12"/>
  <c r="D1342" i="12"/>
  <c r="D1343" i="12"/>
  <c r="D1344" i="12"/>
  <c r="D1345" i="12"/>
  <c r="D1346" i="12"/>
  <c r="D1347" i="12"/>
  <c r="D1348" i="12"/>
  <c r="D1349" i="12"/>
  <c r="D1350" i="12"/>
  <c r="D1351" i="12"/>
  <c r="D1352" i="12"/>
  <c r="D1353" i="12"/>
  <c r="D1354" i="12"/>
  <c r="D1355" i="12"/>
  <c r="D1356" i="12"/>
  <c r="D1357" i="12"/>
  <c r="D1358" i="12"/>
  <c r="D1359" i="12"/>
  <c r="D1360" i="12"/>
  <c r="D1361" i="12"/>
  <c r="D1362" i="12"/>
  <c r="D1363" i="12"/>
  <c r="D1364" i="12"/>
  <c r="D1365" i="12"/>
  <c r="D1366" i="12"/>
  <c r="D1367" i="12"/>
  <c r="D1368" i="12"/>
  <c r="D1369" i="12"/>
  <c r="D1370" i="12"/>
  <c r="D1371" i="12"/>
  <c r="D1372" i="12"/>
  <c r="D1373" i="12"/>
  <c r="D1374" i="12"/>
  <c r="D1375" i="12"/>
  <c r="D1376" i="12"/>
  <c r="D1377" i="12"/>
  <c r="D1378" i="12"/>
  <c r="D1379" i="12"/>
  <c r="D1380" i="12"/>
  <c r="D1381" i="12"/>
  <c r="D1382" i="12"/>
  <c r="D1383" i="12"/>
  <c r="D1384" i="12"/>
  <c r="D1385" i="12"/>
  <c r="D1386" i="12"/>
  <c r="D1387" i="12"/>
  <c r="D1388" i="12"/>
  <c r="D1389" i="12"/>
  <c r="D1390" i="12"/>
  <c r="D1391" i="12"/>
  <c r="D1392" i="12"/>
  <c r="D1393" i="12"/>
  <c r="D1394" i="12"/>
  <c r="D1395" i="12"/>
  <c r="D1396" i="12"/>
  <c r="D1397" i="12"/>
  <c r="D1398" i="12"/>
  <c r="D1399" i="12"/>
  <c r="D1400" i="12"/>
  <c r="D1401" i="12"/>
  <c r="D1402" i="12"/>
  <c r="D1403" i="12"/>
  <c r="D1404" i="12"/>
  <c r="D1405" i="12"/>
  <c r="D1406" i="12"/>
  <c r="D1407" i="12"/>
  <c r="D1408" i="12"/>
  <c r="D1409" i="12"/>
  <c r="D1410" i="12"/>
  <c r="D1411" i="12"/>
  <c r="D1412" i="12"/>
  <c r="D1413" i="12"/>
  <c r="D1414" i="12"/>
  <c r="D1415" i="12"/>
  <c r="D1416" i="12"/>
  <c r="D1417" i="12"/>
  <c r="D1418" i="12"/>
  <c r="D1419" i="12"/>
  <c r="D1420" i="12"/>
  <c r="D1421" i="12"/>
  <c r="D1422" i="12"/>
  <c r="D1423" i="12"/>
  <c r="D1424" i="12"/>
  <c r="D1425" i="12"/>
  <c r="D1426" i="12"/>
  <c r="D1427" i="12"/>
  <c r="D1428" i="12"/>
  <c r="D1429" i="12"/>
  <c r="D1430" i="12"/>
  <c r="D1431" i="12"/>
  <c r="D1432" i="12"/>
  <c r="D1433" i="12"/>
  <c r="D1434" i="12"/>
  <c r="D1435" i="12"/>
  <c r="D1436" i="12"/>
  <c r="D1437" i="12"/>
  <c r="D1438" i="12"/>
  <c r="D1439" i="12"/>
  <c r="D1440" i="12"/>
  <c r="D1441" i="12"/>
  <c r="D1442" i="12"/>
  <c r="D1443" i="12"/>
  <c r="D1444" i="12"/>
  <c r="D1445" i="12"/>
  <c r="D1446" i="12"/>
  <c r="D1447" i="12"/>
  <c r="D1448" i="12"/>
  <c r="D1449" i="12"/>
  <c r="D1450" i="12"/>
  <c r="D1451" i="12"/>
  <c r="D1452" i="12"/>
  <c r="D1453" i="12"/>
  <c r="D1454" i="12"/>
  <c r="D1455" i="12"/>
  <c r="D1456" i="12"/>
  <c r="D1457" i="12"/>
  <c r="D1458" i="12"/>
  <c r="D1459" i="12"/>
  <c r="D1460" i="12"/>
  <c r="D1461" i="12"/>
  <c r="D1462" i="12"/>
  <c r="D1463" i="12"/>
  <c r="D1464" i="12"/>
  <c r="D1465" i="12"/>
  <c r="D1466" i="12"/>
  <c r="D1467" i="12"/>
  <c r="D1468" i="12"/>
  <c r="D1469" i="12"/>
  <c r="D1470" i="12"/>
  <c r="D1471" i="12"/>
  <c r="D1472" i="12"/>
  <c r="D1473" i="12"/>
  <c r="D1474" i="12"/>
  <c r="D1475" i="12"/>
  <c r="D1476" i="12"/>
  <c r="D1477" i="12"/>
  <c r="D1478" i="12"/>
  <c r="D1479" i="12"/>
  <c r="D1480" i="12"/>
  <c r="D1481" i="12"/>
  <c r="D1482" i="12"/>
  <c r="D1483" i="12"/>
  <c r="D1484" i="12"/>
  <c r="D1485" i="12"/>
  <c r="D1486" i="12"/>
  <c r="D1487" i="12"/>
  <c r="D1488" i="12"/>
  <c r="D1489" i="12"/>
  <c r="D1490" i="12"/>
  <c r="D1491" i="12"/>
  <c r="D1492" i="12"/>
  <c r="D1493" i="12"/>
  <c r="D1494" i="12"/>
  <c r="D1495" i="12"/>
  <c r="D1496" i="12"/>
  <c r="D1497" i="12"/>
  <c r="D1498" i="12"/>
  <c r="D1499" i="12"/>
  <c r="D1500" i="12"/>
  <c r="D1501" i="12"/>
  <c r="D1502" i="12"/>
  <c r="D1503" i="12"/>
  <c r="D1504" i="12"/>
  <c r="D1505" i="12"/>
  <c r="D1506" i="12"/>
  <c r="D1507" i="12"/>
  <c r="D1508" i="12"/>
  <c r="D1509" i="12"/>
  <c r="D1510" i="12"/>
  <c r="D1511" i="12"/>
  <c r="D1512" i="12"/>
  <c r="D1513" i="12"/>
  <c r="D1514" i="12"/>
  <c r="D1515" i="12"/>
  <c r="D1516" i="12"/>
  <c r="D1517" i="12"/>
  <c r="D1518" i="12"/>
  <c r="D1519" i="12"/>
  <c r="D1520" i="12"/>
  <c r="D1521" i="12"/>
  <c r="D1522" i="12"/>
  <c r="D1523" i="12"/>
  <c r="D1524" i="12"/>
  <c r="D1525" i="12"/>
  <c r="D1526" i="12"/>
  <c r="D1527" i="12"/>
  <c r="D1528" i="12"/>
  <c r="D1529" i="12"/>
  <c r="D1530" i="12"/>
  <c r="D1531" i="12"/>
  <c r="D1532" i="12"/>
  <c r="D1533" i="12"/>
  <c r="D1534" i="12"/>
  <c r="D1535" i="12"/>
  <c r="D1536" i="12"/>
  <c r="D1537" i="12"/>
  <c r="D1538" i="12"/>
  <c r="D1539" i="12"/>
  <c r="D1540" i="12"/>
  <c r="D1541" i="12"/>
  <c r="D1542" i="12"/>
  <c r="D1543" i="12"/>
  <c r="D1544" i="12"/>
  <c r="D1545" i="12"/>
  <c r="D1546" i="12"/>
  <c r="D1547" i="12"/>
  <c r="D1548" i="12"/>
  <c r="D1549" i="12"/>
  <c r="D1550" i="12"/>
  <c r="D1551" i="12"/>
  <c r="D1552" i="12"/>
  <c r="D1553" i="12"/>
  <c r="D1554" i="12"/>
  <c r="D1555" i="12"/>
  <c r="D1556" i="12"/>
  <c r="D1557" i="12"/>
  <c r="D1558" i="12"/>
  <c r="D1559" i="12"/>
  <c r="D1560" i="12"/>
  <c r="D1561" i="12"/>
  <c r="D1562" i="12"/>
  <c r="D1563" i="12"/>
  <c r="D1564" i="12"/>
  <c r="D1565" i="12"/>
  <c r="D1566" i="12"/>
  <c r="D1567" i="12"/>
  <c r="D1568" i="12"/>
  <c r="D1569" i="12"/>
  <c r="D1570" i="12"/>
  <c r="D1571" i="12"/>
  <c r="D1572" i="12"/>
  <c r="D1573" i="12"/>
  <c r="D1574" i="12"/>
  <c r="D1575" i="12"/>
  <c r="D1576" i="12"/>
  <c r="D1577" i="12"/>
  <c r="D1578" i="12"/>
  <c r="D1579" i="12"/>
  <c r="D1580" i="12"/>
  <c r="D1581" i="12"/>
  <c r="D1582" i="12"/>
  <c r="D1583" i="12"/>
  <c r="D1584" i="12"/>
  <c r="D1585" i="12"/>
  <c r="D1586" i="12"/>
  <c r="D1587" i="12"/>
  <c r="D1588" i="12"/>
  <c r="D1589" i="12"/>
  <c r="D1590" i="12"/>
  <c r="D1591" i="12"/>
  <c r="D1592" i="12"/>
  <c r="D1593" i="12"/>
  <c r="D1594" i="12"/>
  <c r="D1595" i="12"/>
  <c r="D1596" i="12"/>
  <c r="D1597" i="12"/>
  <c r="D1598" i="12"/>
  <c r="D1599" i="12"/>
  <c r="D1600" i="12"/>
  <c r="D1601" i="12"/>
  <c r="D1602" i="12"/>
  <c r="D1603" i="12"/>
  <c r="D1604" i="12"/>
  <c r="D1605" i="12"/>
  <c r="D1606" i="12"/>
  <c r="D1607" i="12"/>
  <c r="D1608" i="12"/>
  <c r="D1609" i="12"/>
  <c r="D1610" i="12"/>
  <c r="D1611" i="12"/>
  <c r="D1612" i="12"/>
  <c r="D1613" i="12"/>
  <c r="D1614" i="12"/>
  <c r="D1615" i="12"/>
  <c r="D1616" i="12"/>
  <c r="D1617" i="12"/>
  <c r="D1618" i="12"/>
  <c r="D1619" i="12"/>
  <c r="D1620" i="12"/>
  <c r="D1621" i="12"/>
  <c r="D1622" i="12"/>
  <c r="D1623" i="12"/>
  <c r="D1624" i="12"/>
  <c r="D1625" i="12"/>
  <c r="D1626" i="12"/>
  <c r="D1627" i="12"/>
  <c r="D1628" i="12"/>
  <c r="D1629" i="12"/>
  <c r="D1630" i="12"/>
  <c r="D1631" i="12"/>
  <c r="D1632" i="12"/>
  <c r="D1633" i="12"/>
  <c r="D1634" i="12"/>
  <c r="D1635" i="12"/>
  <c r="D1636" i="12"/>
  <c r="D1637" i="12"/>
  <c r="D1638" i="12"/>
  <c r="D1639" i="12"/>
  <c r="D1640" i="12"/>
  <c r="D1641" i="12"/>
  <c r="D1642" i="12"/>
  <c r="D1643" i="12"/>
  <c r="D1644" i="12"/>
  <c r="D1645" i="12"/>
  <c r="D1646" i="12"/>
  <c r="D1647" i="12"/>
  <c r="D1648" i="12"/>
  <c r="D1649" i="12"/>
  <c r="D1650" i="12"/>
  <c r="D1651" i="12"/>
  <c r="D1652" i="12"/>
  <c r="D1653" i="12"/>
  <c r="D1654" i="12"/>
  <c r="D1655" i="12"/>
  <c r="D1656" i="12"/>
  <c r="D1657" i="12"/>
  <c r="D1658" i="12"/>
  <c r="D1659" i="12"/>
  <c r="D1660" i="12"/>
  <c r="D1661" i="12"/>
  <c r="D1662" i="12"/>
  <c r="D1663" i="12"/>
  <c r="D1664" i="12"/>
  <c r="D1665" i="12"/>
  <c r="D1666" i="12"/>
  <c r="D1667" i="12"/>
  <c r="D1668" i="12"/>
  <c r="D1669" i="12"/>
  <c r="D1670" i="12"/>
  <c r="D1671" i="12"/>
  <c r="D1672" i="12"/>
  <c r="D1673" i="12"/>
  <c r="D1674" i="12"/>
  <c r="D1675" i="12"/>
  <c r="D1676" i="12"/>
  <c r="D1677" i="12"/>
  <c r="D1678" i="12"/>
  <c r="D1679" i="12"/>
  <c r="D1680" i="12"/>
  <c r="D1681" i="12"/>
  <c r="D1682" i="12"/>
  <c r="D1683" i="12"/>
  <c r="D1684" i="12"/>
  <c r="D1685" i="12"/>
  <c r="D1686" i="12"/>
  <c r="D1687" i="12"/>
  <c r="D1688" i="12"/>
  <c r="D1689" i="12"/>
  <c r="D1690" i="12"/>
  <c r="D1691" i="12"/>
  <c r="D1692" i="12"/>
  <c r="D1693" i="12"/>
  <c r="D1694" i="12"/>
  <c r="D1695" i="12"/>
  <c r="D1696" i="12"/>
  <c r="D1697" i="12"/>
  <c r="D1698" i="12"/>
  <c r="D1699" i="12"/>
  <c r="D1700" i="12"/>
  <c r="D1701" i="12"/>
  <c r="D1702" i="12"/>
  <c r="D1703" i="12"/>
  <c r="D1704" i="12"/>
  <c r="D1705" i="12"/>
  <c r="D1706" i="12"/>
  <c r="D1707" i="12"/>
  <c r="D1708" i="12"/>
  <c r="D1709" i="12"/>
  <c r="D1710" i="12"/>
  <c r="D1711" i="12"/>
  <c r="D1712" i="12"/>
  <c r="D1713" i="12"/>
  <c r="D1714" i="12"/>
  <c r="D1715" i="12"/>
  <c r="D1716" i="12"/>
  <c r="D1717" i="12"/>
  <c r="D1718" i="12"/>
  <c r="D1719" i="12"/>
  <c r="D1720" i="12"/>
  <c r="D1721" i="12"/>
  <c r="D1722" i="12"/>
  <c r="D1723" i="12"/>
  <c r="D1724" i="12"/>
  <c r="D1725" i="12"/>
  <c r="D1726" i="12"/>
  <c r="D1727" i="12"/>
  <c r="D1728" i="12"/>
  <c r="D1729" i="12"/>
  <c r="D1730" i="12"/>
  <c r="D1731" i="12"/>
  <c r="D1732" i="12"/>
  <c r="D1733" i="12"/>
  <c r="D1734" i="12"/>
  <c r="D1735" i="12"/>
  <c r="D1736" i="12"/>
  <c r="D1737" i="12"/>
  <c r="D1738" i="12"/>
  <c r="D1739" i="12"/>
  <c r="D1740" i="12"/>
  <c r="D1741" i="12"/>
  <c r="D1742" i="12"/>
  <c r="D1743" i="12"/>
  <c r="D1744" i="12"/>
  <c r="D1745" i="12"/>
  <c r="D1746" i="12"/>
  <c r="D1747" i="12"/>
  <c r="D1748" i="12"/>
  <c r="D1749" i="12"/>
  <c r="D1750" i="12"/>
  <c r="D1751" i="12"/>
  <c r="D1752" i="12"/>
  <c r="D1753" i="12"/>
  <c r="D1754" i="12"/>
  <c r="D1755" i="12"/>
  <c r="D1756" i="12"/>
  <c r="D1757" i="12"/>
  <c r="D1758" i="12"/>
  <c r="D1759" i="12"/>
  <c r="D1760" i="12"/>
  <c r="D1761" i="12"/>
  <c r="D1762" i="12"/>
  <c r="D1763" i="12"/>
  <c r="D1764" i="12"/>
  <c r="D1765" i="12"/>
  <c r="D1766" i="12"/>
  <c r="D1767" i="12"/>
  <c r="D1768" i="12"/>
  <c r="D1769" i="12"/>
  <c r="D1770" i="12"/>
  <c r="D1771" i="12"/>
  <c r="D1772" i="12"/>
  <c r="D1773" i="12"/>
  <c r="D1774" i="12"/>
  <c r="D1775" i="12"/>
  <c r="D1776" i="12"/>
  <c r="D1777" i="12"/>
  <c r="D1778" i="12"/>
  <c r="D1779" i="12"/>
  <c r="D1780" i="12"/>
  <c r="D1781" i="12"/>
  <c r="D1782" i="12"/>
  <c r="D1783" i="12"/>
  <c r="D1784" i="12"/>
  <c r="D1785" i="12"/>
  <c r="D1786" i="12"/>
  <c r="D1787" i="12"/>
  <c r="D1788" i="12"/>
  <c r="D1789" i="12"/>
  <c r="D1790" i="12"/>
  <c r="D1791" i="12"/>
  <c r="D1792" i="12"/>
  <c r="D1793" i="12"/>
  <c r="D1794" i="12"/>
  <c r="D1795" i="12"/>
  <c r="D1796" i="12"/>
  <c r="D1797" i="12"/>
  <c r="D1798" i="12"/>
  <c r="D1799" i="12"/>
  <c r="D1800" i="12"/>
  <c r="D1801" i="12"/>
  <c r="D1802" i="12"/>
  <c r="D1803" i="12"/>
  <c r="D1804" i="12"/>
  <c r="D1805" i="12"/>
  <c r="D1806" i="12"/>
  <c r="D1807" i="12"/>
  <c r="D1808" i="12"/>
  <c r="D1809" i="12"/>
  <c r="D1810" i="12"/>
  <c r="D1811" i="12"/>
  <c r="D1812" i="12"/>
  <c r="D1813" i="12"/>
  <c r="D1814" i="12"/>
  <c r="D1815" i="12"/>
  <c r="D1816" i="12"/>
  <c r="D1817" i="12"/>
  <c r="D1818" i="12"/>
  <c r="D1819" i="12"/>
  <c r="D1820" i="12"/>
  <c r="D1821" i="12"/>
  <c r="D1822" i="12"/>
  <c r="D1823" i="12"/>
  <c r="D1824" i="12"/>
  <c r="D1825" i="12"/>
  <c r="D1826" i="12"/>
  <c r="D1827" i="12"/>
  <c r="D1828" i="12"/>
  <c r="D1829" i="12"/>
  <c r="D1830" i="12"/>
  <c r="D1831" i="12"/>
  <c r="D1832" i="12"/>
  <c r="D1833" i="12"/>
  <c r="D1834" i="12"/>
  <c r="D1835" i="12"/>
  <c r="D1836" i="12"/>
  <c r="D1837" i="12"/>
  <c r="D1838" i="12"/>
  <c r="D1839" i="12"/>
  <c r="D1840" i="12"/>
  <c r="D1841" i="12"/>
  <c r="D1842" i="12"/>
  <c r="D1843" i="12"/>
  <c r="D1844" i="12"/>
  <c r="D1845" i="12"/>
  <c r="D1846" i="12"/>
  <c r="D1847" i="12"/>
  <c r="D1848" i="12"/>
  <c r="D1849" i="12"/>
  <c r="D1850" i="12"/>
  <c r="D1851" i="12"/>
  <c r="D1852" i="12"/>
  <c r="D1853" i="12"/>
  <c r="D1854" i="12"/>
  <c r="D1855" i="12"/>
  <c r="D1856" i="12"/>
  <c r="D1857" i="12"/>
  <c r="D1858" i="12"/>
  <c r="D1859" i="12"/>
  <c r="D1860" i="12"/>
  <c r="D1861" i="12"/>
  <c r="D1862" i="12"/>
  <c r="D1863" i="12"/>
  <c r="D1864" i="12"/>
  <c r="D1865" i="12"/>
  <c r="D1866" i="12"/>
  <c r="D1867" i="12"/>
  <c r="D1868" i="12"/>
  <c r="D1869" i="12"/>
  <c r="D1870" i="12"/>
  <c r="D1871" i="12"/>
  <c r="D1872" i="12"/>
  <c r="D1873" i="12"/>
  <c r="D1874" i="12"/>
  <c r="D1875" i="12"/>
  <c r="D1876" i="12"/>
  <c r="D1877" i="12"/>
  <c r="D1878" i="12"/>
  <c r="D1879" i="12"/>
  <c r="D1880" i="12"/>
  <c r="D1881" i="12"/>
  <c r="D1882" i="12"/>
  <c r="D1883" i="12"/>
  <c r="D1884" i="12"/>
  <c r="D1885" i="12"/>
  <c r="D1886" i="12"/>
  <c r="D1887" i="12"/>
  <c r="D1888" i="12"/>
  <c r="D1889" i="12"/>
  <c r="D1890" i="12"/>
  <c r="D1891" i="12"/>
  <c r="D1892" i="12"/>
  <c r="D1893" i="12"/>
  <c r="D1894" i="12"/>
  <c r="D1895" i="12"/>
  <c r="D1896" i="12"/>
  <c r="D1897" i="12"/>
  <c r="D1898" i="12"/>
  <c r="D1899" i="12"/>
  <c r="D1900" i="12"/>
  <c r="D1901" i="12"/>
  <c r="D1902" i="12"/>
  <c r="D1903" i="12"/>
  <c r="D1904" i="12"/>
  <c r="D1905" i="12"/>
  <c r="D1906" i="12"/>
  <c r="D1907" i="12"/>
  <c r="D1908" i="12"/>
  <c r="D1909" i="12"/>
  <c r="D1910" i="12"/>
  <c r="D1911" i="12"/>
  <c r="D1912" i="12"/>
  <c r="D1913" i="12"/>
  <c r="D1914" i="12"/>
  <c r="D1915" i="12"/>
  <c r="D1916" i="12"/>
  <c r="D1917" i="12"/>
  <c r="D1918" i="12"/>
  <c r="D1919" i="12"/>
  <c r="D1920" i="12"/>
  <c r="D1921" i="12"/>
  <c r="D1922" i="12"/>
  <c r="D1923" i="12"/>
  <c r="D1924" i="12"/>
  <c r="D1925" i="12"/>
  <c r="D1926" i="12"/>
  <c r="D1927" i="12"/>
  <c r="D1928" i="12"/>
  <c r="D1929" i="12"/>
  <c r="D1930" i="12"/>
  <c r="D1931" i="12"/>
  <c r="D1932" i="12"/>
  <c r="D1933" i="12"/>
  <c r="D1934" i="12"/>
  <c r="D1935" i="12"/>
  <c r="D1936" i="12"/>
  <c r="D1937" i="12"/>
  <c r="D1938" i="12"/>
  <c r="D1939" i="12"/>
  <c r="D1940" i="12"/>
  <c r="D1941" i="12"/>
  <c r="D1942" i="12"/>
  <c r="D1943" i="12"/>
  <c r="D1944" i="12"/>
  <c r="D1945" i="12"/>
  <c r="D1946" i="12"/>
  <c r="D1947" i="12"/>
  <c r="D1948" i="12"/>
  <c r="D1949" i="12"/>
  <c r="D1950" i="12"/>
  <c r="D1951" i="12"/>
  <c r="D1952" i="12"/>
  <c r="D1953" i="12"/>
  <c r="D1954" i="12"/>
  <c r="D1955" i="12"/>
  <c r="D1956" i="12"/>
  <c r="D1957" i="12"/>
  <c r="D1958" i="12"/>
  <c r="D1959" i="12"/>
  <c r="D1960" i="12"/>
  <c r="D1961" i="12"/>
  <c r="D1962" i="12"/>
  <c r="D1963" i="12"/>
  <c r="D1964" i="12"/>
  <c r="D1965" i="12"/>
  <c r="D1966" i="12"/>
  <c r="D1967" i="12"/>
  <c r="D1968" i="12"/>
  <c r="D1969" i="12"/>
  <c r="D1970" i="12"/>
  <c r="D1971" i="12"/>
  <c r="D1972" i="12"/>
  <c r="D1973" i="12"/>
  <c r="D1974" i="12"/>
  <c r="D1975" i="12"/>
  <c r="D1976" i="12"/>
  <c r="D1977" i="12"/>
  <c r="D1978" i="12"/>
  <c r="D1979" i="12"/>
  <c r="D6" i="12"/>
  <c r="Q35" i="12"/>
  <c r="R35" i="12"/>
  <c r="P35" i="12"/>
  <c r="H3" i="11" l="1"/>
  <c r="H4" i="11"/>
  <c r="E4" i="11"/>
  <c r="D4" i="11"/>
  <c r="E3" i="11"/>
  <c r="I84" i="12" s="1"/>
  <c r="H82" i="12"/>
  <c r="H83" i="12"/>
  <c r="H84" i="12"/>
  <c r="H85" i="12"/>
  <c r="H86" i="12"/>
  <c r="H87" i="12"/>
  <c r="H88" i="12"/>
  <c r="I88" i="12"/>
  <c r="H89" i="12"/>
  <c r="H90" i="12"/>
  <c r="H91" i="12"/>
  <c r="H92" i="12"/>
  <c r="H93" i="12"/>
  <c r="I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I113" i="12"/>
  <c r="H114" i="12"/>
  <c r="H115" i="12"/>
  <c r="H116" i="12"/>
  <c r="H117" i="12"/>
  <c r="H118" i="12"/>
  <c r="H119" i="12"/>
  <c r="H120" i="12"/>
  <c r="I120" i="12"/>
  <c r="H121" i="12"/>
  <c r="H122" i="12"/>
  <c r="H123" i="12"/>
  <c r="H124" i="12"/>
  <c r="H125" i="12"/>
  <c r="I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I145" i="12"/>
  <c r="H146" i="12"/>
  <c r="H147" i="12"/>
  <c r="H148" i="12"/>
  <c r="H149" i="12"/>
  <c r="H150" i="12"/>
  <c r="H151" i="12"/>
  <c r="H152" i="12"/>
  <c r="I152" i="12"/>
  <c r="H153" i="12"/>
  <c r="H154" i="12"/>
  <c r="H155" i="12"/>
  <c r="H156" i="12"/>
  <c r="H157" i="12"/>
  <c r="I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I177" i="12"/>
  <c r="H178" i="12"/>
  <c r="H179" i="12"/>
  <c r="H180" i="12"/>
  <c r="H181" i="12"/>
  <c r="H182" i="12"/>
  <c r="H183" i="12"/>
  <c r="H184" i="12"/>
  <c r="I184" i="12"/>
  <c r="H185" i="12"/>
  <c r="H186" i="12"/>
  <c r="H187" i="12"/>
  <c r="H188" i="12"/>
  <c r="H189" i="12"/>
  <c r="I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I209" i="12"/>
  <c r="H210" i="12"/>
  <c r="H211" i="12"/>
  <c r="H212" i="12"/>
  <c r="H213" i="12"/>
  <c r="H214" i="12"/>
  <c r="H215" i="12"/>
  <c r="H216" i="12"/>
  <c r="I216" i="12"/>
  <c r="H217" i="12"/>
  <c r="H218" i="12"/>
  <c r="H219" i="12"/>
  <c r="H220" i="12"/>
  <c r="H221" i="12"/>
  <c r="I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I241" i="12"/>
  <c r="H242" i="12"/>
  <c r="H243" i="12"/>
  <c r="H244" i="12"/>
  <c r="H245" i="12"/>
  <c r="H246" i="12"/>
  <c r="H247" i="12"/>
  <c r="H248" i="12"/>
  <c r="I248" i="12"/>
  <c r="H249" i="12"/>
  <c r="H250" i="12"/>
  <c r="H251" i="12"/>
  <c r="H252" i="12"/>
  <c r="H253" i="12"/>
  <c r="I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I273" i="12"/>
  <c r="H274" i="12"/>
  <c r="H275" i="12"/>
  <c r="H276" i="12"/>
  <c r="H277" i="12"/>
  <c r="H278" i="12"/>
  <c r="H279" i="12"/>
  <c r="H280" i="12"/>
  <c r="I280" i="12"/>
  <c r="H281" i="12"/>
  <c r="H282" i="12"/>
  <c r="H283" i="12"/>
  <c r="H284" i="12"/>
  <c r="H285" i="12"/>
  <c r="I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I305" i="12"/>
  <c r="H306" i="12"/>
  <c r="H307" i="12"/>
  <c r="H308" i="12"/>
  <c r="H309" i="12"/>
  <c r="H310" i="12"/>
  <c r="H311" i="12"/>
  <c r="H312" i="12"/>
  <c r="I312" i="12"/>
  <c r="H313" i="12"/>
  <c r="H314" i="12"/>
  <c r="H315" i="12"/>
  <c r="H316" i="12"/>
  <c r="H317" i="12"/>
  <c r="I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I337" i="12"/>
  <c r="H338" i="12"/>
  <c r="H339" i="12"/>
  <c r="H340" i="12"/>
  <c r="H341" i="12"/>
  <c r="H342" i="12"/>
  <c r="H343" i="12"/>
  <c r="H344" i="12"/>
  <c r="I344" i="12"/>
  <c r="H345" i="12"/>
  <c r="H346" i="12"/>
  <c r="H347" i="12"/>
  <c r="H348" i="12"/>
  <c r="H349" i="12"/>
  <c r="I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I369" i="12"/>
  <c r="H370" i="12"/>
  <c r="H371" i="12"/>
  <c r="H372" i="12"/>
  <c r="H373" i="12"/>
  <c r="H374" i="12"/>
  <c r="H375" i="12"/>
  <c r="H376" i="12"/>
  <c r="I376" i="12"/>
  <c r="H377" i="12"/>
  <c r="H378" i="12"/>
  <c r="H379" i="12"/>
  <c r="H380" i="12"/>
  <c r="H381" i="12"/>
  <c r="I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I401" i="12"/>
  <c r="H402" i="12"/>
  <c r="H403" i="12"/>
  <c r="H404" i="12"/>
  <c r="H405" i="12"/>
  <c r="H406" i="12"/>
  <c r="H407" i="12"/>
  <c r="H408" i="12"/>
  <c r="I408" i="12"/>
  <c r="H409" i="12"/>
  <c r="H410" i="12"/>
  <c r="H411" i="12"/>
  <c r="H412" i="12"/>
  <c r="H413" i="12"/>
  <c r="I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I425" i="12"/>
  <c r="H426" i="12"/>
  <c r="H427" i="12"/>
  <c r="H428" i="12"/>
  <c r="I428" i="12"/>
  <c r="H429" i="12"/>
  <c r="H430" i="12"/>
  <c r="H431" i="12"/>
  <c r="I431" i="12"/>
  <c r="H432" i="12"/>
  <c r="H433" i="12"/>
  <c r="H434" i="12"/>
  <c r="H435" i="12"/>
  <c r="H436" i="12"/>
  <c r="H437" i="12"/>
  <c r="H438" i="12"/>
  <c r="H439" i="12"/>
  <c r="H440" i="12"/>
  <c r="H441" i="12"/>
  <c r="I441" i="12"/>
  <c r="H442" i="12"/>
  <c r="H443" i="12"/>
  <c r="H444" i="12"/>
  <c r="I444" i="12"/>
  <c r="H445" i="12"/>
  <c r="H446" i="12"/>
  <c r="H447" i="12"/>
  <c r="I447" i="12"/>
  <c r="H448" i="12"/>
  <c r="H449" i="12"/>
  <c r="H450" i="12"/>
  <c r="H451" i="12"/>
  <c r="H452" i="12"/>
  <c r="H453" i="12"/>
  <c r="H454" i="12"/>
  <c r="H455" i="12"/>
  <c r="H456" i="12"/>
  <c r="H457" i="12"/>
  <c r="I457" i="12"/>
  <c r="H458" i="12"/>
  <c r="H459" i="12"/>
  <c r="H460" i="12"/>
  <c r="I460" i="12"/>
  <c r="H461" i="12"/>
  <c r="H462" i="12"/>
  <c r="H463" i="12"/>
  <c r="I463" i="12"/>
  <c r="H464" i="12"/>
  <c r="H465" i="12"/>
  <c r="H466" i="12"/>
  <c r="H467" i="12"/>
  <c r="H468" i="12"/>
  <c r="H469" i="12"/>
  <c r="H470" i="12"/>
  <c r="H471" i="12"/>
  <c r="H472" i="12"/>
  <c r="H473" i="12"/>
  <c r="I473" i="12"/>
  <c r="H474" i="12"/>
  <c r="H475" i="12"/>
  <c r="H476" i="12"/>
  <c r="I476" i="12"/>
  <c r="H477" i="12"/>
  <c r="H478" i="12"/>
  <c r="H479" i="12"/>
  <c r="I479" i="12"/>
  <c r="H480" i="12"/>
  <c r="H481" i="12"/>
  <c r="H482" i="12"/>
  <c r="H483" i="12"/>
  <c r="H484" i="12"/>
  <c r="H485" i="12"/>
  <c r="H486" i="12"/>
  <c r="H487" i="12"/>
  <c r="H488" i="12"/>
  <c r="H489" i="12"/>
  <c r="I489" i="12"/>
  <c r="H490" i="12"/>
  <c r="H491" i="12"/>
  <c r="H492" i="12"/>
  <c r="I492" i="12"/>
  <c r="H493" i="12"/>
  <c r="H494" i="12"/>
  <c r="H495" i="12"/>
  <c r="I495" i="12"/>
  <c r="H496" i="12"/>
  <c r="H497" i="12"/>
  <c r="H498" i="12"/>
  <c r="H499" i="12"/>
  <c r="H500" i="12"/>
  <c r="H501" i="12"/>
  <c r="H502" i="12"/>
  <c r="H503" i="12"/>
  <c r="H504" i="12"/>
  <c r="H505" i="12"/>
  <c r="I505" i="12"/>
  <c r="H506" i="12"/>
  <c r="H507" i="12"/>
  <c r="H508" i="12"/>
  <c r="I508" i="12"/>
  <c r="H509" i="12"/>
  <c r="H510" i="12"/>
  <c r="H511" i="12"/>
  <c r="I511" i="12"/>
  <c r="H512" i="12"/>
  <c r="H513" i="12"/>
  <c r="H514" i="12"/>
  <c r="H515" i="12"/>
  <c r="H516" i="12"/>
  <c r="H517" i="12"/>
  <c r="H518" i="12"/>
  <c r="H519" i="12"/>
  <c r="H520" i="12"/>
  <c r="H521" i="12"/>
  <c r="I521" i="12"/>
  <c r="H522" i="12"/>
  <c r="H523" i="12"/>
  <c r="H524" i="12"/>
  <c r="I524" i="12"/>
  <c r="H525" i="12"/>
  <c r="H526" i="12"/>
  <c r="H527" i="12"/>
  <c r="I527" i="12"/>
  <c r="H528" i="12"/>
  <c r="H529" i="12"/>
  <c r="H530" i="12"/>
  <c r="H531" i="12"/>
  <c r="H532" i="12"/>
  <c r="H533" i="12"/>
  <c r="H534" i="12"/>
  <c r="H535" i="12"/>
  <c r="H536" i="12"/>
  <c r="H537" i="12"/>
  <c r="I537" i="12"/>
  <c r="H538" i="12"/>
  <c r="H539" i="12"/>
  <c r="H540" i="12"/>
  <c r="I540" i="12"/>
  <c r="H541" i="12"/>
  <c r="H542" i="12"/>
  <c r="H543" i="12"/>
  <c r="I543" i="12"/>
  <c r="H544" i="12"/>
  <c r="H545" i="12"/>
  <c r="H546" i="12"/>
  <c r="H547" i="12"/>
  <c r="H548" i="12"/>
  <c r="H549" i="12"/>
  <c r="H550" i="12"/>
  <c r="H551" i="12"/>
  <c r="H552" i="12"/>
  <c r="H553" i="12"/>
  <c r="I553" i="12"/>
  <c r="H554" i="12"/>
  <c r="H555" i="12"/>
  <c r="H556" i="12"/>
  <c r="I556" i="12"/>
  <c r="H557" i="12"/>
  <c r="H558" i="12"/>
  <c r="H559" i="12"/>
  <c r="I559" i="12"/>
  <c r="H560" i="12"/>
  <c r="H561" i="12"/>
  <c r="H562" i="12"/>
  <c r="H563" i="12"/>
  <c r="H564" i="12"/>
  <c r="H565" i="12"/>
  <c r="H566" i="12"/>
  <c r="H567" i="12"/>
  <c r="H568" i="12"/>
  <c r="H569" i="12"/>
  <c r="I569" i="12"/>
  <c r="H570" i="12"/>
  <c r="H571" i="12"/>
  <c r="H572" i="12"/>
  <c r="I572" i="12"/>
  <c r="H573" i="12"/>
  <c r="H574" i="12"/>
  <c r="H575" i="12"/>
  <c r="I575" i="12"/>
  <c r="H576" i="12"/>
  <c r="H577" i="12"/>
  <c r="H578" i="12"/>
  <c r="H579" i="12"/>
  <c r="H580" i="12"/>
  <c r="H581" i="12"/>
  <c r="H582" i="12"/>
  <c r="H583" i="12"/>
  <c r="H584" i="12"/>
  <c r="H585" i="12"/>
  <c r="I585" i="12"/>
  <c r="H586" i="12"/>
  <c r="H587" i="12"/>
  <c r="H588" i="12"/>
  <c r="I588" i="12"/>
  <c r="H589" i="12"/>
  <c r="H590" i="12"/>
  <c r="H591" i="12"/>
  <c r="H592" i="12"/>
  <c r="I592" i="12"/>
  <c r="H593" i="12"/>
  <c r="H594" i="12"/>
  <c r="H595" i="12"/>
  <c r="H596" i="12"/>
  <c r="I596" i="12"/>
  <c r="H597" i="12"/>
  <c r="H598" i="12"/>
  <c r="H599" i="12"/>
  <c r="H600" i="12"/>
  <c r="I600" i="12"/>
  <c r="H601" i="12"/>
  <c r="H602" i="12"/>
  <c r="H603" i="12"/>
  <c r="H604" i="12"/>
  <c r="I604" i="12"/>
  <c r="H605" i="12"/>
  <c r="H606" i="12"/>
  <c r="H607" i="12"/>
  <c r="H608" i="12"/>
  <c r="I608" i="12"/>
  <c r="H609" i="12"/>
  <c r="H610" i="12"/>
  <c r="H611" i="12"/>
  <c r="H612" i="12"/>
  <c r="I612" i="12"/>
  <c r="H613" i="12"/>
  <c r="H614" i="12"/>
  <c r="H615" i="12"/>
  <c r="H616" i="12"/>
  <c r="I616" i="12"/>
  <c r="H617" i="12"/>
  <c r="H618" i="12"/>
  <c r="H619" i="12"/>
  <c r="H620" i="12"/>
  <c r="I620" i="12"/>
  <c r="H621" i="12"/>
  <c r="H622" i="12"/>
  <c r="H623" i="12"/>
  <c r="H624" i="12"/>
  <c r="I624" i="12"/>
  <c r="H625" i="12"/>
  <c r="H626" i="12"/>
  <c r="H627" i="12"/>
  <c r="H628" i="12"/>
  <c r="I628" i="12"/>
  <c r="H629" i="12"/>
  <c r="H630" i="12"/>
  <c r="H631" i="12"/>
  <c r="H632" i="12"/>
  <c r="I632" i="12"/>
  <c r="H633" i="12"/>
  <c r="H634" i="12"/>
  <c r="H635" i="12"/>
  <c r="H636" i="12"/>
  <c r="I636" i="12"/>
  <c r="H637" i="12"/>
  <c r="H638" i="12"/>
  <c r="H639" i="12"/>
  <c r="H640" i="12"/>
  <c r="I640" i="12"/>
  <c r="H641" i="12"/>
  <c r="H642" i="12"/>
  <c r="H643" i="12"/>
  <c r="H644" i="12"/>
  <c r="I644" i="12"/>
  <c r="H645" i="12"/>
  <c r="H646" i="12"/>
  <c r="H647" i="12"/>
  <c r="H648" i="12"/>
  <c r="I648" i="12"/>
  <c r="H649" i="12"/>
  <c r="H650" i="12"/>
  <c r="H651" i="12"/>
  <c r="H652" i="12"/>
  <c r="I652" i="12"/>
  <c r="H653" i="12"/>
  <c r="H654" i="12"/>
  <c r="H655" i="12"/>
  <c r="H656" i="12"/>
  <c r="I656" i="12"/>
  <c r="H657" i="12"/>
  <c r="H658" i="12"/>
  <c r="H659" i="12"/>
  <c r="H660" i="12"/>
  <c r="I660" i="12"/>
  <c r="H661" i="12"/>
  <c r="H662" i="12"/>
  <c r="H663" i="12"/>
  <c r="H664" i="12"/>
  <c r="I664" i="12"/>
  <c r="H665" i="12"/>
  <c r="H666" i="12"/>
  <c r="I666" i="12"/>
  <c r="H667" i="12"/>
  <c r="H668" i="12"/>
  <c r="I668" i="12"/>
  <c r="H669" i="12"/>
  <c r="H670" i="12"/>
  <c r="I670" i="12"/>
  <c r="H671" i="12"/>
  <c r="H672" i="12"/>
  <c r="I672" i="12"/>
  <c r="H673" i="12"/>
  <c r="I673" i="12"/>
  <c r="H674" i="12"/>
  <c r="I674" i="12"/>
  <c r="H675" i="12"/>
  <c r="I675" i="12"/>
  <c r="H676" i="12"/>
  <c r="I676" i="12"/>
  <c r="H677" i="12"/>
  <c r="I677" i="12"/>
  <c r="H678" i="12"/>
  <c r="I678" i="12"/>
  <c r="H679" i="12"/>
  <c r="I679" i="12"/>
  <c r="H680" i="12"/>
  <c r="I680" i="12"/>
  <c r="H681" i="12"/>
  <c r="I681" i="12"/>
  <c r="H682" i="12"/>
  <c r="I682" i="12"/>
  <c r="H683" i="12"/>
  <c r="I683" i="12"/>
  <c r="H684" i="12"/>
  <c r="I684" i="12"/>
  <c r="H685" i="12"/>
  <c r="I685" i="12"/>
  <c r="H686" i="12"/>
  <c r="I686" i="12"/>
  <c r="H687" i="12"/>
  <c r="I687" i="12"/>
  <c r="H688" i="12"/>
  <c r="I688" i="12"/>
  <c r="H689" i="12"/>
  <c r="I689" i="12"/>
  <c r="H690" i="12"/>
  <c r="I690" i="12"/>
  <c r="H691" i="12"/>
  <c r="I691" i="12"/>
  <c r="H692" i="12"/>
  <c r="I692" i="12"/>
  <c r="H693" i="12"/>
  <c r="I693" i="12"/>
  <c r="H694" i="12"/>
  <c r="I694" i="12"/>
  <c r="H695" i="12"/>
  <c r="I695" i="12"/>
  <c r="H696" i="12"/>
  <c r="I696" i="12"/>
  <c r="H697" i="12"/>
  <c r="I697" i="12"/>
  <c r="H698" i="12"/>
  <c r="I698" i="12"/>
  <c r="H699" i="12"/>
  <c r="I699" i="12"/>
  <c r="H700" i="12"/>
  <c r="I700" i="12"/>
  <c r="H701" i="12"/>
  <c r="I701" i="12"/>
  <c r="H702" i="12"/>
  <c r="I702" i="12"/>
  <c r="H703" i="12"/>
  <c r="I703" i="12"/>
  <c r="H704" i="12"/>
  <c r="I704" i="12"/>
  <c r="H705" i="12"/>
  <c r="I705" i="12"/>
  <c r="H706" i="12"/>
  <c r="I706" i="12"/>
  <c r="H707" i="12"/>
  <c r="I707" i="12"/>
  <c r="H708" i="12"/>
  <c r="I708" i="12"/>
  <c r="H709" i="12"/>
  <c r="I709" i="12"/>
  <c r="H710" i="12"/>
  <c r="I710" i="12"/>
  <c r="H711" i="12"/>
  <c r="I711" i="12"/>
  <c r="H712" i="12"/>
  <c r="I712" i="12"/>
  <c r="H713" i="12"/>
  <c r="I713" i="12"/>
  <c r="H714" i="12"/>
  <c r="I714" i="12"/>
  <c r="H715" i="12"/>
  <c r="I715" i="12"/>
  <c r="H716" i="12"/>
  <c r="I716" i="12"/>
  <c r="H717" i="12"/>
  <c r="I717" i="12"/>
  <c r="H718" i="12"/>
  <c r="I718" i="12"/>
  <c r="H719" i="12"/>
  <c r="I719" i="12"/>
  <c r="H720" i="12"/>
  <c r="I720" i="12"/>
  <c r="H721" i="12"/>
  <c r="I721" i="12"/>
  <c r="H722" i="12"/>
  <c r="I722" i="12"/>
  <c r="H723" i="12"/>
  <c r="I723" i="12"/>
  <c r="H724" i="12"/>
  <c r="I724" i="12"/>
  <c r="H725" i="12"/>
  <c r="I725" i="12"/>
  <c r="H726" i="12"/>
  <c r="I726" i="12"/>
  <c r="H727" i="12"/>
  <c r="I727" i="12"/>
  <c r="H728" i="12"/>
  <c r="I728" i="12"/>
  <c r="H729" i="12"/>
  <c r="I729" i="12"/>
  <c r="H730" i="12"/>
  <c r="I730" i="12"/>
  <c r="H731" i="12"/>
  <c r="I731" i="12"/>
  <c r="H732" i="12"/>
  <c r="I732" i="12"/>
  <c r="H733" i="12"/>
  <c r="I733" i="12"/>
  <c r="H734" i="12"/>
  <c r="I734" i="12"/>
  <c r="H735" i="12"/>
  <c r="I735" i="12"/>
  <c r="H736" i="12"/>
  <c r="I736" i="12"/>
  <c r="H737" i="12"/>
  <c r="I737" i="12"/>
  <c r="H738" i="12"/>
  <c r="I738" i="12"/>
  <c r="H739" i="12"/>
  <c r="I739" i="12"/>
  <c r="H740" i="12"/>
  <c r="I740" i="12"/>
  <c r="H741" i="12"/>
  <c r="I741" i="12"/>
  <c r="H742" i="12"/>
  <c r="I742" i="12"/>
  <c r="H743" i="12"/>
  <c r="I743" i="12"/>
  <c r="H744" i="12"/>
  <c r="I744" i="12"/>
  <c r="H745" i="12"/>
  <c r="I745" i="12"/>
  <c r="H746" i="12"/>
  <c r="I746" i="12"/>
  <c r="H747" i="12"/>
  <c r="I747" i="12"/>
  <c r="H748" i="12"/>
  <c r="I748" i="12"/>
  <c r="H749" i="12"/>
  <c r="I749" i="12"/>
  <c r="H750" i="12"/>
  <c r="I750" i="12"/>
  <c r="H751" i="12"/>
  <c r="I751" i="12"/>
  <c r="H752" i="12"/>
  <c r="I752" i="12"/>
  <c r="H753" i="12"/>
  <c r="I753" i="12"/>
  <c r="H754" i="12"/>
  <c r="I754" i="12"/>
  <c r="H755" i="12"/>
  <c r="I755" i="12"/>
  <c r="H756" i="12"/>
  <c r="I756" i="12"/>
  <c r="H757" i="12"/>
  <c r="I757" i="12"/>
  <c r="H758" i="12"/>
  <c r="I758" i="12"/>
  <c r="H759" i="12"/>
  <c r="I759" i="12"/>
  <c r="H760" i="12"/>
  <c r="I760" i="12"/>
  <c r="H761" i="12"/>
  <c r="I761" i="12"/>
  <c r="H762" i="12"/>
  <c r="I762" i="12"/>
  <c r="H763" i="12"/>
  <c r="I763" i="12"/>
  <c r="H764" i="12"/>
  <c r="I764" i="12"/>
  <c r="H765" i="12"/>
  <c r="I765" i="12"/>
  <c r="H766" i="12"/>
  <c r="I766" i="12"/>
  <c r="H767" i="12"/>
  <c r="I767" i="12"/>
  <c r="H768" i="12"/>
  <c r="I768" i="12"/>
  <c r="H769" i="12"/>
  <c r="I769" i="12"/>
  <c r="H770" i="12"/>
  <c r="I770" i="12"/>
  <c r="H771" i="12"/>
  <c r="I771" i="12"/>
  <c r="H772" i="12"/>
  <c r="I772" i="12"/>
  <c r="H773" i="12"/>
  <c r="I773" i="12"/>
  <c r="H774" i="12"/>
  <c r="I774" i="12"/>
  <c r="H775" i="12"/>
  <c r="I775" i="12"/>
  <c r="H776" i="12"/>
  <c r="I776" i="12"/>
  <c r="H777" i="12"/>
  <c r="I777" i="12"/>
  <c r="H778" i="12"/>
  <c r="I778" i="12"/>
  <c r="H779" i="12"/>
  <c r="I779" i="12"/>
  <c r="H780" i="12"/>
  <c r="I780" i="12"/>
  <c r="H781" i="12"/>
  <c r="I781" i="12"/>
  <c r="H782" i="12"/>
  <c r="I782" i="12"/>
  <c r="H783" i="12"/>
  <c r="I783" i="12"/>
  <c r="H784" i="12"/>
  <c r="I784" i="12"/>
  <c r="H785" i="12"/>
  <c r="I785" i="12"/>
  <c r="H786" i="12"/>
  <c r="I786" i="12"/>
  <c r="H787" i="12"/>
  <c r="I787" i="12"/>
  <c r="H788" i="12"/>
  <c r="I788" i="12"/>
  <c r="H789" i="12"/>
  <c r="I789" i="12"/>
  <c r="H790" i="12"/>
  <c r="I790" i="12"/>
  <c r="H791" i="12"/>
  <c r="I791" i="12"/>
  <c r="H792" i="12"/>
  <c r="I792" i="12"/>
  <c r="H793" i="12"/>
  <c r="I793" i="12"/>
  <c r="H794" i="12"/>
  <c r="I794" i="12"/>
  <c r="H795" i="12"/>
  <c r="I795" i="12"/>
  <c r="H796" i="12"/>
  <c r="I796" i="12"/>
  <c r="H797" i="12"/>
  <c r="I797" i="12"/>
  <c r="H798" i="12"/>
  <c r="I798" i="12"/>
  <c r="H799" i="12"/>
  <c r="I799" i="12"/>
  <c r="H800" i="12"/>
  <c r="I800" i="12"/>
  <c r="H801" i="12"/>
  <c r="I801" i="12"/>
  <c r="H802" i="12"/>
  <c r="I802" i="12"/>
  <c r="H803" i="12"/>
  <c r="I803" i="12"/>
  <c r="H804" i="12"/>
  <c r="I804" i="12"/>
  <c r="H805" i="12"/>
  <c r="I805" i="12"/>
  <c r="H806" i="12"/>
  <c r="I806" i="12"/>
  <c r="H807" i="12"/>
  <c r="I807" i="12"/>
  <c r="H808" i="12"/>
  <c r="I808" i="12"/>
  <c r="H809" i="12"/>
  <c r="I809" i="12"/>
  <c r="H810" i="12"/>
  <c r="I810" i="12"/>
  <c r="H811" i="12"/>
  <c r="I811" i="12"/>
  <c r="H812" i="12"/>
  <c r="I812" i="12"/>
  <c r="H813" i="12"/>
  <c r="I813" i="12"/>
  <c r="H814" i="12"/>
  <c r="I814" i="12"/>
  <c r="H815" i="12"/>
  <c r="I815" i="12"/>
  <c r="H816" i="12"/>
  <c r="I816" i="12"/>
  <c r="H817" i="12"/>
  <c r="I817" i="12"/>
  <c r="H818" i="12"/>
  <c r="I818" i="12"/>
  <c r="H819" i="12"/>
  <c r="I819" i="12"/>
  <c r="H820" i="12"/>
  <c r="I820" i="12"/>
  <c r="H821" i="12"/>
  <c r="I821" i="12"/>
  <c r="H822" i="12"/>
  <c r="I822" i="12"/>
  <c r="H823" i="12"/>
  <c r="I823" i="12"/>
  <c r="H824" i="12"/>
  <c r="I824" i="12"/>
  <c r="H825" i="12"/>
  <c r="I825" i="12"/>
  <c r="H826" i="12"/>
  <c r="I826" i="12"/>
  <c r="H827" i="12"/>
  <c r="I827" i="12"/>
  <c r="H828" i="12"/>
  <c r="I828" i="12"/>
  <c r="H829" i="12"/>
  <c r="I829" i="12"/>
  <c r="H830" i="12"/>
  <c r="I830" i="12"/>
  <c r="H831" i="12"/>
  <c r="I831" i="12"/>
  <c r="H832" i="12"/>
  <c r="I832" i="12"/>
  <c r="H833" i="12"/>
  <c r="I833" i="12"/>
  <c r="H834" i="12"/>
  <c r="I834" i="12"/>
  <c r="H835" i="12"/>
  <c r="I835" i="12"/>
  <c r="H836" i="12"/>
  <c r="I836" i="12"/>
  <c r="H837" i="12"/>
  <c r="I837" i="12"/>
  <c r="H838" i="12"/>
  <c r="I838" i="12"/>
  <c r="H839" i="12"/>
  <c r="I839" i="12"/>
  <c r="H840" i="12"/>
  <c r="I840" i="12"/>
  <c r="H841" i="12"/>
  <c r="I841" i="12"/>
  <c r="H842" i="12"/>
  <c r="I842" i="12"/>
  <c r="H843" i="12"/>
  <c r="I843" i="12"/>
  <c r="H844" i="12"/>
  <c r="I844" i="12"/>
  <c r="H845" i="12"/>
  <c r="I845" i="12"/>
  <c r="H846" i="12"/>
  <c r="I846" i="12"/>
  <c r="H847" i="12"/>
  <c r="I847" i="12"/>
  <c r="H848" i="12"/>
  <c r="I848" i="12"/>
  <c r="H849" i="12"/>
  <c r="I849" i="12"/>
  <c r="H850" i="12"/>
  <c r="I850" i="12"/>
  <c r="H851" i="12"/>
  <c r="I851" i="12"/>
  <c r="H852" i="12"/>
  <c r="I852" i="12"/>
  <c r="H853" i="12"/>
  <c r="I853" i="12"/>
  <c r="H854" i="12"/>
  <c r="I854" i="12"/>
  <c r="H855" i="12"/>
  <c r="I855" i="12"/>
  <c r="H856" i="12"/>
  <c r="I856" i="12"/>
  <c r="H857" i="12"/>
  <c r="I857" i="12"/>
  <c r="H858" i="12"/>
  <c r="I858" i="12"/>
  <c r="H859" i="12"/>
  <c r="I859" i="12"/>
  <c r="H860" i="12"/>
  <c r="I860" i="12"/>
  <c r="H861" i="12"/>
  <c r="I861" i="12"/>
  <c r="H862" i="12"/>
  <c r="I862" i="12"/>
  <c r="H863" i="12"/>
  <c r="I863" i="12"/>
  <c r="H864" i="12"/>
  <c r="I864" i="12"/>
  <c r="H865" i="12"/>
  <c r="I865" i="12"/>
  <c r="H866" i="12"/>
  <c r="I866" i="12"/>
  <c r="H867" i="12"/>
  <c r="I867" i="12"/>
  <c r="H868" i="12"/>
  <c r="I868" i="12"/>
  <c r="H869" i="12"/>
  <c r="I869" i="12"/>
  <c r="H870" i="12"/>
  <c r="I870" i="12"/>
  <c r="H871" i="12"/>
  <c r="I871" i="12"/>
  <c r="H872" i="12"/>
  <c r="I872" i="12"/>
  <c r="H873" i="12"/>
  <c r="I873" i="12"/>
  <c r="H874" i="12"/>
  <c r="I874" i="12"/>
  <c r="H875" i="12"/>
  <c r="I875" i="12"/>
  <c r="H876" i="12"/>
  <c r="I876" i="12"/>
  <c r="H877" i="12"/>
  <c r="I877" i="12"/>
  <c r="H878" i="12"/>
  <c r="I878" i="12"/>
  <c r="H879" i="12"/>
  <c r="I879" i="12"/>
  <c r="H880" i="12"/>
  <c r="I880" i="12"/>
  <c r="H881" i="12"/>
  <c r="I881" i="12"/>
  <c r="H882" i="12"/>
  <c r="I882" i="12"/>
  <c r="H883" i="12"/>
  <c r="I883" i="12"/>
  <c r="H884" i="12"/>
  <c r="I884" i="12"/>
  <c r="H885" i="12"/>
  <c r="I885" i="12"/>
  <c r="H886" i="12"/>
  <c r="I886" i="12"/>
  <c r="H887" i="12"/>
  <c r="I887" i="12"/>
  <c r="H888" i="12"/>
  <c r="I888" i="12"/>
  <c r="H889" i="12"/>
  <c r="I889" i="12"/>
  <c r="H890" i="12"/>
  <c r="I890" i="12"/>
  <c r="H891" i="12"/>
  <c r="I891" i="12"/>
  <c r="H892" i="12"/>
  <c r="I892" i="12"/>
  <c r="H893" i="12"/>
  <c r="I893" i="12"/>
  <c r="H894" i="12"/>
  <c r="I894" i="12"/>
  <c r="H895" i="12"/>
  <c r="I895" i="12"/>
  <c r="H896" i="12"/>
  <c r="I896" i="12"/>
  <c r="H897" i="12"/>
  <c r="I897" i="12"/>
  <c r="H898" i="12"/>
  <c r="I898" i="12"/>
  <c r="H899" i="12"/>
  <c r="I899" i="12"/>
  <c r="H900" i="12"/>
  <c r="I900" i="12"/>
  <c r="H901" i="12"/>
  <c r="I901" i="12"/>
  <c r="H902" i="12"/>
  <c r="I902" i="12"/>
  <c r="H903" i="12"/>
  <c r="I903" i="12"/>
  <c r="H904" i="12"/>
  <c r="I904" i="12"/>
  <c r="H905" i="12"/>
  <c r="I905" i="12"/>
  <c r="H906" i="12"/>
  <c r="I906" i="12"/>
  <c r="H907" i="12"/>
  <c r="I907" i="12"/>
  <c r="H908" i="12"/>
  <c r="I908" i="12"/>
  <c r="H909" i="12"/>
  <c r="I909" i="12"/>
  <c r="H910" i="12"/>
  <c r="I910" i="12"/>
  <c r="H911" i="12"/>
  <c r="I911" i="12"/>
  <c r="H912" i="12"/>
  <c r="I912" i="12"/>
  <c r="H913" i="12"/>
  <c r="I913" i="12"/>
  <c r="H914" i="12"/>
  <c r="I914" i="12"/>
  <c r="H915" i="12"/>
  <c r="I915" i="12"/>
  <c r="H916" i="12"/>
  <c r="I916" i="12"/>
  <c r="H917" i="12"/>
  <c r="I917" i="12"/>
  <c r="H918" i="12"/>
  <c r="I918" i="12"/>
  <c r="H919" i="12"/>
  <c r="I919" i="12"/>
  <c r="H920" i="12"/>
  <c r="I920" i="12"/>
  <c r="H921" i="12"/>
  <c r="I921" i="12"/>
  <c r="H922" i="12"/>
  <c r="I922" i="12"/>
  <c r="H923" i="12"/>
  <c r="I923" i="12"/>
  <c r="H924" i="12"/>
  <c r="I924" i="12"/>
  <c r="H925" i="12"/>
  <c r="I925" i="12"/>
  <c r="H926" i="12"/>
  <c r="I926" i="12"/>
  <c r="H927" i="12"/>
  <c r="I927" i="12"/>
  <c r="H928" i="12"/>
  <c r="I928" i="12"/>
  <c r="H929" i="12"/>
  <c r="I929" i="12"/>
  <c r="H930" i="12"/>
  <c r="I930" i="12"/>
  <c r="H931" i="12"/>
  <c r="I931" i="12"/>
  <c r="H932" i="12"/>
  <c r="I932" i="12"/>
  <c r="H933" i="12"/>
  <c r="I933" i="12"/>
  <c r="H934" i="12"/>
  <c r="I934" i="12"/>
  <c r="H935" i="12"/>
  <c r="I935" i="12"/>
  <c r="H936" i="12"/>
  <c r="I936" i="12"/>
  <c r="H937" i="12"/>
  <c r="I937" i="12"/>
  <c r="H938" i="12"/>
  <c r="I938" i="12"/>
  <c r="H939" i="12"/>
  <c r="I939" i="12"/>
  <c r="H940" i="12"/>
  <c r="I940" i="12"/>
  <c r="H941" i="12"/>
  <c r="I941" i="12"/>
  <c r="H942" i="12"/>
  <c r="I942" i="12"/>
  <c r="H943" i="12"/>
  <c r="I943" i="12"/>
  <c r="H944" i="12"/>
  <c r="I944" i="12"/>
  <c r="H945" i="12"/>
  <c r="I945" i="12"/>
  <c r="H946" i="12"/>
  <c r="I946" i="12"/>
  <c r="H947" i="12"/>
  <c r="I947" i="12"/>
  <c r="H948" i="12"/>
  <c r="I948" i="12"/>
  <c r="H949" i="12"/>
  <c r="I949" i="12"/>
  <c r="H950" i="12"/>
  <c r="I950" i="12"/>
  <c r="H951" i="12"/>
  <c r="I951" i="12"/>
  <c r="H952" i="12"/>
  <c r="I952" i="12"/>
  <c r="H953" i="12"/>
  <c r="I953" i="12"/>
  <c r="H954" i="12"/>
  <c r="I954" i="12"/>
  <c r="H955" i="12"/>
  <c r="I955" i="12"/>
  <c r="H956" i="12"/>
  <c r="I956" i="12"/>
  <c r="H957" i="12"/>
  <c r="I957" i="12"/>
  <c r="H958" i="12"/>
  <c r="I958" i="12"/>
  <c r="H959" i="12"/>
  <c r="I959" i="12"/>
  <c r="H960" i="12"/>
  <c r="I960" i="12"/>
  <c r="H961" i="12"/>
  <c r="I961" i="12"/>
  <c r="H962" i="12"/>
  <c r="I962" i="12"/>
  <c r="H963" i="12"/>
  <c r="I963" i="12"/>
  <c r="H964" i="12"/>
  <c r="I964" i="12"/>
  <c r="H965" i="12"/>
  <c r="I965" i="12"/>
  <c r="H966" i="12"/>
  <c r="I966" i="12"/>
  <c r="H967" i="12"/>
  <c r="I967" i="12"/>
  <c r="H968" i="12"/>
  <c r="I968" i="12"/>
  <c r="H969" i="12"/>
  <c r="I969" i="12"/>
  <c r="H970" i="12"/>
  <c r="I970" i="12"/>
  <c r="H971" i="12"/>
  <c r="I971" i="12"/>
  <c r="H972" i="12"/>
  <c r="I972" i="12"/>
  <c r="H973" i="12"/>
  <c r="I973" i="12"/>
  <c r="H974" i="12"/>
  <c r="I974" i="12"/>
  <c r="H975" i="12"/>
  <c r="I975" i="12"/>
  <c r="H976" i="12"/>
  <c r="I976" i="12"/>
  <c r="H977" i="12"/>
  <c r="I977" i="12"/>
  <c r="H978" i="12"/>
  <c r="I978" i="12"/>
  <c r="H979" i="12"/>
  <c r="I979" i="12"/>
  <c r="H980" i="12"/>
  <c r="I980" i="12"/>
  <c r="H981" i="12"/>
  <c r="I981" i="12"/>
  <c r="H982" i="12"/>
  <c r="I982" i="12"/>
  <c r="H983" i="12"/>
  <c r="I983" i="12"/>
  <c r="H984" i="12"/>
  <c r="I984" i="12"/>
  <c r="H985" i="12"/>
  <c r="I985" i="12"/>
  <c r="H986" i="12"/>
  <c r="I986" i="12"/>
  <c r="H987" i="12"/>
  <c r="I987" i="12"/>
  <c r="H988" i="12"/>
  <c r="I988" i="12"/>
  <c r="H989" i="12"/>
  <c r="I989" i="12"/>
  <c r="H990" i="12"/>
  <c r="I990" i="12"/>
  <c r="H991" i="12"/>
  <c r="I991" i="12"/>
  <c r="H992" i="12"/>
  <c r="I992" i="12"/>
  <c r="H993" i="12"/>
  <c r="I993" i="12"/>
  <c r="H994" i="12"/>
  <c r="I994" i="12"/>
  <c r="H995" i="12"/>
  <c r="I995" i="12"/>
  <c r="H996" i="12"/>
  <c r="I996" i="12"/>
  <c r="H997" i="12"/>
  <c r="I997" i="12"/>
  <c r="H998" i="12"/>
  <c r="I998" i="12"/>
  <c r="H999" i="12"/>
  <c r="I999" i="12"/>
  <c r="H1000" i="12"/>
  <c r="I1000" i="12"/>
  <c r="H1001" i="12"/>
  <c r="I1001" i="12"/>
  <c r="H1002" i="12"/>
  <c r="I1002" i="12"/>
  <c r="H1003" i="12"/>
  <c r="I1003" i="12"/>
  <c r="H1004" i="12"/>
  <c r="I1004" i="12"/>
  <c r="H1005" i="12"/>
  <c r="I1005" i="12"/>
  <c r="H1006" i="12"/>
  <c r="I1006" i="12"/>
  <c r="H1007" i="12"/>
  <c r="I1007" i="12"/>
  <c r="H1008" i="12"/>
  <c r="I1008" i="12"/>
  <c r="H1009" i="12"/>
  <c r="I1009" i="12"/>
  <c r="H1010" i="12"/>
  <c r="I1010" i="12"/>
  <c r="H1011" i="12"/>
  <c r="I1011" i="12"/>
  <c r="H1012" i="12"/>
  <c r="I1012" i="12"/>
  <c r="H1013" i="12"/>
  <c r="I1013" i="12"/>
  <c r="H1014" i="12"/>
  <c r="I1014" i="12"/>
  <c r="H1015" i="12"/>
  <c r="I1015" i="12"/>
  <c r="H1016" i="12"/>
  <c r="I1016" i="12"/>
  <c r="H1017" i="12"/>
  <c r="I1017" i="12"/>
  <c r="H1018" i="12"/>
  <c r="I1018" i="12"/>
  <c r="H1019" i="12"/>
  <c r="I1019" i="12"/>
  <c r="H1020" i="12"/>
  <c r="I1020" i="12"/>
  <c r="H1021" i="12"/>
  <c r="I1021" i="12"/>
  <c r="H1022" i="12"/>
  <c r="I1022" i="12"/>
  <c r="H1023" i="12"/>
  <c r="I1023" i="12"/>
  <c r="H1024" i="12"/>
  <c r="I1024" i="12"/>
  <c r="H1025" i="12"/>
  <c r="I1025" i="12"/>
  <c r="H1026" i="12"/>
  <c r="I1026" i="12"/>
  <c r="H1027" i="12"/>
  <c r="I1027" i="12"/>
  <c r="H1028" i="12"/>
  <c r="I1028" i="12"/>
  <c r="H1029" i="12"/>
  <c r="I1029" i="12"/>
  <c r="H1030" i="12"/>
  <c r="I1030" i="12"/>
  <c r="H1031" i="12"/>
  <c r="I1031" i="12"/>
  <c r="H1032" i="12"/>
  <c r="I1032" i="12"/>
  <c r="H1033" i="12"/>
  <c r="I1033" i="12"/>
  <c r="H1034" i="12"/>
  <c r="I1034" i="12"/>
  <c r="H1035" i="12"/>
  <c r="I1035" i="12"/>
  <c r="H1036" i="12"/>
  <c r="I1036" i="12"/>
  <c r="H1037" i="12"/>
  <c r="I1037" i="12"/>
  <c r="H1038" i="12"/>
  <c r="I1038" i="12"/>
  <c r="H1039" i="12"/>
  <c r="I1039" i="12"/>
  <c r="H1040" i="12"/>
  <c r="I1040" i="12"/>
  <c r="H1041" i="12"/>
  <c r="I1041" i="12"/>
  <c r="H1042" i="12"/>
  <c r="I1042" i="12"/>
  <c r="H1043" i="12"/>
  <c r="I1043" i="12"/>
  <c r="H1044" i="12"/>
  <c r="I1044" i="12"/>
  <c r="H1045" i="12"/>
  <c r="I1045" i="12"/>
  <c r="H1046" i="12"/>
  <c r="I1046" i="12"/>
  <c r="H1047" i="12"/>
  <c r="I1047" i="12"/>
  <c r="H1048" i="12"/>
  <c r="I1048" i="12"/>
  <c r="H1049" i="12"/>
  <c r="I1049" i="12"/>
  <c r="H1050" i="12"/>
  <c r="I1050" i="12"/>
  <c r="H1051" i="12"/>
  <c r="I1051" i="12"/>
  <c r="H1052" i="12"/>
  <c r="I1052" i="12"/>
  <c r="H1053" i="12"/>
  <c r="I1053" i="12"/>
  <c r="H1054" i="12"/>
  <c r="I1054" i="12"/>
  <c r="H1055" i="12"/>
  <c r="I1055" i="12"/>
  <c r="H1056" i="12"/>
  <c r="I1056" i="12"/>
  <c r="H1057" i="12"/>
  <c r="I1057" i="12"/>
  <c r="H1058" i="12"/>
  <c r="I1058" i="12"/>
  <c r="H1059" i="12"/>
  <c r="I1059" i="12"/>
  <c r="H1060" i="12"/>
  <c r="I1060" i="12"/>
  <c r="H1061" i="12"/>
  <c r="I1061" i="12"/>
  <c r="H1062" i="12"/>
  <c r="I1062" i="12"/>
  <c r="H1063" i="12"/>
  <c r="I1063" i="12"/>
  <c r="H1064" i="12"/>
  <c r="I1064" i="12"/>
  <c r="H1065" i="12"/>
  <c r="I1065" i="12"/>
  <c r="H1066" i="12"/>
  <c r="I1066" i="12"/>
  <c r="H1067" i="12"/>
  <c r="I1067" i="12"/>
  <c r="H1068" i="12"/>
  <c r="I1068" i="12"/>
  <c r="H1069" i="12"/>
  <c r="I1069" i="12"/>
  <c r="H1070" i="12"/>
  <c r="I1070" i="12"/>
  <c r="H1071" i="12"/>
  <c r="I1071" i="12"/>
  <c r="H1072" i="12"/>
  <c r="I1072" i="12"/>
  <c r="H1073" i="12"/>
  <c r="I1073" i="12"/>
  <c r="H1074" i="12"/>
  <c r="I1074" i="12"/>
  <c r="H1075" i="12"/>
  <c r="I1075" i="12"/>
  <c r="H1076" i="12"/>
  <c r="I1076" i="12"/>
  <c r="H1077" i="12"/>
  <c r="I1077" i="12"/>
  <c r="H1078" i="12"/>
  <c r="I1078" i="12"/>
  <c r="H1079" i="12"/>
  <c r="I1079" i="12"/>
  <c r="H1080" i="12"/>
  <c r="I1080" i="12"/>
  <c r="H1081" i="12"/>
  <c r="I1081" i="12"/>
  <c r="H1082" i="12"/>
  <c r="I1082" i="12"/>
  <c r="H1083" i="12"/>
  <c r="I1083" i="12"/>
  <c r="H1084" i="12"/>
  <c r="I1084" i="12"/>
  <c r="H1085" i="12"/>
  <c r="I1085" i="12"/>
  <c r="H1086" i="12"/>
  <c r="I1086" i="12"/>
  <c r="H1087" i="12"/>
  <c r="I1087" i="12"/>
  <c r="H1088" i="12"/>
  <c r="I1088" i="12"/>
  <c r="H1089" i="12"/>
  <c r="I1089" i="12"/>
  <c r="H1090" i="12"/>
  <c r="I1090" i="12"/>
  <c r="H1091" i="12"/>
  <c r="I1091" i="12"/>
  <c r="H1092" i="12"/>
  <c r="I1092" i="12"/>
  <c r="H1093" i="12"/>
  <c r="I1093" i="12"/>
  <c r="H1094" i="12"/>
  <c r="I1094" i="12"/>
  <c r="H1095" i="12"/>
  <c r="I1095" i="12"/>
  <c r="H1096" i="12"/>
  <c r="I1096" i="12"/>
  <c r="H1097" i="12"/>
  <c r="I1097" i="12"/>
  <c r="H1098" i="12"/>
  <c r="I1098" i="12"/>
  <c r="H1099" i="12"/>
  <c r="I1099" i="12"/>
  <c r="H1100" i="12"/>
  <c r="I1100" i="12"/>
  <c r="H1101" i="12"/>
  <c r="I1101" i="12"/>
  <c r="H1102" i="12"/>
  <c r="I1102" i="12"/>
  <c r="H1103" i="12"/>
  <c r="I1103" i="12"/>
  <c r="H1104" i="12"/>
  <c r="I1104" i="12"/>
  <c r="H1105" i="12"/>
  <c r="I1105" i="12"/>
  <c r="H1106" i="12"/>
  <c r="I1106" i="12"/>
  <c r="H1107" i="12"/>
  <c r="I1107" i="12"/>
  <c r="H1108" i="12"/>
  <c r="I1108" i="12"/>
  <c r="H1109" i="12"/>
  <c r="I1109" i="12"/>
  <c r="H1110" i="12"/>
  <c r="I1110" i="12"/>
  <c r="H1111" i="12"/>
  <c r="I1111" i="12"/>
  <c r="H1112" i="12"/>
  <c r="I1112" i="12"/>
  <c r="H1113" i="12"/>
  <c r="I1113" i="12"/>
  <c r="H1114" i="12"/>
  <c r="I1114" i="12"/>
  <c r="H1115" i="12"/>
  <c r="I1115" i="12"/>
  <c r="H1116" i="12"/>
  <c r="I1116" i="12"/>
  <c r="H1117" i="12"/>
  <c r="I1117" i="12"/>
  <c r="H1118" i="12"/>
  <c r="I1118" i="12"/>
  <c r="H1119" i="12"/>
  <c r="I1119" i="12"/>
  <c r="H1120" i="12"/>
  <c r="I1120" i="12"/>
  <c r="H1121" i="12"/>
  <c r="I1121" i="12"/>
  <c r="H1122" i="12"/>
  <c r="I1122" i="12"/>
  <c r="H1123" i="12"/>
  <c r="I1123" i="12"/>
  <c r="H1124" i="12"/>
  <c r="I1124" i="12"/>
  <c r="H1125" i="12"/>
  <c r="I1125" i="12"/>
  <c r="H1126" i="12"/>
  <c r="I1126" i="12"/>
  <c r="H1127" i="12"/>
  <c r="I1127" i="12"/>
  <c r="H1128" i="12"/>
  <c r="I1128" i="12"/>
  <c r="H1129" i="12"/>
  <c r="I1129" i="12"/>
  <c r="H1130" i="12"/>
  <c r="I1130" i="12"/>
  <c r="H1131" i="12"/>
  <c r="I1131" i="12"/>
  <c r="H1132" i="12"/>
  <c r="I1132" i="12"/>
  <c r="H1133" i="12"/>
  <c r="I1133" i="12"/>
  <c r="H1134" i="12"/>
  <c r="I1134" i="12"/>
  <c r="H1135" i="12"/>
  <c r="I1135" i="12"/>
  <c r="H1136" i="12"/>
  <c r="I1136" i="12"/>
  <c r="H1137" i="12"/>
  <c r="I1137" i="12"/>
  <c r="H1138" i="12"/>
  <c r="I1138" i="12"/>
  <c r="H1139" i="12"/>
  <c r="I1139" i="12"/>
  <c r="H1140" i="12"/>
  <c r="I1140" i="12"/>
  <c r="H1141" i="12"/>
  <c r="I1141" i="12"/>
  <c r="H1142" i="12"/>
  <c r="I1142" i="12"/>
  <c r="H1143" i="12"/>
  <c r="I1143" i="12"/>
  <c r="H1144" i="12"/>
  <c r="I1144" i="12"/>
  <c r="H1145" i="12"/>
  <c r="I1145" i="12"/>
  <c r="H1146" i="12"/>
  <c r="I1146" i="12"/>
  <c r="H1147" i="12"/>
  <c r="I1147" i="12"/>
  <c r="H1148" i="12"/>
  <c r="I1148" i="12"/>
  <c r="H1149" i="12"/>
  <c r="I1149" i="12"/>
  <c r="H1150" i="12"/>
  <c r="I1150" i="12"/>
  <c r="H1151" i="12"/>
  <c r="I1151" i="12"/>
  <c r="H1152" i="12"/>
  <c r="I1152" i="12"/>
  <c r="H1153" i="12"/>
  <c r="I1153" i="12"/>
  <c r="H1154" i="12"/>
  <c r="I1154" i="12"/>
  <c r="H1155" i="12"/>
  <c r="I1155" i="12"/>
  <c r="H1156" i="12"/>
  <c r="I1156" i="12"/>
  <c r="H1157" i="12"/>
  <c r="I1157" i="12"/>
  <c r="H1158" i="12"/>
  <c r="I1158" i="12"/>
  <c r="H1159" i="12"/>
  <c r="I1159" i="12"/>
  <c r="H1160" i="12"/>
  <c r="I1160" i="12"/>
  <c r="H1161" i="12"/>
  <c r="I1161" i="12"/>
  <c r="H1162" i="12"/>
  <c r="I1162" i="12"/>
  <c r="H1163" i="12"/>
  <c r="I1163" i="12"/>
  <c r="H1164" i="12"/>
  <c r="I1164" i="12"/>
  <c r="H1165" i="12"/>
  <c r="I1165" i="12"/>
  <c r="H1166" i="12"/>
  <c r="I1166" i="12"/>
  <c r="H1167" i="12"/>
  <c r="I1167" i="12"/>
  <c r="H1168" i="12"/>
  <c r="I1168" i="12"/>
  <c r="H1169" i="12"/>
  <c r="I1169" i="12"/>
  <c r="H1170" i="12"/>
  <c r="I1170" i="12"/>
  <c r="H1171" i="12"/>
  <c r="I1171" i="12"/>
  <c r="H1172" i="12"/>
  <c r="I1172" i="12"/>
  <c r="H1173" i="12"/>
  <c r="I1173" i="12"/>
  <c r="H1174" i="12"/>
  <c r="I1174" i="12"/>
  <c r="H1175" i="12"/>
  <c r="I1175" i="12"/>
  <c r="H1176" i="12"/>
  <c r="I1176" i="12"/>
  <c r="H1177" i="12"/>
  <c r="I1177" i="12"/>
  <c r="H1178" i="12"/>
  <c r="I1178" i="12"/>
  <c r="H1179" i="12"/>
  <c r="I1179" i="12"/>
  <c r="H1180" i="12"/>
  <c r="I1180" i="12"/>
  <c r="H1181" i="12"/>
  <c r="I1181" i="12"/>
  <c r="H1182" i="12"/>
  <c r="I1182" i="12"/>
  <c r="H1183" i="12"/>
  <c r="I1183" i="12"/>
  <c r="H1184" i="12"/>
  <c r="I1184" i="12"/>
  <c r="H1185" i="12"/>
  <c r="I1185" i="12"/>
  <c r="H1186" i="12"/>
  <c r="I1186" i="12"/>
  <c r="H1187" i="12"/>
  <c r="I1187" i="12"/>
  <c r="H1188" i="12"/>
  <c r="I1188" i="12"/>
  <c r="H1189" i="12"/>
  <c r="I1189" i="12"/>
  <c r="H1190" i="12"/>
  <c r="I1190" i="12"/>
  <c r="H1191" i="12"/>
  <c r="I1191" i="12"/>
  <c r="H1192" i="12"/>
  <c r="I1192" i="12"/>
  <c r="H1193" i="12"/>
  <c r="I1193" i="12"/>
  <c r="H1194" i="12"/>
  <c r="I1194" i="12"/>
  <c r="H1195" i="12"/>
  <c r="I1195" i="12"/>
  <c r="H1196" i="12"/>
  <c r="I1196" i="12"/>
  <c r="H1197" i="12"/>
  <c r="I1197" i="12"/>
  <c r="H1198" i="12"/>
  <c r="I1198" i="12"/>
  <c r="H1199" i="12"/>
  <c r="I1199" i="12"/>
  <c r="H1200" i="12"/>
  <c r="I1200" i="12"/>
  <c r="H1201" i="12"/>
  <c r="I1201" i="12"/>
  <c r="H1202" i="12"/>
  <c r="I1202" i="12"/>
  <c r="H1203" i="12"/>
  <c r="I1203" i="12"/>
  <c r="H1204" i="12"/>
  <c r="I1204" i="12"/>
  <c r="H1205" i="12"/>
  <c r="I1205" i="12"/>
  <c r="H1206" i="12"/>
  <c r="I1206" i="12"/>
  <c r="H1207" i="12"/>
  <c r="I1207" i="12"/>
  <c r="H1208" i="12"/>
  <c r="I1208" i="12"/>
  <c r="H1209" i="12"/>
  <c r="I1209" i="12"/>
  <c r="H1210" i="12"/>
  <c r="I1210" i="12"/>
  <c r="H1211" i="12"/>
  <c r="I1211" i="12"/>
  <c r="H1212" i="12"/>
  <c r="I1212" i="12"/>
  <c r="H1213" i="12"/>
  <c r="I1213" i="12"/>
  <c r="H1214" i="12"/>
  <c r="I1214" i="12"/>
  <c r="H1215" i="12"/>
  <c r="I1215" i="12"/>
  <c r="H1216" i="12"/>
  <c r="I1216" i="12"/>
  <c r="H1217" i="12"/>
  <c r="I1217" i="12"/>
  <c r="H1218" i="12"/>
  <c r="I1218" i="12"/>
  <c r="H1219" i="12"/>
  <c r="I1219" i="12"/>
  <c r="H1220" i="12"/>
  <c r="I1220" i="12"/>
  <c r="H1221" i="12"/>
  <c r="I1221" i="12"/>
  <c r="H1222" i="12"/>
  <c r="I1222" i="12"/>
  <c r="H1223" i="12"/>
  <c r="I1223" i="12"/>
  <c r="H1224" i="12"/>
  <c r="I1224" i="12"/>
  <c r="H1225" i="12"/>
  <c r="I1225" i="12"/>
  <c r="H1226" i="12"/>
  <c r="I1226" i="12"/>
  <c r="H1227" i="12"/>
  <c r="I1227" i="12"/>
  <c r="H1228" i="12"/>
  <c r="I1228" i="12"/>
  <c r="H1229" i="12"/>
  <c r="I1229" i="12"/>
  <c r="H1230" i="12"/>
  <c r="I1230" i="12"/>
  <c r="H1231" i="12"/>
  <c r="I1231" i="12"/>
  <c r="H1232" i="12"/>
  <c r="I1232" i="12"/>
  <c r="H1233" i="12"/>
  <c r="I1233" i="12"/>
  <c r="H1234" i="12"/>
  <c r="I1234" i="12"/>
  <c r="H1235" i="12"/>
  <c r="I1235" i="12"/>
  <c r="H1236" i="12"/>
  <c r="I1236" i="12"/>
  <c r="H1237" i="12"/>
  <c r="I1237" i="12"/>
  <c r="H1238" i="12"/>
  <c r="I1238" i="12"/>
  <c r="H1239" i="12"/>
  <c r="I1239" i="12"/>
  <c r="H1240" i="12"/>
  <c r="I1240" i="12"/>
  <c r="H1241" i="12"/>
  <c r="I1241" i="12"/>
  <c r="H1242" i="12"/>
  <c r="I1242" i="12"/>
  <c r="H1243" i="12"/>
  <c r="I1243" i="12"/>
  <c r="H1244" i="12"/>
  <c r="I1244" i="12"/>
  <c r="H1245" i="12"/>
  <c r="I1245" i="12"/>
  <c r="H1246" i="12"/>
  <c r="I1246" i="12"/>
  <c r="H1247" i="12"/>
  <c r="I1247" i="12"/>
  <c r="H1248" i="12"/>
  <c r="I1248" i="12"/>
  <c r="H1249" i="12"/>
  <c r="I1249" i="12"/>
  <c r="H1250" i="12"/>
  <c r="I1250" i="12"/>
  <c r="H1251" i="12"/>
  <c r="I1251" i="12"/>
  <c r="H1252" i="12"/>
  <c r="I1252" i="12"/>
  <c r="H1253" i="12"/>
  <c r="I1253" i="12"/>
  <c r="H1254" i="12"/>
  <c r="I1254" i="12"/>
  <c r="H1255" i="12"/>
  <c r="I1255" i="12"/>
  <c r="H1256" i="12"/>
  <c r="I1256" i="12"/>
  <c r="H1257" i="12"/>
  <c r="I1257" i="12"/>
  <c r="H1258" i="12"/>
  <c r="I1258" i="12"/>
  <c r="H1259" i="12"/>
  <c r="I1259" i="12"/>
  <c r="H1260" i="12"/>
  <c r="I1260" i="12"/>
  <c r="H1261" i="12"/>
  <c r="I1261" i="12"/>
  <c r="H1262" i="12"/>
  <c r="I1262" i="12"/>
  <c r="H1263" i="12"/>
  <c r="I1263" i="12"/>
  <c r="H1264" i="12"/>
  <c r="I1264" i="12"/>
  <c r="H1265" i="12"/>
  <c r="I1265" i="12"/>
  <c r="H1266" i="12"/>
  <c r="I1266" i="12"/>
  <c r="H1267" i="12"/>
  <c r="I1267" i="12"/>
  <c r="H1268" i="12"/>
  <c r="I1268" i="12"/>
  <c r="H1269" i="12"/>
  <c r="I1269" i="12"/>
  <c r="H1270" i="12"/>
  <c r="I1270" i="12"/>
  <c r="H1271" i="12"/>
  <c r="I1271" i="12"/>
  <c r="H1272" i="12"/>
  <c r="I1272" i="12"/>
  <c r="H1273" i="12"/>
  <c r="I1273" i="12"/>
  <c r="H1274" i="12"/>
  <c r="I1274" i="12"/>
  <c r="H1275" i="12"/>
  <c r="I1275" i="12"/>
  <c r="H1276" i="12"/>
  <c r="I1276" i="12"/>
  <c r="H1277" i="12"/>
  <c r="I1277" i="12"/>
  <c r="H1278" i="12"/>
  <c r="I1278" i="12"/>
  <c r="H1279" i="12"/>
  <c r="I1279" i="12"/>
  <c r="H1280" i="12"/>
  <c r="I1280" i="12"/>
  <c r="H1281" i="12"/>
  <c r="I1281" i="12"/>
  <c r="H1282" i="12"/>
  <c r="I1282" i="12"/>
  <c r="H1283" i="12"/>
  <c r="I1283" i="12"/>
  <c r="H1284" i="12"/>
  <c r="I1284" i="12"/>
  <c r="H1285" i="12"/>
  <c r="I1285" i="12"/>
  <c r="H1286" i="12"/>
  <c r="I1286" i="12"/>
  <c r="H1287" i="12"/>
  <c r="I1287" i="12"/>
  <c r="H1288" i="12"/>
  <c r="I1288" i="12"/>
  <c r="H1289" i="12"/>
  <c r="I1289" i="12"/>
  <c r="H1290" i="12"/>
  <c r="I1290" i="12"/>
  <c r="H1291" i="12"/>
  <c r="I1291" i="12"/>
  <c r="H1292" i="12"/>
  <c r="I1292" i="12"/>
  <c r="H1293" i="12"/>
  <c r="I1293" i="12"/>
  <c r="H1294" i="12"/>
  <c r="I1294" i="12"/>
  <c r="H1295" i="12"/>
  <c r="I1295" i="12"/>
  <c r="H1296" i="12"/>
  <c r="I1296" i="12"/>
  <c r="H1297" i="12"/>
  <c r="I1297" i="12"/>
  <c r="H1298" i="12"/>
  <c r="I1298" i="12"/>
  <c r="H1299" i="12"/>
  <c r="I1299" i="12"/>
  <c r="H1300" i="12"/>
  <c r="I1300" i="12"/>
  <c r="H1301" i="12"/>
  <c r="I1301" i="12"/>
  <c r="H1302" i="12"/>
  <c r="I1302" i="12"/>
  <c r="H1303" i="12"/>
  <c r="I1303" i="12"/>
  <c r="H1304" i="12"/>
  <c r="I1304" i="12"/>
  <c r="H1305" i="12"/>
  <c r="I1305" i="12"/>
  <c r="H1306" i="12"/>
  <c r="I1306" i="12"/>
  <c r="H1307" i="12"/>
  <c r="I1307" i="12"/>
  <c r="H1308" i="12"/>
  <c r="I1308" i="12"/>
  <c r="H1309" i="12"/>
  <c r="I1309" i="12"/>
  <c r="H1310" i="12"/>
  <c r="I1310" i="12"/>
  <c r="H1311" i="12"/>
  <c r="I1311" i="12"/>
  <c r="H1312" i="12"/>
  <c r="I1312" i="12"/>
  <c r="H1313" i="12"/>
  <c r="I1313" i="12"/>
  <c r="H1314" i="12"/>
  <c r="I1314" i="12"/>
  <c r="H1315" i="12"/>
  <c r="I1315" i="12"/>
  <c r="H1316" i="12"/>
  <c r="I1316" i="12"/>
  <c r="H1317" i="12"/>
  <c r="I1317" i="12"/>
  <c r="H1318" i="12"/>
  <c r="I1318" i="12"/>
  <c r="H1319" i="12"/>
  <c r="I1319" i="12"/>
  <c r="H1320" i="12"/>
  <c r="I1320" i="12"/>
  <c r="H1321" i="12"/>
  <c r="I1321" i="12"/>
  <c r="H1322" i="12"/>
  <c r="I1322" i="12"/>
  <c r="H1323" i="12"/>
  <c r="I1323" i="12"/>
  <c r="H1324" i="12"/>
  <c r="I1324" i="12"/>
  <c r="H1325" i="12"/>
  <c r="I1325" i="12"/>
  <c r="H1326" i="12"/>
  <c r="I1326" i="12"/>
  <c r="H1327" i="12"/>
  <c r="I1327" i="12"/>
  <c r="H1328" i="12"/>
  <c r="I1328" i="12"/>
  <c r="H1329" i="12"/>
  <c r="I1329" i="12"/>
  <c r="H1330" i="12"/>
  <c r="I1330" i="12"/>
  <c r="H1331" i="12"/>
  <c r="I1331" i="12"/>
  <c r="H1332" i="12"/>
  <c r="I1332" i="12"/>
  <c r="H1333" i="12"/>
  <c r="I1333" i="12"/>
  <c r="H1334" i="12"/>
  <c r="I1334" i="12"/>
  <c r="H1335" i="12"/>
  <c r="I1335" i="12"/>
  <c r="H1336" i="12"/>
  <c r="I1336" i="12"/>
  <c r="H1337" i="12"/>
  <c r="I1337" i="12"/>
  <c r="H1338" i="12"/>
  <c r="I1338" i="12"/>
  <c r="H1339" i="12"/>
  <c r="I1339" i="12"/>
  <c r="H1340" i="12"/>
  <c r="I1340" i="12"/>
  <c r="H1341" i="12"/>
  <c r="I1341" i="12"/>
  <c r="H1342" i="12"/>
  <c r="I1342" i="12"/>
  <c r="H1343" i="12"/>
  <c r="I1343" i="12"/>
  <c r="H1344" i="12"/>
  <c r="I1344" i="12"/>
  <c r="H1345" i="12"/>
  <c r="I1345" i="12"/>
  <c r="H1346" i="12"/>
  <c r="I1346" i="12"/>
  <c r="H1347" i="12"/>
  <c r="I1347" i="12"/>
  <c r="H1348" i="12"/>
  <c r="I1348" i="12"/>
  <c r="H1349" i="12"/>
  <c r="I1349" i="12"/>
  <c r="H1350" i="12"/>
  <c r="I1350" i="12"/>
  <c r="H1351" i="12"/>
  <c r="I1351" i="12"/>
  <c r="H1352" i="12"/>
  <c r="I1352" i="12"/>
  <c r="H1353" i="12"/>
  <c r="I1353" i="12"/>
  <c r="H1354" i="12"/>
  <c r="I1354" i="12"/>
  <c r="H1355" i="12"/>
  <c r="I1355" i="12"/>
  <c r="H1356" i="12"/>
  <c r="I1356" i="12"/>
  <c r="H1357" i="12"/>
  <c r="I1357" i="12"/>
  <c r="H1358" i="12"/>
  <c r="I1358" i="12"/>
  <c r="H1359" i="12"/>
  <c r="I1359" i="12"/>
  <c r="H1360" i="12"/>
  <c r="I1360" i="12"/>
  <c r="H1361" i="12"/>
  <c r="I1361" i="12"/>
  <c r="H1362" i="12"/>
  <c r="I1362" i="12"/>
  <c r="H1363" i="12"/>
  <c r="I1363" i="12"/>
  <c r="H1364" i="12"/>
  <c r="I1364" i="12"/>
  <c r="H1365" i="12"/>
  <c r="I1365" i="12"/>
  <c r="H1366" i="12"/>
  <c r="I1366" i="12"/>
  <c r="H1367" i="12"/>
  <c r="I1367" i="12"/>
  <c r="H1368" i="12"/>
  <c r="I1368" i="12"/>
  <c r="H1369" i="12"/>
  <c r="I1369" i="12"/>
  <c r="H1370" i="12"/>
  <c r="I1370" i="12"/>
  <c r="H1371" i="12"/>
  <c r="I1371" i="12"/>
  <c r="H1372" i="12"/>
  <c r="I1372" i="12"/>
  <c r="H1373" i="12"/>
  <c r="I1373" i="12"/>
  <c r="H1374" i="12"/>
  <c r="I1374" i="12"/>
  <c r="H1375" i="12"/>
  <c r="I1375" i="12"/>
  <c r="H1376" i="12"/>
  <c r="I1376" i="12"/>
  <c r="H1377" i="12"/>
  <c r="I1377" i="12"/>
  <c r="H1378" i="12"/>
  <c r="I1378" i="12"/>
  <c r="H1379" i="12"/>
  <c r="I1379" i="12"/>
  <c r="H1380" i="12"/>
  <c r="I1380" i="12"/>
  <c r="H1381" i="12"/>
  <c r="I1381" i="12"/>
  <c r="H1382" i="12"/>
  <c r="I1382" i="12"/>
  <c r="H1383" i="12"/>
  <c r="I1383" i="12"/>
  <c r="H1384" i="12"/>
  <c r="I1384" i="12"/>
  <c r="H1385" i="12"/>
  <c r="I1385" i="12"/>
  <c r="H1386" i="12"/>
  <c r="I1386" i="12"/>
  <c r="H1387" i="12"/>
  <c r="I1387" i="12"/>
  <c r="H1388" i="12"/>
  <c r="I1388" i="12"/>
  <c r="H1389" i="12"/>
  <c r="I1389" i="12"/>
  <c r="H1390" i="12"/>
  <c r="I1390" i="12"/>
  <c r="H1391" i="12"/>
  <c r="I1391" i="12"/>
  <c r="H1392" i="12"/>
  <c r="I1392" i="12"/>
  <c r="H1393" i="12"/>
  <c r="I1393" i="12"/>
  <c r="H1394" i="12"/>
  <c r="I1394" i="12"/>
  <c r="H1395" i="12"/>
  <c r="I1395" i="12"/>
  <c r="H1396" i="12"/>
  <c r="I1396" i="12"/>
  <c r="H1397" i="12"/>
  <c r="I1397" i="12"/>
  <c r="H1398" i="12"/>
  <c r="I1398" i="12"/>
  <c r="H1399" i="12"/>
  <c r="I1399" i="12"/>
  <c r="H1400" i="12"/>
  <c r="I1400" i="12"/>
  <c r="H1401" i="12"/>
  <c r="I1401" i="12"/>
  <c r="H1402" i="12"/>
  <c r="I1402" i="12"/>
  <c r="H1403" i="12"/>
  <c r="I1403" i="12"/>
  <c r="H1404" i="12"/>
  <c r="I1404" i="12"/>
  <c r="H1405" i="12"/>
  <c r="I1405" i="12"/>
  <c r="H1406" i="12"/>
  <c r="I1406" i="12"/>
  <c r="H1407" i="12"/>
  <c r="I1407" i="12"/>
  <c r="H1408" i="12"/>
  <c r="I1408" i="12"/>
  <c r="H1409" i="12"/>
  <c r="I1409" i="12"/>
  <c r="H1410" i="12"/>
  <c r="I1410" i="12"/>
  <c r="H1411" i="12"/>
  <c r="I1411" i="12"/>
  <c r="H1412" i="12"/>
  <c r="I1412" i="12"/>
  <c r="H1413" i="12"/>
  <c r="I1413" i="12"/>
  <c r="H1414" i="12"/>
  <c r="I1414" i="12"/>
  <c r="H1415" i="12"/>
  <c r="I1415" i="12"/>
  <c r="H1416" i="12"/>
  <c r="I1416" i="12"/>
  <c r="H1417" i="12"/>
  <c r="I1417" i="12"/>
  <c r="H1418" i="12"/>
  <c r="I1418" i="12"/>
  <c r="H1419" i="12"/>
  <c r="I1419" i="12"/>
  <c r="H1420" i="12"/>
  <c r="I1420" i="12"/>
  <c r="H1421" i="12"/>
  <c r="I1421" i="12"/>
  <c r="H1422" i="12"/>
  <c r="I1422" i="12"/>
  <c r="H1423" i="12"/>
  <c r="I1423" i="12"/>
  <c r="H1424" i="12"/>
  <c r="I1424" i="12"/>
  <c r="H1425" i="12"/>
  <c r="I1425" i="12"/>
  <c r="H1426" i="12"/>
  <c r="I1426" i="12"/>
  <c r="H1427" i="12"/>
  <c r="I1427" i="12"/>
  <c r="H1428" i="12"/>
  <c r="I1428" i="12"/>
  <c r="H1429" i="12"/>
  <c r="I1429" i="12"/>
  <c r="H1430" i="12"/>
  <c r="I1430" i="12"/>
  <c r="H1431" i="12"/>
  <c r="I1431" i="12"/>
  <c r="H1432" i="12"/>
  <c r="I1432" i="12"/>
  <c r="H1433" i="12"/>
  <c r="I1433" i="12"/>
  <c r="H1434" i="12"/>
  <c r="I1434" i="12"/>
  <c r="H1435" i="12"/>
  <c r="I1435" i="12"/>
  <c r="H1436" i="12"/>
  <c r="I1436" i="12"/>
  <c r="H1437" i="12"/>
  <c r="I1437" i="12"/>
  <c r="H1438" i="12"/>
  <c r="I1438" i="12"/>
  <c r="H1439" i="12"/>
  <c r="I1439" i="12"/>
  <c r="H1440" i="12"/>
  <c r="I1440" i="12"/>
  <c r="H1441" i="12"/>
  <c r="I1441" i="12"/>
  <c r="H1442" i="12"/>
  <c r="I1442" i="12"/>
  <c r="H1443" i="12"/>
  <c r="I1443" i="12"/>
  <c r="H1444" i="12"/>
  <c r="I1444" i="12"/>
  <c r="H1445" i="12"/>
  <c r="I1445" i="12"/>
  <c r="H1446" i="12"/>
  <c r="I1446" i="12"/>
  <c r="H1447" i="12"/>
  <c r="I1447" i="12"/>
  <c r="H1448" i="12"/>
  <c r="I1448" i="12"/>
  <c r="H1449" i="12"/>
  <c r="I1449" i="12"/>
  <c r="H1450" i="12"/>
  <c r="I1450" i="12"/>
  <c r="H1451" i="12"/>
  <c r="I1451" i="12"/>
  <c r="H1452" i="12"/>
  <c r="I1452" i="12"/>
  <c r="H1453" i="12"/>
  <c r="I1453" i="12"/>
  <c r="H1454" i="12"/>
  <c r="I1454" i="12"/>
  <c r="H1455" i="12"/>
  <c r="I1455" i="12"/>
  <c r="H1456" i="12"/>
  <c r="I1456" i="12"/>
  <c r="H1457" i="12"/>
  <c r="I1457" i="12"/>
  <c r="H1458" i="12"/>
  <c r="I1458" i="12"/>
  <c r="H1459" i="12"/>
  <c r="I1459" i="12"/>
  <c r="H1460" i="12"/>
  <c r="I1460" i="12"/>
  <c r="H1461" i="12"/>
  <c r="I1461" i="12"/>
  <c r="H1462" i="12"/>
  <c r="I1462" i="12"/>
  <c r="H1463" i="12"/>
  <c r="I1463" i="12"/>
  <c r="H1464" i="12"/>
  <c r="I1464" i="12"/>
  <c r="H1465" i="12"/>
  <c r="I1465" i="12"/>
  <c r="H1466" i="12"/>
  <c r="I1466" i="12"/>
  <c r="H1467" i="12"/>
  <c r="I1467" i="12"/>
  <c r="H1468" i="12"/>
  <c r="I1468" i="12"/>
  <c r="H1469" i="12"/>
  <c r="I1469" i="12"/>
  <c r="H1470" i="12"/>
  <c r="I1470" i="12"/>
  <c r="H1471" i="12"/>
  <c r="I1471" i="12"/>
  <c r="H1472" i="12"/>
  <c r="I1472" i="12"/>
  <c r="H1473" i="12"/>
  <c r="I1473" i="12"/>
  <c r="H1474" i="12"/>
  <c r="I1474" i="12"/>
  <c r="H1475" i="12"/>
  <c r="I1475" i="12"/>
  <c r="H1476" i="12"/>
  <c r="I1476" i="12"/>
  <c r="H1477" i="12"/>
  <c r="I1477" i="12"/>
  <c r="H1478" i="12"/>
  <c r="I1478" i="12"/>
  <c r="H1479" i="12"/>
  <c r="I1479" i="12"/>
  <c r="H1480" i="12"/>
  <c r="I1480" i="12"/>
  <c r="H1481" i="12"/>
  <c r="I1481" i="12"/>
  <c r="H1482" i="12"/>
  <c r="I1482" i="12"/>
  <c r="H1483" i="12"/>
  <c r="I1483" i="12"/>
  <c r="H1484" i="12"/>
  <c r="I1484" i="12"/>
  <c r="H1485" i="12"/>
  <c r="I1485" i="12"/>
  <c r="H1486" i="12"/>
  <c r="I1486" i="12"/>
  <c r="H1487" i="12"/>
  <c r="I1487" i="12"/>
  <c r="H1488" i="12"/>
  <c r="I1488" i="12"/>
  <c r="H1489" i="12"/>
  <c r="I1489" i="12"/>
  <c r="H1490" i="12"/>
  <c r="I1490" i="12"/>
  <c r="H1491" i="12"/>
  <c r="I1491" i="12"/>
  <c r="H1492" i="12"/>
  <c r="I1492" i="12"/>
  <c r="H1493" i="12"/>
  <c r="I1493" i="12"/>
  <c r="H1494" i="12"/>
  <c r="I1494" i="12"/>
  <c r="H1495" i="12"/>
  <c r="I1495" i="12"/>
  <c r="H1496" i="12"/>
  <c r="I1496" i="12"/>
  <c r="H1497" i="12"/>
  <c r="I1497" i="12"/>
  <c r="H1498" i="12"/>
  <c r="I1498" i="12"/>
  <c r="H1499" i="12"/>
  <c r="I1499" i="12"/>
  <c r="H1500" i="12"/>
  <c r="I1500" i="12"/>
  <c r="H1501" i="12"/>
  <c r="I1501" i="12"/>
  <c r="H1502" i="12"/>
  <c r="I1502" i="12"/>
  <c r="H1503" i="12"/>
  <c r="I1503" i="12"/>
  <c r="H1504" i="12"/>
  <c r="I1504" i="12"/>
  <c r="H1505" i="12"/>
  <c r="I1505" i="12"/>
  <c r="H1506" i="12"/>
  <c r="I1506" i="12"/>
  <c r="H1507" i="12"/>
  <c r="I1507" i="12"/>
  <c r="H1508" i="12"/>
  <c r="I1508" i="12"/>
  <c r="H1509" i="12"/>
  <c r="I1509" i="12"/>
  <c r="H1510" i="12"/>
  <c r="I1510" i="12"/>
  <c r="H1511" i="12"/>
  <c r="I1511" i="12"/>
  <c r="H1512" i="12"/>
  <c r="I1512" i="12"/>
  <c r="H1513" i="12"/>
  <c r="I1513" i="12"/>
  <c r="H1514" i="12"/>
  <c r="I1514" i="12"/>
  <c r="H1515" i="12"/>
  <c r="I1515" i="12"/>
  <c r="H1516" i="12"/>
  <c r="I1516" i="12"/>
  <c r="H1517" i="12"/>
  <c r="I1517" i="12"/>
  <c r="H1518" i="12"/>
  <c r="I1518" i="12"/>
  <c r="H1519" i="12"/>
  <c r="I1519" i="12"/>
  <c r="H1520" i="12"/>
  <c r="I1520" i="12"/>
  <c r="H1521" i="12"/>
  <c r="I1521" i="12"/>
  <c r="H1522" i="12"/>
  <c r="I1522" i="12"/>
  <c r="H1523" i="12"/>
  <c r="I1523" i="12"/>
  <c r="H1524" i="12"/>
  <c r="I1524" i="12"/>
  <c r="H1525" i="12"/>
  <c r="I1525" i="12"/>
  <c r="H1526" i="12"/>
  <c r="I1526" i="12"/>
  <c r="H1527" i="12"/>
  <c r="I1527" i="12"/>
  <c r="H1528" i="12"/>
  <c r="I1528" i="12"/>
  <c r="H1529" i="12"/>
  <c r="I1529" i="12"/>
  <c r="H1530" i="12"/>
  <c r="I1530" i="12"/>
  <c r="H1531" i="12"/>
  <c r="I1531" i="12"/>
  <c r="H1532" i="12"/>
  <c r="I1532" i="12"/>
  <c r="H1533" i="12"/>
  <c r="I1533" i="12"/>
  <c r="H1534" i="12"/>
  <c r="I1534" i="12"/>
  <c r="H1535" i="12"/>
  <c r="I1535" i="12"/>
  <c r="H1536" i="12"/>
  <c r="I1536" i="12"/>
  <c r="H1537" i="12"/>
  <c r="I1537" i="12"/>
  <c r="H1538" i="12"/>
  <c r="I1538" i="12"/>
  <c r="H1539" i="12"/>
  <c r="I1539" i="12"/>
  <c r="H1540" i="12"/>
  <c r="I1540" i="12"/>
  <c r="H1541" i="12"/>
  <c r="I1541" i="12"/>
  <c r="H1542" i="12"/>
  <c r="I1542" i="12"/>
  <c r="H1543" i="12"/>
  <c r="I1543" i="12"/>
  <c r="H1544" i="12"/>
  <c r="I1544" i="12"/>
  <c r="H1545" i="12"/>
  <c r="I1545" i="12"/>
  <c r="H1546" i="12"/>
  <c r="I1546" i="12"/>
  <c r="H1547" i="12"/>
  <c r="I1547" i="12"/>
  <c r="H1548" i="12"/>
  <c r="I1548" i="12"/>
  <c r="H1549" i="12"/>
  <c r="I1549" i="12"/>
  <c r="H1550" i="12"/>
  <c r="I1550" i="12"/>
  <c r="H1551" i="12"/>
  <c r="I1551" i="12"/>
  <c r="H1552" i="12"/>
  <c r="I1552" i="12"/>
  <c r="H1553" i="12"/>
  <c r="I1553" i="12"/>
  <c r="H1554" i="12"/>
  <c r="I1554" i="12"/>
  <c r="H1555" i="12"/>
  <c r="I1555" i="12"/>
  <c r="H1556" i="12"/>
  <c r="I1556" i="12"/>
  <c r="H1557" i="12"/>
  <c r="I1557" i="12"/>
  <c r="H1558" i="12"/>
  <c r="I1558" i="12"/>
  <c r="H1559" i="12"/>
  <c r="I1559" i="12"/>
  <c r="H1560" i="12"/>
  <c r="I1560" i="12"/>
  <c r="H1561" i="12"/>
  <c r="I1561" i="12"/>
  <c r="H1562" i="12"/>
  <c r="I1562" i="12"/>
  <c r="H1563" i="12"/>
  <c r="I1563" i="12"/>
  <c r="H1564" i="12"/>
  <c r="I1564" i="12"/>
  <c r="H1565" i="12"/>
  <c r="I1565" i="12"/>
  <c r="H1566" i="12"/>
  <c r="I1566" i="12"/>
  <c r="H1567" i="12"/>
  <c r="I1567" i="12"/>
  <c r="H1568" i="12"/>
  <c r="I1568" i="12"/>
  <c r="H1569" i="12"/>
  <c r="I1569" i="12"/>
  <c r="H1570" i="12"/>
  <c r="I1570" i="12"/>
  <c r="H1571" i="12"/>
  <c r="I1571" i="12"/>
  <c r="H1572" i="12"/>
  <c r="I1572" i="12"/>
  <c r="H1573" i="12"/>
  <c r="I1573" i="12"/>
  <c r="H1574" i="12"/>
  <c r="I1574" i="12"/>
  <c r="H1575" i="12"/>
  <c r="I1575" i="12"/>
  <c r="H1576" i="12"/>
  <c r="I1576" i="12"/>
  <c r="H1577" i="12"/>
  <c r="I1577" i="12"/>
  <c r="H1578" i="12"/>
  <c r="I1578" i="12"/>
  <c r="H1579" i="12"/>
  <c r="I1579" i="12"/>
  <c r="H1580" i="12"/>
  <c r="I1580" i="12"/>
  <c r="H1581" i="12"/>
  <c r="I1581" i="12"/>
  <c r="H1582" i="12"/>
  <c r="I1582" i="12"/>
  <c r="H1583" i="12"/>
  <c r="I1583" i="12"/>
  <c r="H1584" i="12"/>
  <c r="I1584" i="12"/>
  <c r="H1585" i="12"/>
  <c r="I1585" i="12"/>
  <c r="H1586" i="12"/>
  <c r="I1586" i="12"/>
  <c r="H1587" i="12"/>
  <c r="I1587" i="12"/>
  <c r="H1588" i="12"/>
  <c r="I1588" i="12"/>
  <c r="H1589" i="12"/>
  <c r="I1589" i="12"/>
  <c r="H1590" i="12"/>
  <c r="I1590" i="12"/>
  <c r="H1591" i="12"/>
  <c r="I1591" i="12"/>
  <c r="H1592" i="12"/>
  <c r="I1592" i="12"/>
  <c r="H1593" i="12"/>
  <c r="I1593" i="12"/>
  <c r="H1594" i="12"/>
  <c r="I1594" i="12"/>
  <c r="H1595" i="12"/>
  <c r="I1595" i="12"/>
  <c r="H1596" i="12"/>
  <c r="I1596" i="12"/>
  <c r="H1597" i="12"/>
  <c r="I1597" i="12"/>
  <c r="H1598" i="12"/>
  <c r="I1598" i="12"/>
  <c r="H1599" i="12"/>
  <c r="I1599" i="12"/>
  <c r="H1600" i="12"/>
  <c r="I1600" i="12"/>
  <c r="H1601" i="12"/>
  <c r="I1601" i="12"/>
  <c r="H1602" i="12"/>
  <c r="I1602" i="12"/>
  <c r="H1603" i="12"/>
  <c r="I1603" i="12"/>
  <c r="H1604" i="12"/>
  <c r="I1604" i="12"/>
  <c r="H1605" i="12"/>
  <c r="I1605" i="12"/>
  <c r="H1606" i="12"/>
  <c r="I1606" i="12"/>
  <c r="H1607" i="12"/>
  <c r="I1607" i="12"/>
  <c r="H1608" i="12"/>
  <c r="I1608" i="12"/>
  <c r="H1609" i="12"/>
  <c r="I1609" i="12"/>
  <c r="H1610" i="12"/>
  <c r="I1610" i="12"/>
  <c r="H1611" i="12"/>
  <c r="I1611" i="12"/>
  <c r="H1612" i="12"/>
  <c r="I1612" i="12"/>
  <c r="H1613" i="12"/>
  <c r="I1613" i="12"/>
  <c r="H1614" i="12"/>
  <c r="I1614" i="12"/>
  <c r="H1615" i="12"/>
  <c r="I1615" i="12"/>
  <c r="H1616" i="12"/>
  <c r="I1616" i="12"/>
  <c r="H1617" i="12"/>
  <c r="I1617" i="12"/>
  <c r="H1618" i="12"/>
  <c r="I1618" i="12"/>
  <c r="H1619" i="12"/>
  <c r="I1619" i="12"/>
  <c r="H1620" i="12"/>
  <c r="I1620" i="12"/>
  <c r="H1621" i="12"/>
  <c r="I1621" i="12"/>
  <c r="H1622" i="12"/>
  <c r="I1622" i="12"/>
  <c r="H1623" i="12"/>
  <c r="I1623" i="12"/>
  <c r="H1624" i="12"/>
  <c r="I1624" i="12"/>
  <c r="H1625" i="12"/>
  <c r="I1625" i="12"/>
  <c r="H1626" i="12"/>
  <c r="I1626" i="12"/>
  <c r="H1627" i="12"/>
  <c r="I1627" i="12"/>
  <c r="H1628" i="12"/>
  <c r="I1628" i="12"/>
  <c r="H1629" i="12"/>
  <c r="I1629" i="12"/>
  <c r="H1630" i="12"/>
  <c r="I1630" i="12"/>
  <c r="H1631" i="12"/>
  <c r="I1631" i="12"/>
  <c r="H1632" i="12"/>
  <c r="I1632" i="12"/>
  <c r="H1633" i="12"/>
  <c r="I1633" i="12"/>
  <c r="H1634" i="12"/>
  <c r="I1634" i="12"/>
  <c r="H1635" i="12"/>
  <c r="I1635" i="12"/>
  <c r="H1636" i="12"/>
  <c r="I1636" i="12"/>
  <c r="H1637" i="12"/>
  <c r="I1637" i="12"/>
  <c r="H1638" i="12"/>
  <c r="I1638" i="12"/>
  <c r="H1639" i="12"/>
  <c r="I1639" i="12"/>
  <c r="H1640" i="12"/>
  <c r="I1640" i="12"/>
  <c r="H1641" i="12"/>
  <c r="I1641" i="12"/>
  <c r="H1642" i="12"/>
  <c r="I1642" i="12"/>
  <c r="H1643" i="12"/>
  <c r="I1643" i="12"/>
  <c r="H1644" i="12"/>
  <c r="I1644" i="12"/>
  <c r="H1645" i="12"/>
  <c r="I1645" i="12"/>
  <c r="H1646" i="12"/>
  <c r="I1646" i="12"/>
  <c r="H1647" i="12"/>
  <c r="I1647" i="12"/>
  <c r="H1648" i="12"/>
  <c r="I1648" i="12"/>
  <c r="H1649" i="12"/>
  <c r="I1649" i="12"/>
  <c r="H1650" i="12"/>
  <c r="I1650" i="12"/>
  <c r="H1651" i="12"/>
  <c r="I1651" i="12"/>
  <c r="H1652" i="12"/>
  <c r="I1652" i="12"/>
  <c r="H1653" i="12"/>
  <c r="I1653" i="12"/>
  <c r="H1654" i="12"/>
  <c r="I1654" i="12"/>
  <c r="H1655" i="12"/>
  <c r="I1655" i="12"/>
  <c r="H1656" i="12"/>
  <c r="I1656" i="12"/>
  <c r="H1657" i="12"/>
  <c r="I1657" i="12"/>
  <c r="H1658" i="12"/>
  <c r="I1658" i="12"/>
  <c r="H1659" i="12"/>
  <c r="I1659" i="12"/>
  <c r="H1660" i="12"/>
  <c r="I1660" i="12"/>
  <c r="H1661" i="12"/>
  <c r="I1661" i="12"/>
  <c r="H1662" i="12"/>
  <c r="I1662" i="12"/>
  <c r="H1663" i="12"/>
  <c r="I1663" i="12"/>
  <c r="H1664" i="12"/>
  <c r="I1664" i="12"/>
  <c r="H1665" i="12"/>
  <c r="I1665" i="12"/>
  <c r="H1666" i="12"/>
  <c r="I1666" i="12"/>
  <c r="H1667" i="12"/>
  <c r="I1667" i="12"/>
  <c r="H1668" i="12"/>
  <c r="I1668" i="12"/>
  <c r="H1669" i="12"/>
  <c r="I1669" i="12"/>
  <c r="H1670" i="12"/>
  <c r="I1670" i="12"/>
  <c r="H1671" i="12"/>
  <c r="I1671" i="12"/>
  <c r="H1672" i="12"/>
  <c r="I1672" i="12"/>
  <c r="H1673" i="12"/>
  <c r="I1673" i="12"/>
  <c r="H1674" i="12"/>
  <c r="I1674" i="12"/>
  <c r="H1675" i="12"/>
  <c r="I1675" i="12"/>
  <c r="H1676" i="12"/>
  <c r="I1676" i="12"/>
  <c r="H1677" i="12"/>
  <c r="I1677" i="12"/>
  <c r="H1678" i="12"/>
  <c r="I1678" i="12"/>
  <c r="H1679" i="12"/>
  <c r="I1679" i="12"/>
  <c r="H1680" i="12"/>
  <c r="I1680" i="12"/>
  <c r="H1681" i="12"/>
  <c r="I1681" i="12"/>
  <c r="H1682" i="12"/>
  <c r="I1682" i="12"/>
  <c r="H1683" i="12"/>
  <c r="I1683" i="12"/>
  <c r="H1684" i="12"/>
  <c r="I1684" i="12"/>
  <c r="H1685" i="12"/>
  <c r="I1685" i="12"/>
  <c r="H1686" i="12"/>
  <c r="I1686" i="12"/>
  <c r="H1687" i="12"/>
  <c r="I1687" i="12"/>
  <c r="H1688" i="12"/>
  <c r="I1688" i="12"/>
  <c r="H1689" i="12"/>
  <c r="I1689" i="12"/>
  <c r="H1690" i="12"/>
  <c r="I1690" i="12"/>
  <c r="H1691" i="12"/>
  <c r="I1691" i="12"/>
  <c r="H1692" i="12"/>
  <c r="I1692" i="12"/>
  <c r="H1693" i="12"/>
  <c r="I1693" i="12"/>
  <c r="H1694" i="12"/>
  <c r="I1694" i="12"/>
  <c r="H1695" i="12"/>
  <c r="I1695" i="12"/>
  <c r="H1696" i="12"/>
  <c r="I1696" i="12"/>
  <c r="H1697" i="12"/>
  <c r="I1697" i="12"/>
  <c r="H1698" i="12"/>
  <c r="I1698" i="12"/>
  <c r="H1699" i="12"/>
  <c r="I1699" i="12"/>
  <c r="H1700" i="12"/>
  <c r="I1700" i="12"/>
  <c r="H1701" i="12"/>
  <c r="I1701" i="12"/>
  <c r="H1702" i="12"/>
  <c r="I1702" i="12"/>
  <c r="H1703" i="12"/>
  <c r="I1703" i="12"/>
  <c r="H1704" i="12"/>
  <c r="I1704" i="12"/>
  <c r="H1705" i="12"/>
  <c r="I1705" i="12"/>
  <c r="H1706" i="12"/>
  <c r="I1706" i="12"/>
  <c r="H1707" i="12"/>
  <c r="I1707" i="12"/>
  <c r="H1708" i="12"/>
  <c r="I1708" i="12"/>
  <c r="H1709" i="12"/>
  <c r="I1709" i="12"/>
  <c r="H1710" i="12"/>
  <c r="I1710" i="12"/>
  <c r="H1711" i="12"/>
  <c r="I1711" i="12"/>
  <c r="H1712" i="12"/>
  <c r="I1712" i="12"/>
  <c r="H1713" i="12"/>
  <c r="I1713" i="12"/>
  <c r="H1714" i="12"/>
  <c r="I1714" i="12"/>
  <c r="H1715" i="12"/>
  <c r="I1715" i="12"/>
  <c r="H1716" i="12"/>
  <c r="I1716" i="12"/>
  <c r="H1717" i="12"/>
  <c r="I1717" i="12"/>
  <c r="H1718" i="12"/>
  <c r="I1718" i="12"/>
  <c r="H1719" i="12"/>
  <c r="I1719" i="12"/>
  <c r="H1720" i="12"/>
  <c r="I1720" i="12"/>
  <c r="H1721" i="12"/>
  <c r="I1721" i="12"/>
  <c r="H1722" i="12"/>
  <c r="I1722" i="12"/>
  <c r="H1723" i="12"/>
  <c r="I1723" i="12"/>
  <c r="H1724" i="12"/>
  <c r="I1724" i="12"/>
  <c r="H1725" i="12"/>
  <c r="I1725" i="12"/>
  <c r="H1726" i="12"/>
  <c r="I1726" i="12"/>
  <c r="H1727" i="12"/>
  <c r="I1727" i="12"/>
  <c r="H1728" i="12"/>
  <c r="I1728" i="12"/>
  <c r="H1729" i="12"/>
  <c r="I1729" i="12"/>
  <c r="H1730" i="12"/>
  <c r="I1730" i="12"/>
  <c r="H1731" i="12"/>
  <c r="I1731" i="12"/>
  <c r="H1732" i="12"/>
  <c r="I1732" i="12"/>
  <c r="H1733" i="12"/>
  <c r="I1733" i="12"/>
  <c r="H1734" i="12"/>
  <c r="I1734" i="12"/>
  <c r="H1735" i="12"/>
  <c r="I1735" i="12"/>
  <c r="H1736" i="12"/>
  <c r="I1736" i="12"/>
  <c r="H1737" i="12"/>
  <c r="I1737" i="12"/>
  <c r="H1738" i="12"/>
  <c r="I1738" i="12"/>
  <c r="H1739" i="12"/>
  <c r="I1739" i="12"/>
  <c r="H1740" i="12"/>
  <c r="I1740" i="12"/>
  <c r="H1741" i="12"/>
  <c r="I1741" i="12"/>
  <c r="H1742" i="12"/>
  <c r="I1742" i="12"/>
  <c r="H1743" i="12"/>
  <c r="I1743" i="12"/>
  <c r="H1744" i="12"/>
  <c r="I1744" i="12"/>
  <c r="H1745" i="12"/>
  <c r="I1745" i="12"/>
  <c r="H1746" i="12"/>
  <c r="I1746" i="12"/>
  <c r="H1747" i="12"/>
  <c r="I1747" i="12"/>
  <c r="H1748" i="12"/>
  <c r="I1748" i="12"/>
  <c r="H1749" i="12"/>
  <c r="I1749" i="12"/>
  <c r="H1750" i="12"/>
  <c r="I1750" i="12"/>
  <c r="H1751" i="12"/>
  <c r="I1751" i="12"/>
  <c r="H1752" i="12"/>
  <c r="I1752" i="12"/>
  <c r="H1753" i="12"/>
  <c r="I1753" i="12"/>
  <c r="H1754" i="12"/>
  <c r="I1754" i="12"/>
  <c r="H1755" i="12"/>
  <c r="I1755" i="12"/>
  <c r="H1756" i="12"/>
  <c r="I1756" i="12"/>
  <c r="H1757" i="12"/>
  <c r="I1757" i="12"/>
  <c r="H1758" i="12"/>
  <c r="I1758" i="12"/>
  <c r="H1759" i="12"/>
  <c r="I1759" i="12"/>
  <c r="H1760" i="12"/>
  <c r="I1760" i="12"/>
  <c r="H1761" i="12"/>
  <c r="I1761" i="12"/>
  <c r="H1762" i="12"/>
  <c r="I1762" i="12"/>
  <c r="H1763" i="12"/>
  <c r="I1763" i="12"/>
  <c r="H1764" i="12"/>
  <c r="I1764" i="12"/>
  <c r="H1765" i="12"/>
  <c r="I1765" i="12"/>
  <c r="H1766" i="12"/>
  <c r="I1766" i="12"/>
  <c r="H1767" i="12"/>
  <c r="I1767" i="12"/>
  <c r="H1768" i="12"/>
  <c r="I1768" i="12"/>
  <c r="H1769" i="12"/>
  <c r="I1769" i="12"/>
  <c r="H1770" i="12"/>
  <c r="I1770" i="12"/>
  <c r="H1771" i="12"/>
  <c r="I1771" i="12"/>
  <c r="H1772" i="12"/>
  <c r="I1772" i="12"/>
  <c r="H1773" i="12"/>
  <c r="I1773" i="12"/>
  <c r="H1774" i="12"/>
  <c r="I1774" i="12"/>
  <c r="H1775" i="12"/>
  <c r="I1775" i="12"/>
  <c r="H1776" i="12"/>
  <c r="I1776" i="12"/>
  <c r="H1777" i="12"/>
  <c r="I1777" i="12"/>
  <c r="H1778" i="12"/>
  <c r="I1778" i="12"/>
  <c r="H1779" i="12"/>
  <c r="I1779" i="12"/>
  <c r="H1780" i="12"/>
  <c r="I1780" i="12"/>
  <c r="H1781" i="12"/>
  <c r="I1781" i="12"/>
  <c r="H1782" i="12"/>
  <c r="I1782" i="12"/>
  <c r="H1783" i="12"/>
  <c r="I1783" i="12"/>
  <c r="H1784" i="12"/>
  <c r="I1784" i="12"/>
  <c r="H1785" i="12"/>
  <c r="I1785" i="12"/>
  <c r="H1786" i="12"/>
  <c r="I1786" i="12"/>
  <c r="H1787" i="12"/>
  <c r="I1787" i="12"/>
  <c r="H1788" i="12"/>
  <c r="I1788" i="12"/>
  <c r="H1789" i="12"/>
  <c r="I1789" i="12"/>
  <c r="H1790" i="12"/>
  <c r="I1790" i="12"/>
  <c r="H1791" i="12"/>
  <c r="I1791" i="12"/>
  <c r="H1792" i="12"/>
  <c r="I1792" i="12"/>
  <c r="H1793" i="12"/>
  <c r="I1793" i="12"/>
  <c r="H1794" i="12"/>
  <c r="I1794" i="12"/>
  <c r="H1795" i="12"/>
  <c r="I1795" i="12"/>
  <c r="H1796" i="12"/>
  <c r="I1796" i="12"/>
  <c r="H1797" i="12"/>
  <c r="I1797" i="12"/>
  <c r="H1798" i="12"/>
  <c r="I1798" i="12"/>
  <c r="H1799" i="12"/>
  <c r="I1799" i="12"/>
  <c r="H1800" i="12"/>
  <c r="I1800" i="12"/>
  <c r="H1801" i="12"/>
  <c r="I1801" i="12"/>
  <c r="H1802" i="12"/>
  <c r="I1802" i="12"/>
  <c r="H1803" i="12"/>
  <c r="I1803" i="12"/>
  <c r="H1804" i="12"/>
  <c r="I1804" i="12"/>
  <c r="H1805" i="12"/>
  <c r="I1805" i="12"/>
  <c r="H1806" i="12"/>
  <c r="I1806" i="12"/>
  <c r="H1807" i="12"/>
  <c r="I1807" i="12"/>
  <c r="H1808" i="12"/>
  <c r="I1808" i="12"/>
  <c r="H1809" i="12"/>
  <c r="I1809" i="12"/>
  <c r="H1810" i="12"/>
  <c r="I1810" i="12"/>
  <c r="H1811" i="12"/>
  <c r="I1811" i="12"/>
  <c r="H1812" i="12"/>
  <c r="I1812" i="12"/>
  <c r="H1813" i="12"/>
  <c r="I1813" i="12"/>
  <c r="H1814" i="12"/>
  <c r="I1814" i="12"/>
  <c r="H1815" i="12"/>
  <c r="I1815" i="12"/>
  <c r="H1816" i="12"/>
  <c r="I1816" i="12"/>
  <c r="H1817" i="12"/>
  <c r="I1817" i="12"/>
  <c r="H1818" i="12"/>
  <c r="I1818" i="12"/>
  <c r="H1819" i="12"/>
  <c r="I1819" i="12"/>
  <c r="H1820" i="12"/>
  <c r="I1820" i="12"/>
  <c r="H1821" i="12"/>
  <c r="I1821" i="12"/>
  <c r="H1822" i="12"/>
  <c r="I1822" i="12"/>
  <c r="H1823" i="12"/>
  <c r="I1823" i="12"/>
  <c r="H1824" i="12"/>
  <c r="I1824" i="12"/>
  <c r="H1825" i="12"/>
  <c r="I1825" i="12"/>
  <c r="H1826" i="12"/>
  <c r="I1826" i="12"/>
  <c r="H1827" i="12"/>
  <c r="I1827" i="12"/>
  <c r="H1828" i="12"/>
  <c r="I1828" i="12"/>
  <c r="H1829" i="12"/>
  <c r="I1829" i="12"/>
  <c r="H1830" i="12"/>
  <c r="I1830" i="12"/>
  <c r="H1831" i="12"/>
  <c r="I1831" i="12"/>
  <c r="H1832" i="12"/>
  <c r="I1832" i="12"/>
  <c r="H1833" i="12"/>
  <c r="I1833" i="12"/>
  <c r="H1834" i="12"/>
  <c r="I1834" i="12"/>
  <c r="H1835" i="12"/>
  <c r="I1835" i="12"/>
  <c r="H1836" i="12"/>
  <c r="I1836" i="12"/>
  <c r="H1837" i="12"/>
  <c r="I1837" i="12"/>
  <c r="H1838" i="12"/>
  <c r="I1838" i="12"/>
  <c r="H1839" i="12"/>
  <c r="I1839" i="12"/>
  <c r="H1840" i="12"/>
  <c r="I1840" i="12"/>
  <c r="H1841" i="12"/>
  <c r="I1841" i="12"/>
  <c r="H1842" i="12"/>
  <c r="I1842" i="12"/>
  <c r="H1843" i="12"/>
  <c r="I1843" i="12"/>
  <c r="H1844" i="12"/>
  <c r="I1844" i="12"/>
  <c r="H1845" i="12"/>
  <c r="I1845" i="12"/>
  <c r="H1846" i="12"/>
  <c r="I1846" i="12"/>
  <c r="H1847" i="12"/>
  <c r="I1847" i="12"/>
  <c r="H1848" i="12"/>
  <c r="I1848" i="12"/>
  <c r="H1849" i="12"/>
  <c r="I1849" i="12"/>
  <c r="H1850" i="12"/>
  <c r="I1850" i="12"/>
  <c r="H1851" i="12"/>
  <c r="I1851" i="12"/>
  <c r="H1852" i="12"/>
  <c r="I1852" i="12"/>
  <c r="H1853" i="12"/>
  <c r="I1853" i="12"/>
  <c r="H1854" i="12"/>
  <c r="I1854" i="12"/>
  <c r="H1855" i="12"/>
  <c r="I1855" i="12"/>
  <c r="H1856" i="12"/>
  <c r="I1856" i="12"/>
  <c r="H1857" i="12"/>
  <c r="I1857" i="12"/>
  <c r="H1858" i="12"/>
  <c r="I1858" i="12"/>
  <c r="H1859" i="12"/>
  <c r="I1859" i="12"/>
  <c r="H1860" i="12"/>
  <c r="I1860" i="12"/>
  <c r="H1861" i="12"/>
  <c r="I1861" i="12"/>
  <c r="H1862" i="12"/>
  <c r="I1862" i="12"/>
  <c r="H1863" i="12"/>
  <c r="I1863" i="12"/>
  <c r="H1864" i="12"/>
  <c r="I1864" i="12"/>
  <c r="H1865" i="12"/>
  <c r="I1865" i="12"/>
  <c r="H1866" i="12"/>
  <c r="I1866" i="12"/>
  <c r="H1867" i="12"/>
  <c r="I1867" i="12"/>
  <c r="H1868" i="12"/>
  <c r="I1868" i="12"/>
  <c r="H1869" i="12"/>
  <c r="I1869" i="12"/>
  <c r="H1870" i="12"/>
  <c r="I1870" i="12"/>
  <c r="H1871" i="12"/>
  <c r="I1871" i="12"/>
  <c r="H1872" i="12"/>
  <c r="I1872" i="12"/>
  <c r="H1873" i="12"/>
  <c r="I1873" i="12"/>
  <c r="H1874" i="12"/>
  <c r="I1874" i="12"/>
  <c r="H1875" i="12"/>
  <c r="I1875" i="12"/>
  <c r="H1876" i="12"/>
  <c r="I1876" i="12"/>
  <c r="H1877" i="12"/>
  <c r="I1877" i="12"/>
  <c r="H1878" i="12"/>
  <c r="I1878" i="12"/>
  <c r="H1879" i="12"/>
  <c r="I1879" i="12"/>
  <c r="H1880" i="12"/>
  <c r="I1880" i="12"/>
  <c r="H1881" i="12"/>
  <c r="I1881" i="12"/>
  <c r="H1882" i="12"/>
  <c r="I1882" i="12"/>
  <c r="H1883" i="12"/>
  <c r="I1883" i="12"/>
  <c r="H1884" i="12"/>
  <c r="I1884" i="12"/>
  <c r="H1885" i="12"/>
  <c r="I1885" i="12"/>
  <c r="H1886" i="12"/>
  <c r="I1886" i="12"/>
  <c r="H1887" i="12"/>
  <c r="I1887" i="12"/>
  <c r="H1888" i="12"/>
  <c r="I1888" i="12"/>
  <c r="H1889" i="12"/>
  <c r="I1889" i="12"/>
  <c r="H1890" i="12"/>
  <c r="I1890" i="12"/>
  <c r="H1891" i="12"/>
  <c r="I1891" i="12"/>
  <c r="H1892" i="12"/>
  <c r="I1892" i="12"/>
  <c r="H1893" i="12"/>
  <c r="I1893" i="12"/>
  <c r="H1894" i="12"/>
  <c r="I1894" i="12"/>
  <c r="H1895" i="12"/>
  <c r="I1895" i="12"/>
  <c r="H1896" i="12"/>
  <c r="I1896" i="12"/>
  <c r="H1897" i="12"/>
  <c r="I1897" i="12"/>
  <c r="H1898" i="12"/>
  <c r="I1898" i="12"/>
  <c r="H1899" i="12"/>
  <c r="I1899" i="12"/>
  <c r="H1900" i="12"/>
  <c r="I1900" i="12"/>
  <c r="H1901" i="12"/>
  <c r="I1901" i="12"/>
  <c r="H1902" i="12"/>
  <c r="I1902" i="12"/>
  <c r="H1903" i="12"/>
  <c r="I1903" i="12"/>
  <c r="H1904" i="12"/>
  <c r="I1904" i="12"/>
  <c r="H1905" i="12"/>
  <c r="I1905" i="12"/>
  <c r="H1906" i="12"/>
  <c r="I1906" i="12"/>
  <c r="H1907" i="12"/>
  <c r="I1907" i="12"/>
  <c r="H1908" i="12"/>
  <c r="I1908" i="12"/>
  <c r="H1909" i="12"/>
  <c r="I1909" i="12"/>
  <c r="H1910" i="12"/>
  <c r="I1910" i="12"/>
  <c r="H1911" i="12"/>
  <c r="I1911" i="12"/>
  <c r="H1912" i="12"/>
  <c r="I1912" i="12"/>
  <c r="H1913" i="12"/>
  <c r="I1913" i="12"/>
  <c r="H1914" i="12"/>
  <c r="I1914" i="12"/>
  <c r="H1915" i="12"/>
  <c r="I1915" i="12"/>
  <c r="H1916" i="12"/>
  <c r="I1916" i="12"/>
  <c r="H1917" i="12"/>
  <c r="I1917" i="12"/>
  <c r="H1918" i="12"/>
  <c r="I1918" i="12"/>
  <c r="H1919" i="12"/>
  <c r="I1919" i="12"/>
  <c r="H1920" i="12"/>
  <c r="I1920" i="12"/>
  <c r="H1921" i="12"/>
  <c r="I1921" i="12"/>
  <c r="H1922" i="12"/>
  <c r="I1922" i="12"/>
  <c r="H1923" i="12"/>
  <c r="I1923" i="12"/>
  <c r="H1924" i="12"/>
  <c r="I1924" i="12"/>
  <c r="H1925" i="12"/>
  <c r="I1925" i="12"/>
  <c r="H1926" i="12"/>
  <c r="I1926" i="12"/>
  <c r="H1927" i="12"/>
  <c r="I1927" i="12"/>
  <c r="H1928" i="12"/>
  <c r="I1928" i="12"/>
  <c r="H1929" i="12"/>
  <c r="I1929" i="12"/>
  <c r="H1930" i="12"/>
  <c r="I1930" i="12"/>
  <c r="H1931" i="12"/>
  <c r="I1931" i="12"/>
  <c r="H1932" i="12"/>
  <c r="I1932" i="12"/>
  <c r="H1933" i="12"/>
  <c r="I1933" i="12"/>
  <c r="H1934" i="12"/>
  <c r="I1934" i="12"/>
  <c r="H1935" i="12"/>
  <c r="I1935" i="12"/>
  <c r="H1936" i="12"/>
  <c r="I1936" i="12"/>
  <c r="H1937" i="12"/>
  <c r="I1937" i="12"/>
  <c r="H1938" i="12"/>
  <c r="I1938" i="12"/>
  <c r="H1939" i="12"/>
  <c r="I1939" i="12"/>
  <c r="H1940" i="12"/>
  <c r="I1940" i="12"/>
  <c r="H1941" i="12"/>
  <c r="I1941" i="12"/>
  <c r="H1942" i="12"/>
  <c r="I1942" i="12"/>
  <c r="H1943" i="12"/>
  <c r="I1943" i="12"/>
  <c r="H1944" i="12"/>
  <c r="I1944" i="12"/>
  <c r="H1945" i="12"/>
  <c r="I1945" i="12"/>
  <c r="H1946" i="12"/>
  <c r="I1946" i="12"/>
  <c r="H1947" i="12"/>
  <c r="I1947" i="12"/>
  <c r="H1948" i="12"/>
  <c r="I1948" i="12"/>
  <c r="H1949" i="12"/>
  <c r="I1949" i="12"/>
  <c r="H1950" i="12"/>
  <c r="I1950" i="12"/>
  <c r="H1951" i="12"/>
  <c r="I1951" i="12"/>
  <c r="H1952" i="12"/>
  <c r="I1952" i="12"/>
  <c r="H1953" i="12"/>
  <c r="I1953" i="12"/>
  <c r="H1954" i="12"/>
  <c r="I1954" i="12"/>
  <c r="H1955" i="12"/>
  <c r="I1955" i="12"/>
  <c r="H1956" i="12"/>
  <c r="I1956" i="12"/>
  <c r="H1957" i="12"/>
  <c r="I1957" i="12"/>
  <c r="H1958" i="12"/>
  <c r="I1958" i="12"/>
  <c r="H1959" i="12"/>
  <c r="I1959" i="12"/>
  <c r="H1960" i="12"/>
  <c r="I1960" i="12"/>
  <c r="H1961" i="12"/>
  <c r="I1961" i="12"/>
  <c r="H1962" i="12"/>
  <c r="I1962" i="12"/>
  <c r="H1963" i="12"/>
  <c r="I1963" i="12"/>
  <c r="H1964" i="12"/>
  <c r="I1964" i="12"/>
  <c r="H1965" i="12"/>
  <c r="I1965" i="12"/>
  <c r="H1966" i="12"/>
  <c r="I1966" i="12"/>
  <c r="H1967" i="12"/>
  <c r="I1967" i="12"/>
  <c r="H1968" i="12"/>
  <c r="I1968" i="12"/>
  <c r="H1969" i="12"/>
  <c r="I1969" i="12"/>
  <c r="H1970" i="12"/>
  <c r="I1970" i="12"/>
  <c r="H1971" i="12"/>
  <c r="I1971" i="12"/>
  <c r="H1972" i="12"/>
  <c r="I1972" i="12"/>
  <c r="H1973" i="12"/>
  <c r="I1973" i="12"/>
  <c r="H1974" i="12"/>
  <c r="I1974" i="12"/>
  <c r="H1975" i="12"/>
  <c r="I1975" i="12"/>
  <c r="H1976" i="12"/>
  <c r="I1976" i="12"/>
  <c r="H1977" i="12"/>
  <c r="I1977" i="12"/>
  <c r="H1978" i="12"/>
  <c r="I1978" i="12"/>
  <c r="H1979" i="12"/>
  <c r="I1979" i="12"/>
  <c r="H36" i="12"/>
  <c r="I36" i="12"/>
  <c r="H37" i="12"/>
  <c r="I37" i="12"/>
  <c r="H38" i="12"/>
  <c r="I38" i="12"/>
  <c r="H39" i="12"/>
  <c r="I39" i="12"/>
  <c r="H40" i="12"/>
  <c r="I40" i="12"/>
  <c r="H41" i="12"/>
  <c r="I41" i="12"/>
  <c r="H42" i="12"/>
  <c r="I42" i="12"/>
  <c r="H43" i="12"/>
  <c r="I43" i="12"/>
  <c r="H44" i="12"/>
  <c r="I44" i="12"/>
  <c r="H45" i="12"/>
  <c r="I45" i="12"/>
  <c r="H46" i="12"/>
  <c r="I46" i="12"/>
  <c r="H47" i="12"/>
  <c r="I47" i="12"/>
  <c r="H48" i="12"/>
  <c r="I48" i="12"/>
  <c r="H49" i="12"/>
  <c r="I49" i="12"/>
  <c r="H50" i="12"/>
  <c r="I50" i="12"/>
  <c r="H51" i="12"/>
  <c r="I51" i="12"/>
  <c r="H52" i="12"/>
  <c r="I52" i="12"/>
  <c r="H53" i="12"/>
  <c r="I53" i="12"/>
  <c r="H54" i="12"/>
  <c r="I54" i="12"/>
  <c r="H55" i="12"/>
  <c r="I55" i="12"/>
  <c r="H56" i="12"/>
  <c r="I56" i="12"/>
  <c r="H57" i="12"/>
  <c r="I57" i="12"/>
  <c r="H58" i="12"/>
  <c r="I58" i="12"/>
  <c r="H59" i="12"/>
  <c r="I59" i="12"/>
  <c r="H60" i="12"/>
  <c r="I60" i="12"/>
  <c r="H61" i="12"/>
  <c r="I61" i="12"/>
  <c r="H62" i="12"/>
  <c r="I62" i="12"/>
  <c r="H63" i="12"/>
  <c r="I63" i="12"/>
  <c r="H64" i="12"/>
  <c r="I64" i="12"/>
  <c r="H65" i="12"/>
  <c r="I65" i="12"/>
  <c r="H66" i="12"/>
  <c r="I66" i="12"/>
  <c r="H67" i="12"/>
  <c r="I67" i="12"/>
  <c r="H68" i="12"/>
  <c r="I68" i="12"/>
  <c r="H69" i="12"/>
  <c r="I69" i="12"/>
  <c r="H70" i="12"/>
  <c r="I70" i="12"/>
  <c r="H71" i="12"/>
  <c r="I71" i="12"/>
  <c r="H72" i="12"/>
  <c r="I72" i="12"/>
  <c r="H73" i="12"/>
  <c r="I73" i="12"/>
  <c r="H74" i="12"/>
  <c r="I74" i="12"/>
  <c r="H75" i="12"/>
  <c r="I75" i="12"/>
  <c r="H76" i="12"/>
  <c r="I76" i="12"/>
  <c r="H77" i="12"/>
  <c r="I77" i="12"/>
  <c r="H78" i="12"/>
  <c r="I78" i="12"/>
  <c r="H79" i="12"/>
  <c r="I79" i="12"/>
  <c r="H80" i="12"/>
  <c r="I80" i="12"/>
  <c r="H81" i="12"/>
  <c r="I81" i="12"/>
  <c r="G76" i="11"/>
  <c r="G120" i="11"/>
  <c r="G129" i="11"/>
  <c r="G176" i="11"/>
  <c r="G184" i="11"/>
  <c r="G221" i="11"/>
  <c r="G253" i="11"/>
  <c r="G285" i="11"/>
  <c r="G317" i="11"/>
  <c r="E40" i="11"/>
  <c r="G41" i="11" s="1"/>
  <c r="E41" i="11"/>
  <c r="G42" i="11" s="1"/>
  <c r="E42" i="11"/>
  <c r="E43" i="11"/>
  <c r="G44" i="11" s="1"/>
  <c r="E44" i="11"/>
  <c r="F44" i="11" s="1"/>
  <c r="E45" i="11"/>
  <c r="F45" i="11" s="1"/>
  <c r="E46" i="11"/>
  <c r="E47" i="11"/>
  <c r="G48" i="11" s="1"/>
  <c r="E48" i="11"/>
  <c r="F48" i="11" s="1"/>
  <c r="E49" i="11"/>
  <c r="G50" i="11" s="1"/>
  <c r="E50" i="11"/>
  <c r="E51" i="11"/>
  <c r="G52" i="11" s="1"/>
  <c r="E52" i="11"/>
  <c r="F52" i="11" s="1"/>
  <c r="E53" i="11"/>
  <c r="F53" i="11" s="1"/>
  <c r="E54" i="11"/>
  <c r="E55" i="11"/>
  <c r="G56" i="11" s="1"/>
  <c r="E56" i="11"/>
  <c r="F56" i="11" s="1"/>
  <c r="E57" i="11"/>
  <c r="G58" i="11" s="1"/>
  <c r="E58" i="11"/>
  <c r="E59" i="11"/>
  <c r="G60" i="11" s="1"/>
  <c r="E60" i="11"/>
  <c r="F60" i="11" s="1"/>
  <c r="E61" i="11"/>
  <c r="F61" i="11" s="1"/>
  <c r="E62" i="11"/>
  <c r="E63" i="11"/>
  <c r="G64" i="11" s="1"/>
  <c r="E64" i="11"/>
  <c r="F64" i="11" s="1"/>
  <c r="E65" i="11"/>
  <c r="G66" i="11" s="1"/>
  <c r="E66" i="11"/>
  <c r="E67" i="11"/>
  <c r="G68" i="11" s="1"/>
  <c r="E68" i="11"/>
  <c r="F68" i="11" s="1"/>
  <c r="E69" i="11"/>
  <c r="F69" i="11" s="1"/>
  <c r="E70" i="11"/>
  <c r="E71" i="11"/>
  <c r="E72" i="11"/>
  <c r="F72" i="11" s="1"/>
  <c r="E73" i="11"/>
  <c r="G74" i="11" s="1"/>
  <c r="E74" i="11"/>
  <c r="E75" i="11"/>
  <c r="E76" i="11"/>
  <c r="F76" i="11" s="1"/>
  <c r="E77" i="11"/>
  <c r="F77" i="11" s="1"/>
  <c r="E78" i="11"/>
  <c r="E79" i="11"/>
  <c r="G80" i="11" s="1"/>
  <c r="E80" i="11"/>
  <c r="F80" i="11" s="1"/>
  <c r="E81" i="11"/>
  <c r="G82" i="11" s="1"/>
  <c r="E82" i="11"/>
  <c r="E83" i="11"/>
  <c r="G84" i="11" s="1"/>
  <c r="E84" i="11"/>
  <c r="F84" i="11" s="1"/>
  <c r="E85" i="11"/>
  <c r="F85" i="11" s="1"/>
  <c r="E86" i="11"/>
  <c r="E87" i="11"/>
  <c r="G88" i="11" s="1"/>
  <c r="E88" i="11"/>
  <c r="F88" i="11" s="1"/>
  <c r="E89" i="11"/>
  <c r="G90" i="11" s="1"/>
  <c r="E90" i="11"/>
  <c r="E91" i="11"/>
  <c r="G92" i="11" s="1"/>
  <c r="E92" i="11"/>
  <c r="F92" i="11" s="1"/>
  <c r="E93" i="11"/>
  <c r="F93" i="11" s="1"/>
  <c r="E94" i="11"/>
  <c r="E95" i="11"/>
  <c r="G96" i="11" s="1"/>
  <c r="E96" i="11"/>
  <c r="F96" i="11" s="1"/>
  <c r="E97" i="11"/>
  <c r="G98" i="11" s="1"/>
  <c r="E98" i="11"/>
  <c r="E99" i="11"/>
  <c r="G100" i="11" s="1"/>
  <c r="E100" i="11"/>
  <c r="F100" i="11" s="1"/>
  <c r="E101" i="11"/>
  <c r="F101" i="11" s="1"/>
  <c r="E102" i="11"/>
  <c r="E103" i="11"/>
  <c r="E104" i="11"/>
  <c r="F104" i="11" s="1"/>
  <c r="E105" i="11"/>
  <c r="G106" i="11" s="1"/>
  <c r="E106" i="11"/>
  <c r="E107" i="11"/>
  <c r="G108" i="11" s="1"/>
  <c r="E108" i="11"/>
  <c r="F108" i="11" s="1"/>
  <c r="E109" i="11"/>
  <c r="F109" i="11" s="1"/>
  <c r="E110" i="11"/>
  <c r="E111" i="11"/>
  <c r="G112" i="11" s="1"/>
  <c r="E112" i="11"/>
  <c r="F112" i="11" s="1"/>
  <c r="E113" i="11"/>
  <c r="G114" i="11" s="1"/>
  <c r="E114" i="11"/>
  <c r="E115" i="11"/>
  <c r="G116" i="11" s="1"/>
  <c r="E116" i="11"/>
  <c r="F116" i="11" s="1"/>
  <c r="E117" i="11"/>
  <c r="F117" i="11" s="1"/>
  <c r="E118" i="11"/>
  <c r="E119" i="11"/>
  <c r="E120" i="11"/>
  <c r="F120" i="11" s="1"/>
  <c r="E121" i="11"/>
  <c r="G122" i="11" s="1"/>
  <c r="E122" i="11"/>
  <c r="E123" i="11"/>
  <c r="G124" i="11" s="1"/>
  <c r="E124" i="11"/>
  <c r="F124" i="11" s="1"/>
  <c r="E125" i="11"/>
  <c r="F125" i="11" s="1"/>
  <c r="E126" i="11"/>
  <c r="E127" i="11"/>
  <c r="G128" i="11" s="1"/>
  <c r="E128" i="11"/>
  <c r="F128" i="11" s="1"/>
  <c r="E129" i="11"/>
  <c r="G130" i="11" s="1"/>
  <c r="E130" i="11"/>
  <c r="E131" i="11"/>
  <c r="G132" i="11" s="1"/>
  <c r="E132" i="11"/>
  <c r="F132" i="11" s="1"/>
  <c r="E133" i="11"/>
  <c r="F133" i="11" s="1"/>
  <c r="E134" i="11"/>
  <c r="E135" i="11"/>
  <c r="E136" i="11"/>
  <c r="F136" i="11" s="1"/>
  <c r="E137" i="11"/>
  <c r="G138" i="11" s="1"/>
  <c r="E138" i="11"/>
  <c r="E139" i="11"/>
  <c r="G140" i="11" s="1"/>
  <c r="E140" i="11"/>
  <c r="F140" i="11" s="1"/>
  <c r="E141" i="11"/>
  <c r="F141" i="11" s="1"/>
  <c r="E142" i="11"/>
  <c r="E143" i="11"/>
  <c r="G144" i="11" s="1"/>
  <c r="E144" i="11"/>
  <c r="F144" i="11" s="1"/>
  <c r="E145" i="11"/>
  <c r="G146" i="11" s="1"/>
  <c r="E146" i="11"/>
  <c r="E147" i="11"/>
  <c r="G148" i="11" s="1"/>
  <c r="E148" i="11"/>
  <c r="F148" i="11" s="1"/>
  <c r="E149" i="11"/>
  <c r="F149" i="11" s="1"/>
  <c r="E150" i="11"/>
  <c r="E151" i="11"/>
  <c r="G152" i="11" s="1"/>
  <c r="E152" i="11"/>
  <c r="F152" i="11" s="1"/>
  <c r="E153" i="11"/>
  <c r="G154" i="11" s="1"/>
  <c r="E154" i="11"/>
  <c r="E155" i="11"/>
  <c r="G156" i="11" s="1"/>
  <c r="E156" i="11"/>
  <c r="F156" i="11" s="1"/>
  <c r="E157" i="11"/>
  <c r="F157" i="11" s="1"/>
  <c r="E158" i="11"/>
  <c r="E159" i="11"/>
  <c r="G160" i="11" s="1"/>
  <c r="E160" i="11"/>
  <c r="F160" i="11" s="1"/>
  <c r="E161" i="11"/>
  <c r="G162" i="11" s="1"/>
  <c r="E162" i="11"/>
  <c r="E163" i="11"/>
  <c r="G164" i="11" s="1"/>
  <c r="E164" i="11"/>
  <c r="F164" i="11" s="1"/>
  <c r="E165" i="11"/>
  <c r="F165" i="11" s="1"/>
  <c r="E166" i="11"/>
  <c r="E167" i="11"/>
  <c r="E168" i="11"/>
  <c r="F168" i="11" s="1"/>
  <c r="E169" i="11"/>
  <c r="G170" i="11" s="1"/>
  <c r="E170" i="11"/>
  <c r="E171" i="11"/>
  <c r="G172" i="11" s="1"/>
  <c r="E172" i="11"/>
  <c r="F172" i="11" s="1"/>
  <c r="E173" i="11"/>
  <c r="F173" i="11" s="1"/>
  <c r="E174" i="11"/>
  <c r="E175" i="11"/>
  <c r="E176" i="11"/>
  <c r="F176" i="11" s="1"/>
  <c r="E177" i="11"/>
  <c r="G178" i="11" s="1"/>
  <c r="E178" i="11"/>
  <c r="E179" i="11"/>
  <c r="G180" i="11" s="1"/>
  <c r="E180" i="11"/>
  <c r="F180" i="11" s="1"/>
  <c r="E181" i="11"/>
  <c r="F181" i="11" s="1"/>
  <c r="E182" i="11"/>
  <c r="E183" i="11"/>
  <c r="E184" i="11"/>
  <c r="F184" i="11" s="1"/>
  <c r="E185" i="11"/>
  <c r="G186" i="11" s="1"/>
  <c r="E186" i="11"/>
  <c r="E187" i="11"/>
  <c r="G188" i="11" s="1"/>
  <c r="E188" i="11"/>
  <c r="F188" i="11" s="1"/>
  <c r="E189" i="11"/>
  <c r="F189" i="11" s="1"/>
  <c r="E190" i="11"/>
  <c r="E191" i="11"/>
  <c r="G192" i="11" s="1"/>
  <c r="E192" i="11"/>
  <c r="F192" i="11" s="1"/>
  <c r="E193" i="11"/>
  <c r="G194" i="11" s="1"/>
  <c r="E194" i="11"/>
  <c r="E195" i="11"/>
  <c r="G196" i="11" s="1"/>
  <c r="E196" i="11"/>
  <c r="F196" i="11" s="1"/>
  <c r="E197" i="11"/>
  <c r="F197" i="11" s="1"/>
  <c r="E198" i="11"/>
  <c r="E199" i="11"/>
  <c r="E200" i="11"/>
  <c r="F200" i="11" s="1"/>
  <c r="E201" i="11"/>
  <c r="G202" i="11" s="1"/>
  <c r="E202" i="11"/>
  <c r="E203" i="11"/>
  <c r="G204" i="11" s="1"/>
  <c r="E204" i="11"/>
  <c r="F204" i="11" s="1"/>
  <c r="E205" i="11"/>
  <c r="F205" i="11" s="1"/>
  <c r="E206" i="11"/>
  <c r="E207" i="11"/>
  <c r="G208" i="11" s="1"/>
  <c r="E208" i="11"/>
  <c r="F208" i="11" s="1"/>
  <c r="E209" i="11"/>
  <c r="G210" i="11" s="1"/>
  <c r="E210" i="11"/>
  <c r="E211" i="11"/>
  <c r="G212" i="11" s="1"/>
  <c r="E212" i="11"/>
  <c r="F212" i="11" s="1"/>
  <c r="E213" i="11"/>
  <c r="F213" i="11" s="1"/>
  <c r="E214" i="11"/>
  <c r="E215" i="11"/>
  <c r="G216" i="11" s="1"/>
  <c r="E216" i="11"/>
  <c r="F216" i="11" s="1"/>
  <c r="E217" i="11"/>
  <c r="G218" i="11" s="1"/>
  <c r="E218" i="11"/>
  <c r="E219" i="11"/>
  <c r="G220" i="11" s="1"/>
  <c r="E220" i="11"/>
  <c r="F220" i="11" s="1"/>
  <c r="E221" i="11"/>
  <c r="F221" i="11" s="1"/>
  <c r="E222" i="11"/>
  <c r="E223" i="11"/>
  <c r="G224" i="11" s="1"/>
  <c r="E224" i="11"/>
  <c r="F224" i="11" s="1"/>
  <c r="E225" i="11"/>
  <c r="G226" i="11" s="1"/>
  <c r="E226" i="11"/>
  <c r="E227" i="11"/>
  <c r="G228" i="11" s="1"/>
  <c r="E228" i="11"/>
  <c r="F228" i="11" s="1"/>
  <c r="E229" i="11"/>
  <c r="F229" i="11" s="1"/>
  <c r="E230" i="11"/>
  <c r="E231" i="11"/>
  <c r="G232" i="11" s="1"/>
  <c r="E232" i="11"/>
  <c r="F232" i="11" s="1"/>
  <c r="E233" i="11"/>
  <c r="G234" i="11" s="1"/>
  <c r="E234" i="11"/>
  <c r="E235" i="11"/>
  <c r="G236" i="11" s="1"/>
  <c r="E236" i="11"/>
  <c r="F236" i="11" s="1"/>
  <c r="E237" i="11"/>
  <c r="F237" i="11" s="1"/>
  <c r="E238" i="11"/>
  <c r="E239" i="11"/>
  <c r="G240" i="11" s="1"/>
  <c r="E240" i="11"/>
  <c r="F240" i="11" s="1"/>
  <c r="E241" i="11"/>
  <c r="G242" i="11" s="1"/>
  <c r="E242" i="11"/>
  <c r="E243" i="11"/>
  <c r="G244" i="11" s="1"/>
  <c r="E244" i="11"/>
  <c r="F244" i="11" s="1"/>
  <c r="E245" i="11"/>
  <c r="F245" i="11" s="1"/>
  <c r="E246" i="11"/>
  <c r="E247" i="11"/>
  <c r="G248" i="11" s="1"/>
  <c r="E248" i="11"/>
  <c r="F248" i="11" s="1"/>
  <c r="E249" i="11"/>
  <c r="G250" i="11" s="1"/>
  <c r="E250" i="11"/>
  <c r="E251" i="11"/>
  <c r="G252" i="11" s="1"/>
  <c r="E252" i="11"/>
  <c r="F252" i="11" s="1"/>
  <c r="E253" i="11"/>
  <c r="G254" i="11" s="1"/>
  <c r="E254" i="11"/>
  <c r="E255" i="11"/>
  <c r="G256" i="11" s="1"/>
  <c r="E256" i="11"/>
  <c r="G257" i="11" s="1"/>
  <c r="E257" i="11"/>
  <c r="G258" i="11" s="1"/>
  <c r="E258" i="11"/>
  <c r="E259" i="11"/>
  <c r="G260" i="11" s="1"/>
  <c r="E260" i="11"/>
  <c r="F260" i="11" s="1"/>
  <c r="E261" i="11"/>
  <c r="G262" i="11" s="1"/>
  <c r="E262" i="11"/>
  <c r="E263" i="11"/>
  <c r="G264" i="11" s="1"/>
  <c r="E264" i="11"/>
  <c r="G265" i="11" s="1"/>
  <c r="E265" i="11"/>
  <c r="G266" i="11" s="1"/>
  <c r="E266" i="11"/>
  <c r="E267" i="11"/>
  <c r="G268" i="11" s="1"/>
  <c r="E268" i="11"/>
  <c r="F268" i="11" s="1"/>
  <c r="E269" i="11"/>
  <c r="G270" i="11" s="1"/>
  <c r="E270" i="11"/>
  <c r="E271" i="11"/>
  <c r="G272" i="11" s="1"/>
  <c r="E272" i="11"/>
  <c r="G273" i="11" s="1"/>
  <c r="E273" i="11"/>
  <c r="G274" i="11" s="1"/>
  <c r="E274" i="11"/>
  <c r="E275" i="11"/>
  <c r="G276" i="11" s="1"/>
  <c r="E276" i="11"/>
  <c r="F276" i="11" s="1"/>
  <c r="E277" i="11"/>
  <c r="G278" i="11" s="1"/>
  <c r="E278" i="11"/>
  <c r="E279" i="11"/>
  <c r="G280" i="11" s="1"/>
  <c r="E280" i="11"/>
  <c r="G281" i="11" s="1"/>
  <c r="E281" i="11"/>
  <c r="G282" i="11" s="1"/>
  <c r="E282" i="11"/>
  <c r="E283" i="11"/>
  <c r="G284" i="11" s="1"/>
  <c r="E284" i="11"/>
  <c r="F284" i="11" s="1"/>
  <c r="E285" i="11"/>
  <c r="G286" i="11" s="1"/>
  <c r="E286" i="11"/>
  <c r="E287" i="11"/>
  <c r="G288" i="11" s="1"/>
  <c r="E288" i="11"/>
  <c r="G289" i="11" s="1"/>
  <c r="E289" i="11"/>
  <c r="G290" i="11" s="1"/>
  <c r="E290" i="11"/>
  <c r="E291" i="11"/>
  <c r="G292" i="11" s="1"/>
  <c r="E292" i="11"/>
  <c r="F292" i="11" s="1"/>
  <c r="E293" i="11"/>
  <c r="G294" i="11" s="1"/>
  <c r="E294" i="11"/>
  <c r="E295" i="11"/>
  <c r="G296" i="11" s="1"/>
  <c r="E296" i="11"/>
  <c r="G297" i="11" s="1"/>
  <c r="E297" i="11"/>
  <c r="G298" i="11" s="1"/>
  <c r="E298" i="11"/>
  <c r="E299" i="11"/>
  <c r="G300" i="11" s="1"/>
  <c r="E300" i="11"/>
  <c r="F300" i="11" s="1"/>
  <c r="E301" i="11"/>
  <c r="G302" i="11" s="1"/>
  <c r="E302" i="11"/>
  <c r="E303" i="11"/>
  <c r="G304" i="11" s="1"/>
  <c r="E304" i="11"/>
  <c r="G305" i="11" s="1"/>
  <c r="E305" i="11"/>
  <c r="G306" i="11" s="1"/>
  <c r="E306" i="11"/>
  <c r="E307" i="11"/>
  <c r="G308" i="11" s="1"/>
  <c r="E308" i="11"/>
  <c r="F308" i="11" s="1"/>
  <c r="E309" i="11"/>
  <c r="G310" i="11" s="1"/>
  <c r="E310" i="11"/>
  <c r="E311" i="11"/>
  <c r="G312" i="11" s="1"/>
  <c r="E312" i="11"/>
  <c r="G313" i="11" s="1"/>
  <c r="E313" i="11"/>
  <c r="G314" i="11" s="1"/>
  <c r="E314" i="11"/>
  <c r="E315" i="11"/>
  <c r="G316" i="11" s="1"/>
  <c r="E316" i="11"/>
  <c r="F316" i="11" s="1"/>
  <c r="E317" i="11"/>
  <c r="G318" i="11" s="1"/>
  <c r="E318" i="11"/>
  <c r="E319" i="11"/>
  <c r="G320" i="11" s="1"/>
  <c r="E320" i="11"/>
  <c r="G321" i="11" s="1"/>
  <c r="E321" i="11"/>
  <c r="G322" i="11" s="1"/>
  <c r="E322" i="11"/>
  <c r="E323" i="11"/>
  <c r="G324" i="11" s="1"/>
  <c r="E324" i="11"/>
  <c r="F324" i="11" s="1"/>
  <c r="E325" i="11"/>
  <c r="G326" i="11" s="1"/>
  <c r="E326" i="11"/>
  <c r="E327" i="11"/>
  <c r="G328" i="11" s="1"/>
  <c r="E328" i="11"/>
  <c r="G329" i="11" s="1"/>
  <c r="E329" i="11"/>
  <c r="G330" i="11" s="1"/>
  <c r="E330" i="11"/>
  <c r="G331" i="11" s="1"/>
  <c r="E331" i="11"/>
  <c r="G332" i="11" s="1"/>
  <c r="E332" i="11"/>
  <c r="F332" i="11" s="1"/>
  <c r="E333" i="11"/>
  <c r="G334" i="11" s="1"/>
  <c r="E334" i="11"/>
  <c r="G335" i="11" s="1"/>
  <c r="E335" i="11"/>
  <c r="G336" i="11" s="1"/>
  <c r="E336" i="11"/>
  <c r="F336" i="11" s="1"/>
  <c r="E39" i="11"/>
  <c r="G40" i="11" s="1"/>
  <c r="E38" i="11"/>
  <c r="E37" i="11"/>
  <c r="G38" i="11" s="1"/>
  <c r="F1959" i="12" l="1"/>
  <c r="E1972" i="12"/>
  <c r="F1966" i="12"/>
  <c r="E1967" i="12"/>
  <c r="E1961" i="12"/>
  <c r="F1960" i="12"/>
  <c r="E1797" i="12"/>
  <c r="E1793" i="12"/>
  <c r="E1789" i="12"/>
  <c r="E1785" i="12"/>
  <c r="E1781" i="12"/>
  <c r="E1777" i="12"/>
  <c r="E1773" i="12"/>
  <c r="E1769" i="12"/>
  <c r="E1765" i="12"/>
  <c r="E1761" i="12"/>
  <c r="E1757" i="12"/>
  <c r="E1753" i="12"/>
  <c r="E1749" i="12"/>
  <c r="E1745" i="12"/>
  <c r="E1741" i="12"/>
  <c r="E1737" i="12"/>
  <c r="E1733" i="12"/>
  <c r="E1729" i="12"/>
  <c r="E1725" i="12"/>
  <c r="E1721" i="12"/>
  <c r="E1717" i="12"/>
  <c r="E1713" i="12"/>
  <c r="E1709" i="12"/>
  <c r="E1705" i="12"/>
  <c r="E1701" i="12"/>
  <c r="E1697" i="12"/>
  <c r="E1693" i="12"/>
  <c r="E1689" i="12"/>
  <c r="E1685" i="12"/>
  <c r="F1680" i="12"/>
  <c r="F1676" i="12"/>
  <c r="F1672" i="12"/>
  <c r="F1668" i="12"/>
  <c r="F1664" i="12"/>
  <c r="F1660" i="12"/>
  <c r="F1656" i="12"/>
  <c r="F1652" i="12"/>
  <c r="F1798" i="12"/>
  <c r="F1794" i="12"/>
  <c r="F1790" i="12"/>
  <c r="F1786" i="12"/>
  <c r="F1782" i="12"/>
  <c r="F1778" i="12"/>
  <c r="F1774" i="12"/>
  <c r="F1770" i="12"/>
  <c r="F1766" i="12"/>
  <c r="F1762" i="12"/>
  <c r="F1758" i="12"/>
  <c r="F1754" i="12"/>
  <c r="F1750" i="12"/>
  <c r="F1746" i="12"/>
  <c r="F1742" i="12"/>
  <c r="F1738" i="12"/>
  <c r="F1734" i="12"/>
  <c r="F1730" i="12"/>
  <c r="F1726" i="12"/>
  <c r="F1722" i="12"/>
  <c r="F1718" i="12"/>
  <c r="F1714" i="12"/>
  <c r="F1710" i="12"/>
  <c r="F1706" i="12"/>
  <c r="F1702" i="12"/>
  <c r="F1698" i="12"/>
  <c r="F1694" i="12"/>
  <c r="F1690" i="12"/>
  <c r="F1686" i="12"/>
  <c r="F1682" i="12"/>
  <c r="E1799" i="12"/>
  <c r="E1795" i="12"/>
  <c r="E1791" i="12"/>
  <c r="E1787" i="12"/>
  <c r="E1783" i="12"/>
  <c r="E1779" i="12"/>
  <c r="E1775" i="12"/>
  <c r="E1771" i="12"/>
  <c r="E1767" i="12"/>
  <c r="E1763" i="12"/>
  <c r="E1759" i="12"/>
  <c r="E1755" i="12"/>
  <c r="E1751" i="12"/>
  <c r="E1747" i="12"/>
  <c r="E1743" i="12"/>
  <c r="E1739" i="12"/>
  <c r="E1735" i="12"/>
  <c r="E1731" i="12"/>
  <c r="E1727" i="12"/>
  <c r="E1723" i="12"/>
  <c r="E1719" i="12"/>
  <c r="E1715" i="12"/>
  <c r="E1711" i="12"/>
  <c r="E1707" i="12"/>
  <c r="E1703" i="12"/>
  <c r="E1699" i="12"/>
  <c r="E1695" i="12"/>
  <c r="E1691" i="12"/>
  <c r="E1687" i="12"/>
  <c r="E1683" i="12"/>
  <c r="F1678" i="12"/>
  <c r="F1674" i="12"/>
  <c r="F1670" i="12"/>
  <c r="F1666" i="12"/>
  <c r="F1662" i="12"/>
  <c r="F1658" i="12"/>
  <c r="F1654" i="12"/>
  <c r="F1796" i="12"/>
  <c r="F1792" i="12"/>
  <c r="F1788" i="12"/>
  <c r="F1784" i="12"/>
  <c r="F1780" i="12"/>
  <c r="F1776" i="12"/>
  <c r="F1772" i="12"/>
  <c r="F1768" i="12"/>
  <c r="F1764" i="12"/>
  <c r="F1760" i="12"/>
  <c r="F1756" i="12"/>
  <c r="F1752" i="12"/>
  <c r="F1748" i="12"/>
  <c r="F1744" i="12"/>
  <c r="F1740" i="12"/>
  <c r="F1736" i="12"/>
  <c r="F1732" i="12"/>
  <c r="F1728" i="12"/>
  <c r="F1724" i="12"/>
  <c r="F1720" i="12"/>
  <c r="F1716" i="12"/>
  <c r="F1712" i="12"/>
  <c r="F1708" i="12"/>
  <c r="F1704" i="12"/>
  <c r="F1700" i="12"/>
  <c r="F1696" i="12"/>
  <c r="F1692" i="12"/>
  <c r="F1688" i="12"/>
  <c r="F1684" i="12"/>
  <c r="E1800" i="12"/>
  <c r="E1876" i="12"/>
  <c r="F1225" i="12"/>
  <c r="E1681" i="12"/>
  <c r="E1679" i="12"/>
  <c r="E1677" i="12"/>
  <c r="E1675" i="12"/>
  <c r="E1673" i="12"/>
  <c r="E1671" i="12"/>
  <c r="E1669" i="12"/>
  <c r="E1667" i="12"/>
  <c r="E1665" i="12"/>
  <c r="E1663" i="12"/>
  <c r="E1661" i="12"/>
  <c r="E1659" i="12"/>
  <c r="E1657" i="12"/>
  <c r="E1655" i="12"/>
  <c r="E1653" i="12"/>
  <c r="F1799" i="12"/>
  <c r="F1003" i="12"/>
  <c r="F848" i="12"/>
  <c r="E715" i="12"/>
  <c r="E1908" i="12"/>
  <c r="F1902" i="12"/>
  <c r="F1895" i="12"/>
  <c r="F1648" i="12"/>
  <c r="F1644" i="12"/>
  <c r="F1640" i="12"/>
  <c r="F1636" i="12"/>
  <c r="F1632" i="12"/>
  <c r="F1628" i="12"/>
  <c r="F1624" i="12"/>
  <c r="E1004" i="12"/>
  <c r="E1897" i="12"/>
  <c r="E1651" i="12"/>
  <c r="E1647" i="12"/>
  <c r="E1643" i="12"/>
  <c r="E1639" i="12"/>
  <c r="E1635" i="12"/>
  <c r="E1631" i="12"/>
  <c r="E1627" i="12"/>
  <c r="E1951" i="12"/>
  <c r="F1273" i="12"/>
  <c r="E627" i="12"/>
  <c r="F237" i="12"/>
  <c r="F1975" i="12"/>
  <c r="E1812" i="12"/>
  <c r="E1623" i="12"/>
  <c r="E622" i="12"/>
  <c r="E1977" i="12"/>
  <c r="E1945" i="12"/>
  <c r="F1934" i="12"/>
  <c r="E1903" i="12"/>
  <c r="F1896" i="12"/>
  <c r="F1650" i="12"/>
  <c r="E1649" i="12"/>
  <c r="F1646" i="12"/>
  <c r="E1645" i="12"/>
  <c r="F1642" i="12"/>
  <c r="E1641" i="12"/>
  <c r="F1638" i="12"/>
  <c r="E1637" i="12"/>
  <c r="F1634" i="12"/>
  <c r="E1633" i="12"/>
  <c r="F1630" i="12"/>
  <c r="E1629" i="12"/>
  <c r="F1626" i="12"/>
  <c r="E1625" i="12"/>
  <c r="E939" i="12"/>
  <c r="F926" i="12"/>
  <c r="E184" i="12"/>
  <c r="F1950" i="12"/>
  <c r="F1927" i="12"/>
  <c r="G277" i="11"/>
  <c r="G333" i="11"/>
  <c r="G301" i="11"/>
  <c r="G269" i="11"/>
  <c r="G237" i="11"/>
  <c r="G309" i="11"/>
  <c r="G245" i="11"/>
  <c r="G213" i="11"/>
  <c r="G65" i="11"/>
  <c r="G325" i="11"/>
  <c r="G293" i="11"/>
  <c r="G261" i="11"/>
  <c r="G229" i="11"/>
  <c r="G193" i="11"/>
  <c r="I669" i="12"/>
  <c r="I665" i="12"/>
  <c r="I661" i="12"/>
  <c r="I657" i="12"/>
  <c r="I653" i="12"/>
  <c r="I649" i="12"/>
  <c r="I645" i="12"/>
  <c r="I641" i="12"/>
  <c r="I637" i="12"/>
  <c r="I633" i="12"/>
  <c r="I629" i="12"/>
  <c r="I625" i="12"/>
  <c r="I621" i="12"/>
  <c r="I617" i="12"/>
  <c r="I613" i="12"/>
  <c r="I609" i="12"/>
  <c r="I605" i="12"/>
  <c r="I601" i="12"/>
  <c r="I597" i="12"/>
  <c r="I593" i="12"/>
  <c r="I589" i="12"/>
  <c r="I579" i="12"/>
  <c r="I576" i="12"/>
  <c r="I573" i="12"/>
  <c r="I563" i="12"/>
  <c r="I560" i="12"/>
  <c r="I557" i="12"/>
  <c r="I547" i="12"/>
  <c r="I544" i="12"/>
  <c r="I541" i="12"/>
  <c r="I531" i="12"/>
  <c r="I528" i="12"/>
  <c r="I525" i="12"/>
  <c r="I515" i="12"/>
  <c r="I512" i="12"/>
  <c r="I509" i="12"/>
  <c r="I499" i="12"/>
  <c r="I496" i="12"/>
  <c r="I493" i="12"/>
  <c r="I483" i="12"/>
  <c r="I480" i="12"/>
  <c r="I477" i="12"/>
  <c r="I467" i="12"/>
  <c r="I464" i="12"/>
  <c r="I461" i="12"/>
  <c r="I451" i="12"/>
  <c r="I448" i="12"/>
  <c r="I445" i="12"/>
  <c r="I435" i="12"/>
  <c r="I432" i="12"/>
  <c r="I429" i="12"/>
  <c r="I419" i="12"/>
  <c r="I416" i="12"/>
  <c r="I409" i="12"/>
  <c r="I389" i="12"/>
  <c r="I384" i="12"/>
  <c r="I377" i="12"/>
  <c r="I357" i="12"/>
  <c r="I352" i="12"/>
  <c r="I345" i="12"/>
  <c r="I325" i="12"/>
  <c r="I320" i="12"/>
  <c r="I313" i="12"/>
  <c r="I293" i="12"/>
  <c r="I288" i="12"/>
  <c r="I281" i="12"/>
  <c r="I261" i="12"/>
  <c r="I256" i="12"/>
  <c r="I249" i="12"/>
  <c r="I229" i="12"/>
  <c r="I224" i="12"/>
  <c r="I217" i="12"/>
  <c r="I197" i="12"/>
  <c r="I192" i="12"/>
  <c r="I185" i="12"/>
  <c r="I165" i="12"/>
  <c r="I160" i="12"/>
  <c r="I153" i="12"/>
  <c r="I133" i="12"/>
  <c r="I128" i="12"/>
  <c r="I121" i="12"/>
  <c r="I101" i="12"/>
  <c r="I96" i="12"/>
  <c r="I89" i="12"/>
  <c r="I662" i="12"/>
  <c r="I658" i="12"/>
  <c r="I654" i="12"/>
  <c r="I650" i="12"/>
  <c r="I646" i="12"/>
  <c r="I642" i="12"/>
  <c r="I638" i="12"/>
  <c r="I634" i="12"/>
  <c r="I630" i="12"/>
  <c r="I626" i="12"/>
  <c r="I622" i="12"/>
  <c r="I618" i="12"/>
  <c r="I614" i="12"/>
  <c r="I610" i="12"/>
  <c r="I606" i="12"/>
  <c r="I602" i="12"/>
  <c r="I598" i="12"/>
  <c r="I594" i="12"/>
  <c r="I590" i="12"/>
  <c r="I583" i="12"/>
  <c r="I580" i="12"/>
  <c r="I577" i="12"/>
  <c r="I567" i="12"/>
  <c r="I564" i="12"/>
  <c r="I561" i="12"/>
  <c r="I551" i="12"/>
  <c r="I548" i="12"/>
  <c r="I545" i="12"/>
  <c r="I535" i="12"/>
  <c r="I532" i="12"/>
  <c r="I529" i="12"/>
  <c r="I519" i="12"/>
  <c r="I516" i="12"/>
  <c r="I513" i="12"/>
  <c r="I503" i="12"/>
  <c r="I500" i="12"/>
  <c r="I497" i="12"/>
  <c r="I487" i="12"/>
  <c r="I484" i="12"/>
  <c r="I481" i="12"/>
  <c r="I471" i="12"/>
  <c r="I468" i="12"/>
  <c r="I465" i="12"/>
  <c r="I455" i="12"/>
  <c r="I452" i="12"/>
  <c r="I449" i="12"/>
  <c r="I439" i="12"/>
  <c r="I436" i="12"/>
  <c r="I433" i="12"/>
  <c r="I423" i="12"/>
  <c r="I420" i="12"/>
  <c r="I417" i="12"/>
  <c r="I397" i="12"/>
  <c r="I392" i="12"/>
  <c r="I385" i="12"/>
  <c r="I365" i="12"/>
  <c r="I360" i="12"/>
  <c r="I353" i="12"/>
  <c r="I333" i="12"/>
  <c r="I328" i="12"/>
  <c r="I321" i="12"/>
  <c r="I301" i="12"/>
  <c r="I296" i="12"/>
  <c r="I289" i="12"/>
  <c r="I269" i="12"/>
  <c r="I264" i="12"/>
  <c r="I257" i="12"/>
  <c r="I237" i="12"/>
  <c r="I232" i="12"/>
  <c r="I225" i="12"/>
  <c r="I205" i="12"/>
  <c r="I200" i="12"/>
  <c r="I193" i="12"/>
  <c r="I173" i="12"/>
  <c r="I168" i="12"/>
  <c r="I161" i="12"/>
  <c r="I141" i="12"/>
  <c r="I136" i="12"/>
  <c r="I129" i="12"/>
  <c r="I109" i="12"/>
  <c r="I104" i="12"/>
  <c r="I97" i="12"/>
  <c r="I671" i="12"/>
  <c r="I667" i="12"/>
  <c r="I663" i="12"/>
  <c r="I659" i="12"/>
  <c r="I655" i="12"/>
  <c r="I651" i="12"/>
  <c r="I647" i="12"/>
  <c r="I643" i="12"/>
  <c r="I639" i="12"/>
  <c r="I635" i="12"/>
  <c r="I631" i="12"/>
  <c r="I627" i="12"/>
  <c r="I623" i="12"/>
  <c r="I619" i="12"/>
  <c r="I615" i="12"/>
  <c r="I611" i="12"/>
  <c r="I607" i="12"/>
  <c r="I603" i="12"/>
  <c r="I599" i="12"/>
  <c r="I595" i="12"/>
  <c r="I591" i="12"/>
  <c r="I587" i="12"/>
  <c r="I584" i="12"/>
  <c r="I581" i="12"/>
  <c r="I571" i="12"/>
  <c r="I568" i="12"/>
  <c r="I565" i="12"/>
  <c r="I555" i="12"/>
  <c r="I552" i="12"/>
  <c r="I549" i="12"/>
  <c r="I539" i="12"/>
  <c r="I536" i="12"/>
  <c r="I533" i="12"/>
  <c r="I523" i="12"/>
  <c r="I520" i="12"/>
  <c r="I517" i="12"/>
  <c r="I507" i="12"/>
  <c r="I504" i="12"/>
  <c r="I501" i="12"/>
  <c r="I491" i="12"/>
  <c r="I488" i="12"/>
  <c r="I485" i="12"/>
  <c r="I475" i="12"/>
  <c r="I472" i="12"/>
  <c r="I469" i="12"/>
  <c r="I459" i="12"/>
  <c r="I456" i="12"/>
  <c r="I453" i="12"/>
  <c r="I443" i="12"/>
  <c r="I440" i="12"/>
  <c r="I437" i="12"/>
  <c r="I427" i="12"/>
  <c r="I424" i="12"/>
  <c r="I421" i="12"/>
  <c r="I405" i="12"/>
  <c r="I400" i="12"/>
  <c r="I393" i="12"/>
  <c r="I373" i="12"/>
  <c r="I368" i="12"/>
  <c r="I361" i="12"/>
  <c r="I341" i="12"/>
  <c r="I336" i="12"/>
  <c r="I329" i="12"/>
  <c r="I309" i="12"/>
  <c r="I304" i="12"/>
  <c r="I297" i="12"/>
  <c r="I277" i="12"/>
  <c r="I272" i="12"/>
  <c r="I265" i="12"/>
  <c r="I245" i="12"/>
  <c r="I240" i="12"/>
  <c r="I233" i="12"/>
  <c r="I213" i="12"/>
  <c r="I208" i="12"/>
  <c r="I201" i="12"/>
  <c r="I181" i="12"/>
  <c r="I176" i="12"/>
  <c r="I169" i="12"/>
  <c r="I149" i="12"/>
  <c r="I144" i="12"/>
  <c r="I137" i="12"/>
  <c r="I117" i="12"/>
  <c r="I112" i="12"/>
  <c r="I105" i="12"/>
  <c r="I85" i="12"/>
  <c r="F249" i="11"/>
  <c r="F241" i="11"/>
  <c r="F233" i="11"/>
  <c r="F225" i="11"/>
  <c r="F217" i="11"/>
  <c r="F209" i="11"/>
  <c r="G201" i="11"/>
  <c r="G173" i="11"/>
  <c r="G165" i="11"/>
  <c r="F145" i="11"/>
  <c r="G137" i="11"/>
  <c r="G109" i="11"/>
  <c r="G101" i="11"/>
  <c r="F81" i="11"/>
  <c r="G73" i="11"/>
  <c r="G45" i="11"/>
  <c r="F328" i="11"/>
  <c r="F320" i="11"/>
  <c r="F312" i="11"/>
  <c r="F304" i="11"/>
  <c r="F296" i="11"/>
  <c r="F288" i="11"/>
  <c r="F280" i="11"/>
  <c r="F272" i="11"/>
  <c r="F264" i="11"/>
  <c r="F256" i="11"/>
  <c r="G246" i="11"/>
  <c r="G238" i="11"/>
  <c r="G230" i="11"/>
  <c r="G222" i="11"/>
  <c r="G214" i="11"/>
  <c r="G205" i="11"/>
  <c r="G197" i="11"/>
  <c r="F177" i="11"/>
  <c r="G169" i="11"/>
  <c r="G141" i="11"/>
  <c r="G133" i="11"/>
  <c r="F113" i="11"/>
  <c r="G105" i="11"/>
  <c r="G77" i="11"/>
  <c r="G69" i="11"/>
  <c r="F49" i="11"/>
  <c r="G166" i="11"/>
  <c r="G102" i="11"/>
  <c r="G198" i="11"/>
  <c r="G161" i="11"/>
  <c r="G134" i="11"/>
  <c r="G97" i="11"/>
  <c r="G70" i="11"/>
  <c r="I586" i="12"/>
  <c r="I582" i="12"/>
  <c r="I578" i="12"/>
  <c r="I574" i="12"/>
  <c r="I570" i="12"/>
  <c r="I566" i="12"/>
  <c r="I562" i="12"/>
  <c r="I558" i="12"/>
  <c r="I554" i="12"/>
  <c r="I550" i="12"/>
  <c r="I546" i="12"/>
  <c r="I542" i="12"/>
  <c r="I538" i="12"/>
  <c r="I534" i="12"/>
  <c r="I530" i="12"/>
  <c r="I526" i="12"/>
  <c r="I522" i="12"/>
  <c r="I518" i="12"/>
  <c r="I514" i="12"/>
  <c r="I510" i="12"/>
  <c r="I506" i="12"/>
  <c r="I502" i="12"/>
  <c r="I498" i="12"/>
  <c r="I494" i="12"/>
  <c r="I490" i="12"/>
  <c r="I486" i="12"/>
  <c r="I482" i="12"/>
  <c r="I478" i="12"/>
  <c r="I474" i="12"/>
  <c r="I470" i="12"/>
  <c r="I466" i="12"/>
  <c r="I462" i="12"/>
  <c r="I458" i="12"/>
  <c r="I454" i="12"/>
  <c r="I450" i="12"/>
  <c r="I446" i="12"/>
  <c r="I442" i="12"/>
  <c r="I438" i="12"/>
  <c r="I434" i="12"/>
  <c r="I430" i="12"/>
  <c r="I426" i="12"/>
  <c r="I422" i="12"/>
  <c r="I418" i="12"/>
  <c r="I412" i="12"/>
  <c r="I404" i="12"/>
  <c r="I396" i="12"/>
  <c r="I388" i="12"/>
  <c r="I380" i="12"/>
  <c r="I372" i="12"/>
  <c r="I364" i="12"/>
  <c r="I356" i="12"/>
  <c r="I348" i="12"/>
  <c r="I340" i="12"/>
  <c r="I332" i="12"/>
  <c r="I324" i="12"/>
  <c r="I316" i="12"/>
  <c r="I308" i="12"/>
  <c r="I300" i="12"/>
  <c r="I292" i="12"/>
  <c r="I284" i="12"/>
  <c r="I276" i="12"/>
  <c r="I268" i="12"/>
  <c r="I260" i="12"/>
  <c r="I252" i="12"/>
  <c r="I244" i="12"/>
  <c r="I236" i="12"/>
  <c r="I228" i="12"/>
  <c r="I220" i="12"/>
  <c r="I212" i="12"/>
  <c r="I204" i="12"/>
  <c r="I196" i="12"/>
  <c r="I188" i="12"/>
  <c r="I180" i="12"/>
  <c r="I172" i="12"/>
  <c r="I164" i="12"/>
  <c r="I156" i="12"/>
  <c r="I148" i="12"/>
  <c r="I140" i="12"/>
  <c r="I132" i="12"/>
  <c r="I124" i="12"/>
  <c r="I116" i="12"/>
  <c r="I108" i="12"/>
  <c r="I100" i="12"/>
  <c r="I92" i="12"/>
  <c r="I82" i="12"/>
  <c r="I86" i="12"/>
  <c r="I90" i="12"/>
  <c r="I94" i="12"/>
  <c r="I98" i="12"/>
  <c r="I102" i="12"/>
  <c r="I106" i="12"/>
  <c r="I110" i="12"/>
  <c r="I114" i="12"/>
  <c r="I118" i="12"/>
  <c r="I122" i="12"/>
  <c r="I126" i="12"/>
  <c r="I130" i="12"/>
  <c r="I134" i="12"/>
  <c r="I138" i="12"/>
  <c r="I142" i="12"/>
  <c r="I146" i="12"/>
  <c r="I150" i="12"/>
  <c r="I154" i="12"/>
  <c r="I158" i="12"/>
  <c r="I162" i="12"/>
  <c r="I166" i="12"/>
  <c r="I170" i="12"/>
  <c r="I174" i="12"/>
  <c r="I178" i="12"/>
  <c r="I182" i="12"/>
  <c r="I186" i="12"/>
  <c r="I190" i="12"/>
  <c r="I194" i="12"/>
  <c r="I198" i="12"/>
  <c r="I202" i="12"/>
  <c r="I206" i="12"/>
  <c r="I210" i="12"/>
  <c r="I214" i="12"/>
  <c r="I218" i="12"/>
  <c r="I222" i="12"/>
  <c r="I226" i="12"/>
  <c r="I230" i="12"/>
  <c r="I234" i="12"/>
  <c r="I238" i="12"/>
  <c r="I242" i="12"/>
  <c r="I246" i="12"/>
  <c r="I250" i="12"/>
  <c r="I254" i="12"/>
  <c r="I258" i="12"/>
  <c r="I262" i="12"/>
  <c r="I266" i="12"/>
  <c r="I270" i="12"/>
  <c r="I274" i="12"/>
  <c r="I278" i="12"/>
  <c r="I282" i="12"/>
  <c r="I286" i="12"/>
  <c r="I290" i="12"/>
  <c r="I294" i="12"/>
  <c r="I298" i="12"/>
  <c r="I302" i="12"/>
  <c r="I306" i="12"/>
  <c r="I310" i="12"/>
  <c r="I314" i="12"/>
  <c r="I318" i="12"/>
  <c r="I322" i="12"/>
  <c r="I326" i="12"/>
  <c r="I330" i="12"/>
  <c r="I334" i="12"/>
  <c r="I338" i="12"/>
  <c r="I342" i="12"/>
  <c r="I346" i="12"/>
  <c r="I350" i="12"/>
  <c r="I354" i="12"/>
  <c r="I358" i="12"/>
  <c r="I362" i="12"/>
  <c r="I366" i="12"/>
  <c r="I370" i="12"/>
  <c r="I374" i="12"/>
  <c r="I378" i="12"/>
  <c r="I382" i="12"/>
  <c r="I386" i="12"/>
  <c r="I390" i="12"/>
  <c r="I394" i="12"/>
  <c r="I398" i="12"/>
  <c r="I402" i="12"/>
  <c r="I406" i="12"/>
  <c r="I410" i="12"/>
  <c r="I414" i="12"/>
  <c r="I83" i="12"/>
  <c r="I87" i="12"/>
  <c r="I91" i="12"/>
  <c r="I95" i="12"/>
  <c r="I99" i="12"/>
  <c r="I103" i="12"/>
  <c r="I107" i="12"/>
  <c r="I111" i="12"/>
  <c r="I115" i="12"/>
  <c r="I119" i="12"/>
  <c r="I123" i="12"/>
  <c r="I127" i="12"/>
  <c r="I131" i="12"/>
  <c r="I135" i="12"/>
  <c r="I139" i="12"/>
  <c r="I143" i="12"/>
  <c r="I147" i="12"/>
  <c r="I151" i="12"/>
  <c r="I155" i="12"/>
  <c r="I159" i="12"/>
  <c r="I163" i="12"/>
  <c r="I167" i="12"/>
  <c r="I171" i="12"/>
  <c r="I175" i="12"/>
  <c r="I179" i="12"/>
  <c r="I183" i="12"/>
  <c r="I187" i="12"/>
  <c r="I191" i="12"/>
  <c r="I195" i="12"/>
  <c r="I199" i="12"/>
  <c r="I203" i="12"/>
  <c r="I207" i="12"/>
  <c r="I211" i="12"/>
  <c r="I215" i="12"/>
  <c r="I219" i="12"/>
  <c r="I223" i="12"/>
  <c r="I227" i="12"/>
  <c r="I231" i="12"/>
  <c r="I235" i="12"/>
  <c r="I239" i="12"/>
  <c r="I243" i="12"/>
  <c r="I247" i="12"/>
  <c r="I251" i="12"/>
  <c r="I255" i="12"/>
  <c r="I259" i="12"/>
  <c r="I263" i="12"/>
  <c r="I267" i="12"/>
  <c r="I271" i="12"/>
  <c r="I275" i="12"/>
  <c r="I279" i="12"/>
  <c r="I283" i="12"/>
  <c r="I287" i="12"/>
  <c r="I291" i="12"/>
  <c r="I295" i="12"/>
  <c r="I299" i="12"/>
  <c r="I303" i="12"/>
  <c r="I307" i="12"/>
  <c r="I311" i="12"/>
  <c r="I315" i="12"/>
  <c r="I319" i="12"/>
  <c r="I323" i="12"/>
  <c r="I327" i="12"/>
  <c r="I331" i="12"/>
  <c r="I335" i="12"/>
  <c r="I339" i="12"/>
  <c r="I343" i="12"/>
  <c r="I347" i="12"/>
  <c r="I351" i="12"/>
  <c r="I355" i="12"/>
  <c r="I359" i="12"/>
  <c r="I363" i="12"/>
  <c r="I367" i="12"/>
  <c r="I371" i="12"/>
  <c r="I375" i="12"/>
  <c r="I379" i="12"/>
  <c r="I383" i="12"/>
  <c r="I387" i="12"/>
  <c r="I391" i="12"/>
  <c r="I395" i="12"/>
  <c r="I399" i="12"/>
  <c r="I403" i="12"/>
  <c r="I407" i="12"/>
  <c r="I411" i="12"/>
  <c r="I415" i="12"/>
  <c r="F1926" i="12"/>
  <c r="E1919" i="12"/>
  <c r="E1619" i="12"/>
  <c r="E1615" i="12"/>
  <c r="E1611" i="12"/>
  <c r="E1607" i="12"/>
  <c r="E1603" i="12"/>
  <c r="E1599" i="12"/>
  <c r="E1595" i="12"/>
  <c r="E1591" i="12"/>
  <c r="F1576" i="12"/>
  <c r="F1574" i="12"/>
  <c r="F1257" i="12"/>
  <c r="E1053" i="12"/>
  <c r="F1035" i="12"/>
  <c r="E1036" i="12"/>
  <c r="F912" i="12"/>
  <c r="F880" i="12"/>
  <c r="F348" i="12"/>
  <c r="F120" i="12"/>
  <c r="E1924" i="12"/>
  <c r="F1911" i="12"/>
  <c r="F1912" i="12"/>
  <c r="F1145" i="12"/>
  <c r="F1129" i="12"/>
  <c r="F1058" i="12"/>
  <c r="E683" i="12"/>
  <c r="F661" i="12"/>
  <c r="F558" i="12"/>
  <c r="E494" i="12"/>
  <c r="F469" i="12"/>
  <c r="E246" i="12"/>
  <c r="F245" i="12"/>
  <c r="E1940" i="12"/>
  <c r="E1935" i="12"/>
  <c r="F1958" i="12"/>
  <c r="E1929" i="12"/>
  <c r="F1928" i="12"/>
  <c r="E1913" i="12"/>
  <c r="E1892" i="12"/>
  <c r="F1886" i="12"/>
  <c r="E1887" i="12"/>
  <c r="F1879" i="12"/>
  <c r="F1880" i="12"/>
  <c r="F1063" i="12"/>
  <c r="E499" i="12"/>
  <c r="F1976" i="12"/>
  <c r="E1956" i="12"/>
  <c r="F1943" i="12"/>
  <c r="F1944" i="12"/>
  <c r="F1918" i="12"/>
  <c r="E1881" i="12"/>
  <c r="F1847" i="12"/>
  <c r="F1848" i="12"/>
  <c r="E1849" i="12"/>
  <c r="F1620" i="12"/>
  <c r="E1621" i="12"/>
  <c r="F1622" i="12"/>
  <c r="F1616" i="12"/>
  <c r="E1617" i="12"/>
  <c r="F1618" i="12"/>
  <c r="F1612" i="12"/>
  <c r="E1613" i="12"/>
  <c r="F1614" i="12"/>
  <c r="F1608" i="12"/>
  <c r="E1609" i="12"/>
  <c r="F1610" i="12"/>
  <c r="F1604" i="12"/>
  <c r="E1605" i="12"/>
  <c r="F1606" i="12"/>
  <c r="F1600" i="12"/>
  <c r="E1601" i="12"/>
  <c r="F1602" i="12"/>
  <c r="F1596" i="12"/>
  <c r="E1597" i="12"/>
  <c r="F1598" i="12"/>
  <c r="F1592" i="12"/>
  <c r="F1590" i="12"/>
  <c r="F1974" i="12"/>
  <c r="F1942" i="12"/>
  <c r="F1910" i="12"/>
  <c r="E1844" i="12"/>
  <c r="E1596" i="12"/>
  <c r="E1581" i="12"/>
  <c r="F1580" i="12"/>
  <c r="E1520" i="12"/>
  <c r="E1504" i="12"/>
  <c r="F1193" i="12"/>
  <c r="F1177" i="12"/>
  <c r="E1040" i="12"/>
  <c r="E1001" i="12"/>
  <c r="E907" i="12"/>
  <c r="F782" i="12"/>
  <c r="F161" i="12"/>
  <c r="F1894" i="12"/>
  <c r="F1586" i="12"/>
  <c r="E1585" i="12"/>
  <c r="E1569" i="12"/>
  <c r="F1557" i="12"/>
  <c r="F1541" i="12"/>
  <c r="F1525" i="12"/>
  <c r="F1185" i="12"/>
  <c r="F862" i="12"/>
  <c r="F846" i="12"/>
  <c r="E795" i="12"/>
  <c r="F501" i="12"/>
  <c r="F1968" i="12"/>
  <c r="F1952" i="12"/>
  <c r="F1936" i="12"/>
  <c r="F1920" i="12"/>
  <c r="F1904" i="12"/>
  <c r="E1900" i="12"/>
  <c r="E1888" i="12"/>
  <c r="F1887" i="12"/>
  <c r="F1888" i="12"/>
  <c r="E1889" i="12"/>
  <c r="E1860" i="12"/>
  <c r="E1852" i="12"/>
  <c r="F1838" i="12"/>
  <c r="E1839" i="12"/>
  <c r="F1839" i="12"/>
  <c r="F1840" i="12"/>
  <c r="E1833" i="12"/>
  <c r="F1831" i="12"/>
  <c r="F1549" i="12"/>
  <c r="E1512" i="12"/>
  <c r="E1496" i="12"/>
  <c r="F1249" i="12"/>
  <c r="F1237" i="12"/>
  <c r="F1229" i="12"/>
  <c r="F1221" i="12"/>
  <c r="F1169" i="12"/>
  <c r="F1095" i="12"/>
  <c r="E1025" i="12"/>
  <c r="E1024" i="12"/>
  <c r="F896" i="12"/>
  <c r="E891" i="12"/>
  <c r="F873" i="12"/>
  <c r="F832" i="12"/>
  <c r="F830" i="12"/>
  <c r="F784" i="12"/>
  <c r="F766" i="12"/>
  <c r="F597" i="12"/>
  <c r="E595" i="12"/>
  <c r="F533" i="12"/>
  <c r="E534" i="12"/>
  <c r="F356" i="12"/>
  <c r="E352" i="12"/>
  <c r="E270" i="12"/>
  <c r="F225" i="12"/>
  <c r="E216" i="12"/>
  <c r="E207" i="12"/>
  <c r="E1975" i="12"/>
  <c r="E1959" i="12"/>
  <c r="E1943" i="12"/>
  <c r="E1968" i="12"/>
  <c r="E1969" i="12"/>
  <c r="E1964" i="12"/>
  <c r="E1927" i="12"/>
  <c r="E1953" i="12"/>
  <c r="E1948" i="12"/>
  <c r="E1911" i="12"/>
  <c r="E1937" i="12"/>
  <c r="E1932" i="12"/>
  <c r="E1895" i="12"/>
  <c r="E1921" i="12"/>
  <c r="E1916" i="12"/>
  <c r="E1879" i="12"/>
  <c r="F1878" i="12"/>
  <c r="E1904" i="12"/>
  <c r="E1905" i="12"/>
  <c r="E1868" i="12"/>
  <c r="E1863" i="12"/>
  <c r="F1862" i="12"/>
  <c r="E1857" i="12"/>
  <c r="F1856" i="12"/>
  <c r="F1855" i="12"/>
  <c r="E1841" i="12"/>
  <c r="E1804" i="12"/>
  <c r="F1832" i="12"/>
  <c r="E1552" i="12"/>
  <c r="F1561" i="12"/>
  <c r="E1560" i="12"/>
  <c r="E1528" i="12"/>
  <c r="F1493" i="12"/>
  <c r="F1517" i="12"/>
  <c r="F1501" i="12"/>
  <c r="F1217" i="12"/>
  <c r="F1241" i="12"/>
  <c r="F1161" i="12"/>
  <c r="F1153" i="12"/>
  <c r="F1137" i="12"/>
  <c r="F1112" i="12"/>
  <c r="F1074" i="12"/>
  <c r="F1036" i="12"/>
  <c r="E1037" i="12"/>
  <c r="F1038" i="12"/>
  <c r="E1016" i="12"/>
  <c r="E1017" i="12"/>
  <c r="F1012" i="12"/>
  <c r="E1013" i="12"/>
  <c r="F1011" i="12"/>
  <c r="E1012" i="12"/>
  <c r="E1009" i="12"/>
  <c r="F1007" i="12"/>
  <c r="F1004" i="12"/>
  <c r="E1003" i="12"/>
  <c r="E996" i="12"/>
  <c r="E993" i="12"/>
  <c r="F991" i="12"/>
  <c r="F943" i="12"/>
  <c r="F905" i="12"/>
  <c r="E875" i="12"/>
  <c r="E901" i="12"/>
  <c r="E827" i="12"/>
  <c r="E853" i="12"/>
  <c r="E843" i="12"/>
  <c r="F768" i="12"/>
  <c r="F793" i="12"/>
  <c r="E763" i="12"/>
  <c r="E789" i="12"/>
  <c r="E680" i="12"/>
  <c r="E630" i="12"/>
  <c r="F622" i="12"/>
  <c r="E598" i="12"/>
  <c r="E531" i="12"/>
  <c r="E502" i="12"/>
  <c r="F404" i="12"/>
  <c r="E254" i="12"/>
  <c r="E1933" i="12"/>
  <c r="E1884" i="12"/>
  <c r="F1870" i="12"/>
  <c r="E1871" i="12"/>
  <c r="F1871" i="12"/>
  <c r="F1872" i="12"/>
  <c r="E1865" i="12"/>
  <c r="F1863" i="12"/>
  <c r="E1856" i="12"/>
  <c r="E1817" i="12"/>
  <c r="F1816" i="12"/>
  <c r="F1815" i="12"/>
  <c r="F1565" i="12"/>
  <c r="F1533" i="12"/>
  <c r="F1497" i="12"/>
  <c r="F1477" i="12"/>
  <c r="F1469" i="12"/>
  <c r="F1209" i="12"/>
  <c r="E1198" i="12"/>
  <c r="E1190" i="12"/>
  <c r="E1020" i="12"/>
  <c r="F1019" i="12"/>
  <c r="F1047" i="12"/>
  <c r="E1043" i="12"/>
  <c r="F1039" i="12"/>
  <c r="F1028" i="12"/>
  <c r="F1026" i="12"/>
  <c r="E1027" i="12"/>
  <c r="F1027" i="12"/>
  <c r="E1028" i="12"/>
  <c r="G1028" i="12" s="1"/>
  <c r="F1020" i="12"/>
  <c r="E1021" i="12"/>
  <c r="F1022" i="12"/>
  <c r="F1018" i="12"/>
  <c r="F1014" i="12"/>
  <c r="F1010" i="12"/>
  <c r="F1006" i="12"/>
  <c r="F998" i="12"/>
  <c r="E985" i="12"/>
  <c r="F963" i="12"/>
  <c r="F894" i="12"/>
  <c r="F910" i="12"/>
  <c r="E859" i="12"/>
  <c r="E821" i="12"/>
  <c r="F814" i="12"/>
  <c r="E811" i="12"/>
  <c r="F798" i="12"/>
  <c r="F752" i="12"/>
  <c r="E747" i="12"/>
  <c r="F565" i="12"/>
  <c r="E467" i="12"/>
  <c r="E451" i="12"/>
  <c r="E442" i="12"/>
  <c r="E162" i="12"/>
  <c r="F121" i="12"/>
  <c r="E140" i="12"/>
  <c r="E132" i="12"/>
  <c r="F1967" i="12"/>
  <c r="F1951" i="12"/>
  <c r="F1935" i="12"/>
  <c r="F1919" i="12"/>
  <c r="F1903" i="12"/>
  <c r="E1873" i="12"/>
  <c r="E1836" i="12"/>
  <c r="F1864" i="12"/>
  <c r="E1831" i="12"/>
  <c r="F1830" i="12"/>
  <c r="E1825" i="12"/>
  <c r="F1824" i="12"/>
  <c r="F1823" i="12"/>
  <c r="F1846" i="12"/>
  <c r="E1847" i="12"/>
  <c r="E1805" i="12"/>
  <c r="F1806" i="12"/>
  <c r="E1807" i="12"/>
  <c r="F1822" i="12"/>
  <c r="E1823" i="12"/>
  <c r="F1800" i="12"/>
  <c r="E1801" i="12"/>
  <c r="F1807" i="12"/>
  <c r="F1808" i="12"/>
  <c r="E1809" i="12"/>
  <c r="E1820" i="12"/>
  <c r="E1828" i="12"/>
  <c r="F1814" i="12"/>
  <c r="E1815" i="12"/>
  <c r="G1799" i="12"/>
  <c r="F1594" i="12"/>
  <c r="E1593" i="12"/>
  <c r="E1589" i="12"/>
  <c r="F1588" i="12"/>
  <c r="E1587" i="12"/>
  <c r="F1584" i="12"/>
  <c r="E1583" i="12"/>
  <c r="F1582" i="12"/>
  <c r="E1579" i="12"/>
  <c r="F1578" i="12"/>
  <c r="E1577" i="12"/>
  <c r="E1575" i="12"/>
  <c r="E1573" i="12"/>
  <c r="F1572" i="12"/>
  <c r="E1571" i="12"/>
  <c r="F1570" i="12"/>
  <c r="F1568" i="12"/>
  <c r="E1536" i="12"/>
  <c r="F1545" i="12"/>
  <c r="E1544" i="12"/>
  <c r="F1509" i="12"/>
  <c r="F1201" i="12"/>
  <c r="F1044" i="12"/>
  <c r="E1000" i="12"/>
  <c r="E1029" i="12"/>
  <c r="F996" i="12"/>
  <c r="E995" i="12"/>
  <c r="F1023" i="12"/>
  <c r="E1011" i="12"/>
  <c r="F937" i="12"/>
  <c r="F928" i="12"/>
  <c r="E923" i="12"/>
  <c r="F816" i="12"/>
  <c r="E563" i="12"/>
  <c r="E558" i="12"/>
  <c r="E566" i="12"/>
  <c r="E175" i="12"/>
  <c r="F1513" i="12"/>
  <c r="F1489" i="12"/>
  <c r="E1488" i="12"/>
  <c r="F1481" i="12"/>
  <c r="F1233" i="12"/>
  <c r="E1174" i="12"/>
  <c r="E1150" i="12"/>
  <c r="E1134" i="12"/>
  <c r="E1045" i="12"/>
  <c r="E1005" i="12"/>
  <c r="F1034" i="12"/>
  <c r="E1033" i="12"/>
  <c r="F1002" i="12"/>
  <c r="F1031" i="12"/>
  <c r="F1030" i="12"/>
  <c r="E1019" i="12"/>
  <c r="F1015" i="12"/>
  <c r="F999" i="12"/>
  <c r="F995" i="12"/>
  <c r="F947" i="12"/>
  <c r="F921" i="12"/>
  <c r="F864" i="12"/>
  <c r="F841" i="12"/>
  <c r="E837" i="12"/>
  <c r="F809" i="12"/>
  <c r="E779" i="12"/>
  <c r="F750" i="12"/>
  <c r="E707" i="12"/>
  <c r="E366" i="12"/>
  <c r="E188" i="12"/>
  <c r="F1854" i="12"/>
  <c r="E1855" i="12"/>
  <c r="F1505" i="12"/>
  <c r="F1485" i="12"/>
  <c r="F1265" i="12"/>
  <c r="E1206" i="12"/>
  <c r="E1166" i="12"/>
  <c r="E1158" i="12"/>
  <c r="F1141" i="12"/>
  <c r="F1128" i="12"/>
  <c r="G1128" i="12" s="1"/>
  <c r="F1046" i="12"/>
  <c r="F1042" i="12"/>
  <c r="E1008" i="12"/>
  <c r="E1035" i="12"/>
  <c r="E1032" i="12"/>
  <c r="E917" i="12"/>
  <c r="E885" i="12"/>
  <c r="F878" i="12"/>
  <c r="F857" i="12"/>
  <c r="F800" i="12"/>
  <c r="F777" i="12"/>
  <c r="E659" i="12"/>
  <c r="F629" i="12"/>
  <c r="E462" i="12"/>
  <c r="F194" i="12"/>
  <c r="F189" i="12"/>
  <c r="E1896" i="12"/>
  <c r="E1864" i="12"/>
  <c r="F1553" i="12"/>
  <c r="F1537" i="12"/>
  <c r="E1214" i="12"/>
  <c r="F1181" i="12"/>
  <c r="E997" i="12"/>
  <c r="E933" i="12"/>
  <c r="F889" i="12"/>
  <c r="E869" i="12"/>
  <c r="F825" i="12"/>
  <c r="E805" i="12"/>
  <c r="E1230" i="12"/>
  <c r="E1222" i="12"/>
  <c r="E1182" i="12"/>
  <c r="E1142" i="12"/>
  <c r="E1155" i="12"/>
  <c r="F1155" i="12"/>
  <c r="E1151" i="12"/>
  <c r="E1139" i="12"/>
  <c r="F1139" i="12"/>
  <c r="E1135" i="12"/>
  <c r="E1085" i="12"/>
  <c r="F1079" i="12"/>
  <c r="F1099" i="12"/>
  <c r="F1475" i="12"/>
  <c r="F1476" i="12"/>
  <c r="F1471" i="12"/>
  <c r="F1472" i="12"/>
  <c r="F1467" i="12"/>
  <c r="F1468" i="12"/>
  <c r="F1456" i="12"/>
  <c r="F1455" i="12"/>
  <c r="E1456" i="12"/>
  <c r="F1452" i="12"/>
  <c r="F1451" i="12"/>
  <c r="E1452" i="12"/>
  <c r="F1416" i="12"/>
  <c r="F1415" i="12"/>
  <c r="E1416" i="12"/>
  <c r="F1388" i="12"/>
  <c r="F1387" i="12"/>
  <c r="E1388" i="12"/>
  <c r="F1376" i="12"/>
  <c r="F1375" i="12"/>
  <c r="E1376" i="12"/>
  <c r="F1368" i="12"/>
  <c r="F1367" i="12"/>
  <c r="E1368" i="12"/>
  <c r="F1348" i="12"/>
  <c r="F1347" i="12"/>
  <c r="E1348" i="12"/>
  <c r="F1344" i="12"/>
  <c r="F1343" i="12"/>
  <c r="E1344" i="12"/>
  <c r="F1332" i="12"/>
  <c r="F1331" i="12"/>
  <c r="E1332" i="12"/>
  <c r="F1316" i="12"/>
  <c r="F1315" i="12"/>
  <c r="E1316" i="12"/>
  <c r="F1304" i="12"/>
  <c r="F1301" i="12"/>
  <c r="E1302" i="12"/>
  <c r="F1303" i="12"/>
  <c r="E1304" i="12"/>
  <c r="F1296" i="12"/>
  <c r="F1293" i="12"/>
  <c r="E1294" i="12"/>
  <c r="F1295" i="12"/>
  <c r="E1296" i="12"/>
  <c r="F1280" i="12"/>
  <c r="F1277" i="12"/>
  <c r="E1278" i="12"/>
  <c r="F1279" i="12"/>
  <c r="E1280" i="12"/>
  <c r="G1280" i="12" s="1"/>
  <c r="F1271" i="12"/>
  <c r="E1272" i="12"/>
  <c r="F1272" i="12"/>
  <c r="F1263" i="12"/>
  <c r="E1264" i="12"/>
  <c r="F1264" i="12"/>
  <c r="F1255" i="12"/>
  <c r="E1256" i="12"/>
  <c r="F1256" i="12"/>
  <c r="F1247" i="12"/>
  <c r="E1248" i="12"/>
  <c r="F1248" i="12"/>
  <c r="F1215" i="12"/>
  <c r="E1216" i="12"/>
  <c r="F1216" i="12"/>
  <c r="F1207" i="12"/>
  <c r="E1208" i="12"/>
  <c r="F1208" i="12"/>
  <c r="F1199" i="12"/>
  <c r="E1200" i="12"/>
  <c r="F1200" i="12"/>
  <c r="E1191" i="12"/>
  <c r="F1191" i="12"/>
  <c r="E1192" i="12"/>
  <c r="F1192" i="12"/>
  <c r="E1175" i="12"/>
  <c r="F1175" i="12"/>
  <c r="E1176" i="12"/>
  <c r="F1176" i="12"/>
  <c r="E1167" i="12"/>
  <c r="F1167" i="12"/>
  <c r="E1168" i="12"/>
  <c r="F1168" i="12"/>
  <c r="E1159" i="12"/>
  <c r="E1156" i="12"/>
  <c r="F1159" i="12"/>
  <c r="E1160" i="12"/>
  <c r="F1160" i="12"/>
  <c r="F1150" i="12"/>
  <c r="E1148" i="12"/>
  <c r="F1134" i="12"/>
  <c r="E1132" i="12"/>
  <c r="F1093" i="12"/>
  <c r="F1091" i="12"/>
  <c r="E1092" i="12"/>
  <c r="F1078" i="12"/>
  <c r="F1082" i="12"/>
  <c r="E1083" i="12"/>
  <c r="F1087" i="12"/>
  <c r="F1092" i="12"/>
  <c r="E1093" i="12"/>
  <c r="G1093" i="12" s="1"/>
  <c r="E1088" i="12"/>
  <c r="E1089" i="12"/>
  <c r="F1084" i="12"/>
  <c r="F1086" i="12"/>
  <c r="E1091" i="12"/>
  <c r="G1091" i="12" s="1"/>
  <c r="E1966" i="12"/>
  <c r="E1958" i="12"/>
  <c r="F1953" i="12"/>
  <c r="E1950" i="12"/>
  <c r="E1942" i="12"/>
  <c r="F1575" i="12"/>
  <c r="E1559" i="12"/>
  <c r="F1559" i="12"/>
  <c r="F1530" i="12"/>
  <c r="E1529" i="12"/>
  <c r="E1530" i="12"/>
  <c r="E1527" i="12"/>
  <c r="F1527" i="12"/>
  <c r="F1522" i="12"/>
  <c r="E1521" i="12"/>
  <c r="E1522" i="12"/>
  <c r="E1472" i="12"/>
  <c r="E1495" i="12"/>
  <c r="F1495" i="12"/>
  <c r="E1491" i="12"/>
  <c r="E1475" i="12"/>
  <c r="E1471" i="12"/>
  <c r="E1463" i="12"/>
  <c r="E1459" i="12"/>
  <c r="E1451" i="12"/>
  <c r="E1447" i="12"/>
  <c r="E1443" i="12"/>
  <c r="E1439" i="12"/>
  <c r="E1435" i="12"/>
  <c r="E1427" i="12"/>
  <c r="E1423" i="12"/>
  <c r="E1419" i="12"/>
  <c r="E1407" i="12"/>
  <c r="E1399" i="12"/>
  <c r="E1395" i="12"/>
  <c r="E1391" i="12"/>
  <c r="E1387" i="12"/>
  <c r="E1383" i="12"/>
  <c r="E1371" i="12"/>
  <c r="E1367" i="12"/>
  <c r="E1363" i="12"/>
  <c r="E1343" i="12"/>
  <c r="E1339" i="12"/>
  <c r="E1335" i="12"/>
  <c r="E1327" i="12"/>
  <c r="E1323" i="12"/>
  <c r="E1311" i="12"/>
  <c r="F1978" i="12"/>
  <c r="F1954" i="12"/>
  <c r="E1952" i="12"/>
  <c r="F1946" i="12"/>
  <c r="F1914" i="12"/>
  <c r="F1907" i="12"/>
  <c r="F1890" i="12"/>
  <c r="F1875" i="12"/>
  <c r="F1867" i="12"/>
  <c r="F1858" i="12"/>
  <c r="F1851" i="12"/>
  <c r="F1834" i="12"/>
  <c r="F1819" i="12"/>
  <c r="E1816" i="12"/>
  <c r="E1813" i="12"/>
  <c r="F1825" i="12"/>
  <c r="F1821" i="12"/>
  <c r="F1817" i="12"/>
  <c r="F1813" i="12"/>
  <c r="F1809" i="12"/>
  <c r="F1801" i="12"/>
  <c r="F1797" i="12"/>
  <c r="E1796" i="12"/>
  <c r="F1793" i="12"/>
  <c r="E1792" i="12"/>
  <c r="F1787" i="12"/>
  <c r="F1783" i="12"/>
  <c r="F1781" i="12"/>
  <c r="E1780" i="12"/>
  <c r="F1779" i="12"/>
  <c r="E1778" i="12"/>
  <c r="F1777" i="12"/>
  <c r="E1776" i="12"/>
  <c r="F1773" i="12"/>
  <c r="E1772" i="12"/>
  <c r="E1770" i="12"/>
  <c r="F1767" i="12"/>
  <c r="E1766" i="12"/>
  <c r="F1765" i="12"/>
  <c r="E1764" i="12"/>
  <c r="F1763" i="12"/>
  <c r="E1762" i="12"/>
  <c r="F1761" i="12"/>
  <c r="E1760" i="12"/>
  <c r="F1759" i="12"/>
  <c r="E1758" i="12"/>
  <c r="F1757" i="12"/>
  <c r="E1756" i="12"/>
  <c r="F1755" i="12"/>
  <c r="E1754" i="12"/>
  <c r="F1753" i="12"/>
  <c r="E1752" i="12"/>
  <c r="F1751" i="12"/>
  <c r="E1750" i="12"/>
  <c r="F1749" i="12"/>
  <c r="E1748" i="12"/>
  <c r="F1747" i="12"/>
  <c r="E1746" i="12"/>
  <c r="F1745" i="12"/>
  <c r="E1744" i="12"/>
  <c r="F1743" i="12"/>
  <c r="E1742" i="12"/>
  <c r="F1741" i="12"/>
  <c r="E1740" i="12"/>
  <c r="F1739" i="12"/>
  <c r="E1738" i="12"/>
  <c r="F1737" i="12"/>
  <c r="E1736" i="12"/>
  <c r="F1735" i="12"/>
  <c r="E1734" i="12"/>
  <c r="F1733" i="12"/>
  <c r="E1732" i="12"/>
  <c r="F1731" i="12"/>
  <c r="E1730" i="12"/>
  <c r="F1729" i="12"/>
  <c r="E1728" i="12"/>
  <c r="F1727" i="12"/>
  <c r="E1726" i="12"/>
  <c r="F1725" i="12"/>
  <c r="E1724" i="12"/>
  <c r="F1723" i="12"/>
  <c r="E1722" i="12"/>
  <c r="F1721" i="12"/>
  <c r="E1720" i="12"/>
  <c r="F1719" i="12"/>
  <c r="E1718" i="12"/>
  <c r="F1717" i="12"/>
  <c r="E1716" i="12"/>
  <c r="F1715" i="12"/>
  <c r="E1714" i="12"/>
  <c r="F1713" i="12"/>
  <c r="E1712" i="12"/>
  <c r="F1711" i="12"/>
  <c r="E1710" i="12"/>
  <c r="F1709" i="12"/>
  <c r="E1708" i="12"/>
  <c r="F1707" i="12"/>
  <c r="E1706" i="12"/>
  <c r="F1705" i="12"/>
  <c r="E1704" i="12"/>
  <c r="F1703" i="12"/>
  <c r="E1702" i="12"/>
  <c r="F1701" i="12"/>
  <c r="E1700" i="12"/>
  <c r="F1699" i="12"/>
  <c r="E1698" i="12"/>
  <c r="F1697" i="12"/>
  <c r="E1696" i="12"/>
  <c r="F1695" i="12"/>
  <c r="E1694" i="12"/>
  <c r="F1693" i="12"/>
  <c r="E1692" i="12"/>
  <c r="F1691" i="12"/>
  <c r="E1690" i="12"/>
  <c r="F1689" i="12"/>
  <c r="E1688" i="12"/>
  <c r="F1687" i="12"/>
  <c r="E1686" i="12"/>
  <c r="F1685" i="12"/>
  <c r="E1684" i="12"/>
  <c r="F1683" i="12"/>
  <c r="E1682" i="12"/>
  <c r="F1681" i="12"/>
  <c r="E1680" i="12"/>
  <c r="F1679" i="12"/>
  <c r="E1678" i="12"/>
  <c r="F1677" i="12"/>
  <c r="E1676" i="12"/>
  <c r="F1675" i="12"/>
  <c r="E1674" i="12"/>
  <c r="F1673" i="12"/>
  <c r="E1672" i="12"/>
  <c r="F1671" i="12"/>
  <c r="E1670" i="12"/>
  <c r="F1669" i="12"/>
  <c r="E1668" i="12"/>
  <c r="F1667" i="12"/>
  <c r="E1666" i="12"/>
  <c r="F1665" i="12"/>
  <c r="E1664" i="12"/>
  <c r="F1663" i="12"/>
  <c r="E1662" i="12"/>
  <c r="F1661" i="12"/>
  <c r="E1660" i="12"/>
  <c r="F1659" i="12"/>
  <c r="E1658" i="12"/>
  <c r="F1657" i="12"/>
  <c r="E1656" i="12"/>
  <c r="F1655" i="12"/>
  <c r="E1654" i="12"/>
  <c r="F1653" i="12"/>
  <c r="E1652" i="12"/>
  <c r="F1651" i="12"/>
  <c r="E1650" i="12"/>
  <c r="F1649" i="12"/>
  <c r="E1648" i="12"/>
  <c r="F1647" i="12"/>
  <c r="E1646" i="12"/>
  <c r="F1645" i="12"/>
  <c r="E1644" i="12"/>
  <c r="F1643" i="12"/>
  <c r="E1642" i="12"/>
  <c r="F1641" i="12"/>
  <c r="E1640" i="12"/>
  <c r="F1639" i="12"/>
  <c r="E1638" i="12"/>
  <c r="F1637" i="12"/>
  <c r="E1636" i="12"/>
  <c r="F1635" i="12"/>
  <c r="E1634" i="12"/>
  <c r="F1633" i="12"/>
  <c r="E1632" i="12"/>
  <c r="F1631" i="12"/>
  <c r="E1630" i="12"/>
  <c r="F1629" i="12"/>
  <c r="E1628" i="12"/>
  <c r="F1627" i="12"/>
  <c r="E1626" i="12"/>
  <c r="F1625" i="12"/>
  <c r="E1624" i="12"/>
  <c r="F1623" i="12"/>
  <c r="E1622" i="12"/>
  <c r="F1621" i="12"/>
  <c r="E1620" i="12"/>
  <c r="F1619" i="12"/>
  <c r="E1618" i="12"/>
  <c r="F1617" i="12"/>
  <c r="E1616" i="12"/>
  <c r="F1615" i="12"/>
  <c r="E1614" i="12"/>
  <c r="F1613" i="12"/>
  <c r="E1612" i="12"/>
  <c r="F1611" i="12"/>
  <c r="E1610" i="12"/>
  <c r="F1609" i="12"/>
  <c r="E1608" i="12"/>
  <c r="F1607" i="12"/>
  <c r="E1606" i="12"/>
  <c r="F1605" i="12"/>
  <c r="E1604" i="12"/>
  <c r="F1603" i="12"/>
  <c r="E1602" i="12"/>
  <c r="F1601" i="12"/>
  <c r="E1600" i="12"/>
  <c r="F1599" i="12"/>
  <c r="E1598" i="12"/>
  <c r="F1597" i="12"/>
  <c r="F1529" i="12"/>
  <c r="F1521" i="12"/>
  <c r="F1473" i="12"/>
  <c r="F1494" i="12"/>
  <c r="E1494" i="12"/>
  <c r="E1493" i="12"/>
  <c r="F1490" i="12"/>
  <c r="E1489" i="12"/>
  <c r="E1490" i="12"/>
  <c r="F1486" i="12"/>
  <c r="E1486" i="12"/>
  <c r="E1485" i="12"/>
  <c r="F1482" i="12"/>
  <c r="E1481" i="12"/>
  <c r="E1482" i="12"/>
  <c r="F1478" i="12"/>
  <c r="E1478" i="12"/>
  <c r="E1477" i="12"/>
  <c r="F1474" i="12"/>
  <c r="E1473" i="12"/>
  <c r="E1474" i="12"/>
  <c r="F1470" i="12"/>
  <c r="E1470" i="12"/>
  <c r="E1469" i="12"/>
  <c r="F1466" i="12"/>
  <c r="E1465" i="12"/>
  <c r="F1465" i="12"/>
  <c r="E1466" i="12"/>
  <c r="F1462" i="12"/>
  <c r="E1461" i="12"/>
  <c r="F1461" i="12"/>
  <c r="E1462" i="12"/>
  <c r="F1458" i="12"/>
  <c r="E1457" i="12"/>
  <c r="F1457" i="12"/>
  <c r="E1458" i="12"/>
  <c r="F1454" i="12"/>
  <c r="E1453" i="12"/>
  <c r="F1453" i="12"/>
  <c r="E1454" i="12"/>
  <c r="F1450" i="12"/>
  <c r="E1449" i="12"/>
  <c r="F1449" i="12"/>
  <c r="E1450" i="12"/>
  <c r="F1446" i="12"/>
  <c r="E1445" i="12"/>
  <c r="F1445" i="12"/>
  <c r="E1446" i="12"/>
  <c r="F1442" i="12"/>
  <c r="E1441" i="12"/>
  <c r="F1441" i="12"/>
  <c r="E1442" i="12"/>
  <c r="F1438" i="12"/>
  <c r="E1437" i="12"/>
  <c r="F1437" i="12"/>
  <c r="E1438" i="12"/>
  <c r="F1434" i="12"/>
  <c r="E1433" i="12"/>
  <c r="F1433" i="12"/>
  <c r="E1434" i="12"/>
  <c r="F1430" i="12"/>
  <c r="E1429" i="12"/>
  <c r="F1429" i="12"/>
  <c r="E1430" i="12"/>
  <c r="F1426" i="12"/>
  <c r="E1425" i="12"/>
  <c r="F1425" i="12"/>
  <c r="E1426" i="12"/>
  <c r="F1422" i="12"/>
  <c r="E1421" i="12"/>
  <c r="F1421" i="12"/>
  <c r="E1422" i="12"/>
  <c r="F1418" i="12"/>
  <c r="E1417" i="12"/>
  <c r="F1417" i="12"/>
  <c r="E1418" i="12"/>
  <c r="F1414" i="12"/>
  <c r="E1413" i="12"/>
  <c r="F1413" i="12"/>
  <c r="E1414" i="12"/>
  <c r="F1410" i="12"/>
  <c r="E1409" i="12"/>
  <c r="F1409" i="12"/>
  <c r="E1410" i="12"/>
  <c r="F1406" i="12"/>
  <c r="E1405" i="12"/>
  <c r="F1405" i="12"/>
  <c r="E1406" i="12"/>
  <c r="F1402" i="12"/>
  <c r="E1401" i="12"/>
  <c r="F1401" i="12"/>
  <c r="E1402" i="12"/>
  <c r="F1398" i="12"/>
  <c r="E1397" i="12"/>
  <c r="F1397" i="12"/>
  <c r="E1398" i="12"/>
  <c r="F1394" i="12"/>
  <c r="E1393" i="12"/>
  <c r="F1393" i="12"/>
  <c r="E1394" i="12"/>
  <c r="F1390" i="12"/>
  <c r="E1389" i="12"/>
  <c r="F1389" i="12"/>
  <c r="E1390" i="12"/>
  <c r="F1386" i="12"/>
  <c r="E1385" i="12"/>
  <c r="F1385" i="12"/>
  <c r="E1386" i="12"/>
  <c r="F1382" i="12"/>
  <c r="E1381" i="12"/>
  <c r="F1381" i="12"/>
  <c r="E1382" i="12"/>
  <c r="F1378" i="12"/>
  <c r="E1377" i="12"/>
  <c r="F1377" i="12"/>
  <c r="E1378" i="12"/>
  <c r="F1374" i="12"/>
  <c r="E1373" i="12"/>
  <c r="F1373" i="12"/>
  <c r="E1374" i="12"/>
  <c r="F1370" i="12"/>
  <c r="E1369" i="12"/>
  <c r="F1369" i="12"/>
  <c r="E1370" i="12"/>
  <c r="F1366" i="12"/>
  <c r="E1365" i="12"/>
  <c r="F1365" i="12"/>
  <c r="E1366" i="12"/>
  <c r="F1362" i="12"/>
  <c r="E1361" i="12"/>
  <c r="F1361" i="12"/>
  <c r="E1362" i="12"/>
  <c r="F1358" i="12"/>
  <c r="E1357" i="12"/>
  <c r="F1357" i="12"/>
  <c r="E1358" i="12"/>
  <c r="F1354" i="12"/>
  <c r="E1353" i="12"/>
  <c r="F1353" i="12"/>
  <c r="E1354" i="12"/>
  <c r="F1350" i="12"/>
  <c r="E1349" i="12"/>
  <c r="F1349" i="12"/>
  <c r="E1350" i="12"/>
  <c r="F1346" i="12"/>
  <c r="E1345" i="12"/>
  <c r="F1345" i="12"/>
  <c r="E1346" i="12"/>
  <c r="F1342" i="12"/>
  <c r="E1341" i="12"/>
  <c r="F1341" i="12"/>
  <c r="E1342" i="12"/>
  <c r="F1338" i="12"/>
  <c r="E1337" i="12"/>
  <c r="F1337" i="12"/>
  <c r="E1338" i="12"/>
  <c r="F1334" i="12"/>
  <c r="E1333" i="12"/>
  <c r="F1333" i="12"/>
  <c r="E1334" i="12"/>
  <c r="F1330" i="12"/>
  <c r="E1329" i="12"/>
  <c r="F1329" i="12"/>
  <c r="E1330" i="12"/>
  <c r="F1326" i="12"/>
  <c r="E1325" i="12"/>
  <c r="F1325" i="12"/>
  <c r="E1326" i="12"/>
  <c r="F1322" i="12"/>
  <c r="E1321" i="12"/>
  <c r="F1321" i="12"/>
  <c r="E1322" i="12"/>
  <c r="F1318" i="12"/>
  <c r="E1317" i="12"/>
  <c r="F1317" i="12"/>
  <c r="E1318" i="12"/>
  <c r="F1314" i="12"/>
  <c r="E1313" i="12"/>
  <c r="F1313" i="12"/>
  <c r="E1314" i="12"/>
  <c r="F1310" i="12"/>
  <c r="E1309" i="12"/>
  <c r="F1309" i="12"/>
  <c r="E1310" i="12"/>
  <c r="F1306" i="12"/>
  <c r="E1305" i="12"/>
  <c r="F1305" i="12"/>
  <c r="E1306" i="12"/>
  <c r="F1300" i="12"/>
  <c r="F1297" i="12"/>
  <c r="E1298" i="12"/>
  <c r="F1299" i="12"/>
  <c r="E1300" i="12"/>
  <c r="G1300" i="12" s="1"/>
  <c r="F1269" i="12"/>
  <c r="F1292" i="12"/>
  <c r="F1289" i="12"/>
  <c r="E1290" i="12"/>
  <c r="F1291" i="12"/>
  <c r="E1292" i="12"/>
  <c r="F1261" i="12"/>
  <c r="F1284" i="12"/>
  <c r="F1281" i="12"/>
  <c r="E1282" i="12"/>
  <c r="F1283" i="12"/>
  <c r="E1284" i="12"/>
  <c r="G1284" i="12" s="1"/>
  <c r="F1253" i="12"/>
  <c r="F1276" i="12"/>
  <c r="F1275" i="12"/>
  <c r="E1276" i="12"/>
  <c r="F1245" i="12"/>
  <c r="F1267" i="12"/>
  <c r="E1268" i="12"/>
  <c r="F1268" i="12"/>
  <c r="F1259" i="12"/>
  <c r="E1260" i="12"/>
  <c r="F1260" i="12"/>
  <c r="F1251" i="12"/>
  <c r="E1252" i="12"/>
  <c r="F1252" i="12"/>
  <c r="F1243" i="12"/>
  <c r="E1244" i="12"/>
  <c r="F1244" i="12"/>
  <c r="F1213" i="12"/>
  <c r="F1235" i="12"/>
  <c r="E1236" i="12"/>
  <c r="F1236" i="12"/>
  <c r="F1205" i="12"/>
  <c r="F1227" i="12"/>
  <c r="E1228" i="12"/>
  <c r="F1228" i="12"/>
  <c r="F1197" i="12"/>
  <c r="F1219" i="12"/>
  <c r="E1220" i="12"/>
  <c r="F1220" i="12"/>
  <c r="F1189" i="12"/>
  <c r="F1211" i="12"/>
  <c r="E1212" i="12"/>
  <c r="F1212" i="12"/>
  <c r="F1203" i="12"/>
  <c r="E1204" i="12"/>
  <c r="F1204" i="12"/>
  <c r="F1173" i="12"/>
  <c r="F1195" i="12"/>
  <c r="E1196" i="12"/>
  <c r="F1196" i="12"/>
  <c r="F1165" i="12"/>
  <c r="E1187" i="12"/>
  <c r="F1187" i="12"/>
  <c r="E1188" i="12"/>
  <c r="F1188" i="12"/>
  <c r="F1157" i="12"/>
  <c r="E1179" i="12"/>
  <c r="F1179" i="12"/>
  <c r="E1180" i="12"/>
  <c r="F1180" i="12"/>
  <c r="F1149" i="12"/>
  <c r="E1171" i="12"/>
  <c r="F1171" i="12"/>
  <c r="E1172" i="12"/>
  <c r="F1172" i="12"/>
  <c r="E1163" i="12"/>
  <c r="F1163" i="12"/>
  <c r="E1164" i="12"/>
  <c r="F1164" i="12"/>
  <c r="F1133" i="12"/>
  <c r="F1142" i="12"/>
  <c r="E1140" i="12"/>
  <c r="F1109" i="12"/>
  <c r="F1102" i="12"/>
  <c r="F1103" i="12"/>
  <c r="E1105" i="12"/>
  <c r="E1108" i="12"/>
  <c r="F1094" i="12"/>
  <c r="F1098" i="12"/>
  <c r="E1099" i="12"/>
  <c r="F1100" i="12"/>
  <c r="E1107" i="12"/>
  <c r="F1108" i="12"/>
  <c r="E1104" i="12"/>
  <c r="F1106" i="12"/>
  <c r="F1107" i="12"/>
  <c r="E1109" i="12"/>
  <c r="E1103" i="12"/>
  <c r="F1077" i="12"/>
  <c r="F1075" i="12"/>
  <c r="E1076" i="12"/>
  <c r="F1050" i="12"/>
  <c r="E1051" i="12"/>
  <c r="F1055" i="12"/>
  <c r="F1060" i="12"/>
  <c r="E1061" i="12"/>
  <c r="F1062" i="12"/>
  <c r="F1066" i="12"/>
  <c r="E1067" i="12"/>
  <c r="F1071" i="12"/>
  <c r="F1076" i="12"/>
  <c r="E1077" i="12"/>
  <c r="E1072" i="12"/>
  <c r="E1073" i="12"/>
  <c r="F1052" i="12"/>
  <c r="F1068" i="12"/>
  <c r="F1054" i="12"/>
  <c r="E1059" i="12"/>
  <c r="F1070" i="12"/>
  <c r="E1075" i="12"/>
  <c r="G1075" i="12" s="1"/>
  <c r="F1491" i="12"/>
  <c r="F1492" i="12"/>
  <c r="F1487" i="12"/>
  <c r="F1488" i="12"/>
  <c r="F1483" i="12"/>
  <c r="F1484" i="12"/>
  <c r="F1479" i="12"/>
  <c r="F1480" i="12"/>
  <c r="F1464" i="12"/>
  <c r="F1463" i="12"/>
  <c r="E1464" i="12"/>
  <c r="F1460" i="12"/>
  <c r="F1459" i="12"/>
  <c r="E1460" i="12"/>
  <c r="F1448" i="12"/>
  <c r="F1447" i="12"/>
  <c r="E1448" i="12"/>
  <c r="F1444" i="12"/>
  <c r="F1443" i="12"/>
  <c r="E1444" i="12"/>
  <c r="F1440" i="12"/>
  <c r="F1439" i="12"/>
  <c r="E1440" i="12"/>
  <c r="F1436" i="12"/>
  <c r="F1435" i="12"/>
  <c r="E1436" i="12"/>
  <c r="F1432" i="12"/>
  <c r="F1431" i="12"/>
  <c r="E1432" i="12"/>
  <c r="F1428" i="12"/>
  <c r="F1427" i="12"/>
  <c r="E1428" i="12"/>
  <c r="F1424" i="12"/>
  <c r="F1423" i="12"/>
  <c r="G1423" i="12" s="1"/>
  <c r="E1424" i="12"/>
  <c r="F1420" i="12"/>
  <c r="F1419" i="12"/>
  <c r="E1420" i="12"/>
  <c r="F1412" i="12"/>
  <c r="F1411" i="12"/>
  <c r="E1412" i="12"/>
  <c r="F1408" i="12"/>
  <c r="F1407" i="12"/>
  <c r="E1408" i="12"/>
  <c r="F1404" i="12"/>
  <c r="F1403" i="12"/>
  <c r="E1404" i="12"/>
  <c r="F1400" i="12"/>
  <c r="F1399" i="12"/>
  <c r="E1400" i="12"/>
  <c r="F1396" i="12"/>
  <c r="F1395" i="12"/>
  <c r="E1396" i="12"/>
  <c r="F1392" i="12"/>
  <c r="F1391" i="12"/>
  <c r="E1392" i="12"/>
  <c r="F1384" i="12"/>
  <c r="F1383" i="12"/>
  <c r="E1384" i="12"/>
  <c r="F1380" i="12"/>
  <c r="F1379" i="12"/>
  <c r="E1380" i="12"/>
  <c r="F1372" i="12"/>
  <c r="F1371" i="12"/>
  <c r="E1372" i="12"/>
  <c r="F1364" i="12"/>
  <c r="F1363" i="12"/>
  <c r="E1364" i="12"/>
  <c r="F1360" i="12"/>
  <c r="F1359" i="12"/>
  <c r="E1360" i="12"/>
  <c r="F1356" i="12"/>
  <c r="F1355" i="12"/>
  <c r="E1356" i="12"/>
  <c r="F1352" i="12"/>
  <c r="F1351" i="12"/>
  <c r="E1352" i="12"/>
  <c r="F1340" i="12"/>
  <c r="F1339" i="12"/>
  <c r="E1340" i="12"/>
  <c r="F1336" i="12"/>
  <c r="F1335" i="12"/>
  <c r="E1336" i="12"/>
  <c r="F1328" i="12"/>
  <c r="F1327" i="12"/>
  <c r="E1328" i="12"/>
  <c r="F1324" i="12"/>
  <c r="F1323" i="12"/>
  <c r="E1324" i="12"/>
  <c r="F1320" i="12"/>
  <c r="F1319" i="12"/>
  <c r="E1320" i="12"/>
  <c r="F1312" i="12"/>
  <c r="F1311" i="12"/>
  <c r="E1312" i="12"/>
  <c r="F1308" i="12"/>
  <c r="F1307" i="12"/>
  <c r="E1308" i="12"/>
  <c r="F1288" i="12"/>
  <c r="F1285" i="12"/>
  <c r="E1286" i="12"/>
  <c r="F1287" i="12"/>
  <c r="E1288" i="12"/>
  <c r="G1288" i="12" s="1"/>
  <c r="F1239" i="12"/>
  <c r="E1240" i="12"/>
  <c r="F1240" i="12"/>
  <c r="F1231" i="12"/>
  <c r="E1232" i="12"/>
  <c r="F1232" i="12"/>
  <c r="F1223" i="12"/>
  <c r="E1224" i="12"/>
  <c r="F1224" i="12"/>
  <c r="E1183" i="12"/>
  <c r="F1183" i="12"/>
  <c r="E1184" i="12"/>
  <c r="F1184" i="12"/>
  <c r="F1125" i="12"/>
  <c r="F1118" i="12"/>
  <c r="F1119" i="12"/>
  <c r="E1121" i="12"/>
  <c r="E1124" i="12"/>
  <c r="E1115" i="12"/>
  <c r="F1116" i="12"/>
  <c r="E1123" i="12"/>
  <c r="F1124" i="12"/>
  <c r="E1120" i="12"/>
  <c r="F1122" i="12"/>
  <c r="F1123" i="12"/>
  <c r="E1125" i="12"/>
  <c r="G1125" i="12" s="1"/>
  <c r="E1111" i="12"/>
  <c r="E1119" i="12"/>
  <c r="G1119" i="12" s="1"/>
  <c r="F1977" i="12"/>
  <c r="E1974" i="12"/>
  <c r="F1969" i="12"/>
  <c r="F1961" i="12"/>
  <c r="F1945" i="12"/>
  <c r="F1937" i="12"/>
  <c r="E1934" i="12"/>
  <c r="F1929" i="12"/>
  <c r="E1926" i="12"/>
  <c r="F1921" i="12"/>
  <c r="E1918" i="12"/>
  <c r="F1913" i="12"/>
  <c r="E1910" i="12"/>
  <c r="F1905" i="12"/>
  <c r="E1902" i="12"/>
  <c r="F1897" i="12"/>
  <c r="E1894" i="12"/>
  <c r="F1889" i="12"/>
  <c r="E1886" i="12"/>
  <c r="F1881" i="12"/>
  <c r="E1878" i="12"/>
  <c r="F1873" i="12"/>
  <c r="E1870" i="12"/>
  <c r="F1865" i="12"/>
  <c r="E1862" i="12"/>
  <c r="F1857" i="12"/>
  <c r="E1854" i="12"/>
  <c r="F1849" i="12"/>
  <c r="E1846" i="12"/>
  <c r="F1841" i="12"/>
  <c r="E1838" i="12"/>
  <c r="F1833" i="12"/>
  <c r="E1830" i="12"/>
  <c r="F1593" i="12"/>
  <c r="E1594" i="12"/>
  <c r="F1591" i="12"/>
  <c r="E1588" i="12"/>
  <c r="F1585" i="12"/>
  <c r="E1586" i="12"/>
  <c r="F1583" i="12"/>
  <c r="E1580" i="12"/>
  <c r="F1577" i="12"/>
  <c r="E1578" i="12"/>
  <c r="E1572" i="12"/>
  <c r="F1569" i="12"/>
  <c r="E1570" i="12"/>
  <c r="E1567" i="12"/>
  <c r="F1567" i="12"/>
  <c r="F1564" i="12"/>
  <c r="F1562" i="12"/>
  <c r="E1561" i="12"/>
  <c r="E1562" i="12"/>
  <c r="F1556" i="12"/>
  <c r="F1554" i="12"/>
  <c r="E1553" i="12"/>
  <c r="E1554" i="12"/>
  <c r="E1551" i="12"/>
  <c r="F1551" i="12"/>
  <c r="F1548" i="12"/>
  <c r="F1546" i="12"/>
  <c r="E1545" i="12"/>
  <c r="E1546" i="12"/>
  <c r="E1543" i="12"/>
  <c r="F1543" i="12"/>
  <c r="F1540" i="12"/>
  <c r="F1538" i="12"/>
  <c r="E1537" i="12"/>
  <c r="E1538" i="12"/>
  <c r="E1535" i="12"/>
  <c r="F1535" i="12"/>
  <c r="F1532" i="12"/>
  <c r="F1524" i="12"/>
  <c r="E1519" i="12"/>
  <c r="F1519" i="12"/>
  <c r="F1516" i="12"/>
  <c r="F1514" i="12"/>
  <c r="E1513" i="12"/>
  <c r="E1514" i="12"/>
  <c r="E1511" i="12"/>
  <c r="F1511" i="12"/>
  <c r="E1480" i="12"/>
  <c r="F1508" i="12"/>
  <c r="F1506" i="12"/>
  <c r="E1505" i="12"/>
  <c r="E1506" i="12"/>
  <c r="E1503" i="12"/>
  <c r="F1503" i="12"/>
  <c r="F1500" i="12"/>
  <c r="F1498" i="12"/>
  <c r="E1497" i="12"/>
  <c r="E1498" i="12"/>
  <c r="E1487" i="12"/>
  <c r="E1483" i="12"/>
  <c r="E1479" i="12"/>
  <c r="E1467" i="12"/>
  <c r="E1455" i="12"/>
  <c r="E1431" i="12"/>
  <c r="E1415" i="12"/>
  <c r="E1411" i="12"/>
  <c r="E1403" i="12"/>
  <c r="E1379" i="12"/>
  <c r="E1375" i="12"/>
  <c r="E1359" i="12"/>
  <c r="E1355" i="12"/>
  <c r="E1351" i="12"/>
  <c r="E1347" i="12"/>
  <c r="E1331" i="12"/>
  <c r="E1319" i="12"/>
  <c r="E1315" i="12"/>
  <c r="E1307" i="12"/>
  <c r="E1270" i="12"/>
  <c r="E1262" i="12"/>
  <c r="E1254" i="12"/>
  <c r="E1246" i="12"/>
  <c r="E1238" i="12"/>
  <c r="F1979" i="12"/>
  <c r="E1976" i="12"/>
  <c r="E1973" i="12"/>
  <c r="F1971" i="12"/>
  <c r="F1970" i="12"/>
  <c r="E1965" i="12"/>
  <c r="F1963" i="12"/>
  <c r="F1962" i="12"/>
  <c r="E1960" i="12"/>
  <c r="E1957" i="12"/>
  <c r="F1955" i="12"/>
  <c r="E1949" i="12"/>
  <c r="F1947" i="12"/>
  <c r="E1944" i="12"/>
  <c r="E1941" i="12"/>
  <c r="F1939" i="12"/>
  <c r="F1938" i="12"/>
  <c r="E1936" i="12"/>
  <c r="F1931" i="12"/>
  <c r="F1930" i="12"/>
  <c r="E1928" i="12"/>
  <c r="E1925" i="12"/>
  <c r="F1923" i="12"/>
  <c r="F1922" i="12"/>
  <c r="E1920" i="12"/>
  <c r="E1917" i="12"/>
  <c r="F1915" i="12"/>
  <c r="E1912" i="12"/>
  <c r="E1909" i="12"/>
  <c r="F1906" i="12"/>
  <c r="E1901" i="12"/>
  <c r="F1899" i="12"/>
  <c r="F1898" i="12"/>
  <c r="E1893" i="12"/>
  <c r="F1891" i="12"/>
  <c r="E1885" i="12"/>
  <c r="F1883" i="12"/>
  <c r="F1882" i="12"/>
  <c r="E1880" i="12"/>
  <c r="E1877" i="12"/>
  <c r="F1874" i="12"/>
  <c r="E1872" i="12"/>
  <c r="E1869" i="12"/>
  <c r="F1866" i="12"/>
  <c r="E1861" i="12"/>
  <c r="F1859" i="12"/>
  <c r="E1853" i="12"/>
  <c r="F1850" i="12"/>
  <c r="E1848" i="12"/>
  <c r="E1845" i="12"/>
  <c r="F1843" i="12"/>
  <c r="F1842" i="12"/>
  <c r="E1840" i="12"/>
  <c r="E1837" i="12"/>
  <c r="F1835" i="12"/>
  <c r="E1832" i="12"/>
  <c r="E1829" i="12"/>
  <c r="F1827" i="12"/>
  <c r="F1826" i="12"/>
  <c r="E1824" i="12"/>
  <c r="E1821" i="12"/>
  <c r="F1818" i="12"/>
  <c r="F1811" i="12"/>
  <c r="F1810" i="12"/>
  <c r="E1808" i="12"/>
  <c r="F1803" i="12"/>
  <c r="F1802" i="12"/>
  <c r="E1826" i="12"/>
  <c r="E1822" i="12"/>
  <c r="E1818" i="12"/>
  <c r="G1818" i="12" s="1"/>
  <c r="E1814" i="12"/>
  <c r="E1810" i="12"/>
  <c r="E1806" i="12"/>
  <c r="F1805" i="12"/>
  <c r="E1802" i="12"/>
  <c r="E1798" i="12"/>
  <c r="F1795" i="12"/>
  <c r="E1794" i="12"/>
  <c r="F1791" i="12"/>
  <c r="E1790" i="12"/>
  <c r="F1789" i="12"/>
  <c r="E1788" i="12"/>
  <c r="E1786" i="12"/>
  <c r="F1785" i="12"/>
  <c r="E1784" i="12"/>
  <c r="E1782" i="12"/>
  <c r="F1775" i="12"/>
  <c r="E1774" i="12"/>
  <c r="F1771" i="12"/>
  <c r="F1769" i="12"/>
  <c r="E1768" i="12"/>
  <c r="E1979" i="12"/>
  <c r="F1972" i="12"/>
  <c r="E1971" i="12"/>
  <c r="F1964" i="12"/>
  <c r="E1963" i="12"/>
  <c r="F1956" i="12"/>
  <c r="E1955" i="12"/>
  <c r="E1978" i="12"/>
  <c r="F1948" i="12"/>
  <c r="E1947" i="12"/>
  <c r="F1973" i="12"/>
  <c r="E1970" i="12"/>
  <c r="F1940" i="12"/>
  <c r="E1939" i="12"/>
  <c r="F1965" i="12"/>
  <c r="E1962" i="12"/>
  <c r="F1932" i="12"/>
  <c r="E1931" i="12"/>
  <c r="F1957" i="12"/>
  <c r="E1954" i="12"/>
  <c r="F1924" i="12"/>
  <c r="E1923" i="12"/>
  <c r="F1949" i="12"/>
  <c r="E1946" i="12"/>
  <c r="F1916" i="12"/>
  <c r="E1915" i="12"/>
  <c r="F1941" i="12"/>
  <c r="E1938" i="12"/>
  <c r="F1908" i="12"/>
  <c r="E1907" i="12"/>
  <c r="F1933" i="12"/>
  <c r="E1930" i="12"/>
  <c r="F1900" i="12"/>
  <c r="E1899" i="12"/>
  <c r="F1925" i="12"/>
  <c r="E1922" i="12"/>
  <c r="F1892" i="12"/>
  <c r="E1891" i="12"/>
  <c r="F1917" i="12"/>
  <c r="E1914" i="12"/>
  <c r="F1884" i="12"/>
  <c r="E1883" i="12"/>
  <c r="F1909" i="12"/>
  <c r="E1906" i="12"/>
  <c r="F1876" i="12"/>
  <c r="E1875" i="12"/>
  <c r="F1901" i="12"/>
  <c r="E1898" i="12"/>
  <c r="F1868" i="12"/>
  <c r="E1867" i="12"/>
  <c r="F1893" i="12"/>
  <c r="E1890" i="12"/>
  <c r="F1860" i="12"/>
  <c r="E1859" i="12"/>
  <c r="F1885" i="12"/>
  <c r="E1882" i="12"/>
  <c r="F1852" i="12"/>
  <c r="E1851" i="12"/>
  <c r="F1877" i="12"/>
  <c r="E1874" i="12"/>
  <c r="F1844" i="12"/>
  <c r="E1843" i="12"/>
  <c r="F1869" i="12"/>
  <c r="E1866" i="12"/>
  <c r="F1836" i="12"/>
  <c r="E1835" i="12"/>
  <c r="F1861" i="12"/>
  <c r="E1858" i="12"/>
  <c r="F1828" i="12"/>
  <c r="E1827" i="12"/>
  <c r="F1853" i="12"/>
  <c r="E1850" i="12"/>
  <c r="F1820" i="12"/>
  <c r="E1819" i="12"/>
  <c r="F1845" i="12"/>
  <c r="E1842" i="12"/>
  <c r="F1812" i="12"/>
  <c r="E1811" i="12"/>
  <c r="F1837" i="12"/>
  <c r="E1834" i="12"/>
  <c r="F1804" i="12"/>
  <c r="E1803" i="12"/>
  <c r="F1829" i="12"/>
  <c r="F1595" i="12"/>
  <c r="E1564" i="12"/>
  <c r="E1592" i="12"/>
  <c r="F1589" i="12"/>
  <c r="E1590" i="12"/>
  <c r="F1587" i="12"/>
  <c r="E1556" i="12"/>
  <c r="E1584" i="12"/>
  <c r="F1581" i="12"/>
  <c r="E1582" i="12"/>
  <c r="F1579" i="12"/>
  <c r="E1548" i="12"/>
  <c r="E1576" i="12"/>
  <c r="F1573" i="12"/>
  <c r="E1574" i="12"/>
  <c r="F1571" i="12"/>
  <c r="E1540" i="12"/>
  <c r="E1568" i="12"/>
  <c r="F1566" i="12"/>
  <c r="E1566" i="12"/>
  <c r="E1565" i="12"/>
  <c r="E1563" i="12"/>
  <c r="F1563" i="12"/>
  <c r="E1532" i="12"/>
  <c r="F1560" i="12"/>
  <c r="F1558" i="12"/>
  <c r="E1558" i="12"/>
  <c r="E1557" i="12"/>
  <c r="E1555" i="12"/>
  <c r="F1555" i="12"/>
  <c r="E1524" i="12"/>
  <c r="F1552" i="12"/>
  <c r="F1550" i="12"/>
  <c r="E1550" i="12"/>
  <c r="E1549" i="12"/>
  <c r="E1547" i="12"/>
  <c r="F1547" i="12"/>
  <c r="E1516" i="12"/>
  <c r="F1544" i="12"/>
  <c r="F1542" i="12"/>
  <c r="E1542" i="12"/>
  <c r="E1541" i="12"/>
  <c r="E1539" i="12"/>
  <c r="F1539" i="12"/>
  <c r="E1508" i="12"/>
  <c r="F1536" i="12"/>
  <c r="F1534" i="12"/>
  <c r="E1534" i="12"/>
  <c r="E1533" i="12"/>
  <c r="E1531" i="12"/>
  <c r="F1531" i="12"/>
  <c r="E1500" i="12"/>
  <c r="F1528" i="12"/>
  <c r="F1526" i="12"/>
  <c r="E1526" i="12"/>
  <c r="E1525" i="12"/>
  <c r="E1523" i="12"/>
  <c r="F1523" i="12"/>
  <c r="E1492" i="12"/>
  <c r="F1520" i="12"/>
  <c r="F1518" i="12"/>
  <c r="E1518" i="12"/>
  <c r="E1517" i="12"/>
  <c r="E1515" i="12"/>
  <c r="F1515" i="12"/>
  <c r="E1484" i="12"/>
  <c r="F1512" i="12"/>
  <c r="F1510" i="12"/>
  <c r="E1510" i="12"/>
  <c r="E1509" i="12"/>
  <c r="E1507" i="12"/>
  <c r="F1507" i="12"/>
  <c r="E1476" i="12"/>
  <c r="F1504" i="12"/>
  <c r="F1502" i="12"/>
  <c r="E1502" i="12"/>
  <c r="E1501" i="12"/>
  <c r="E1499" i="12"/>
  <c r="F1499" i="12"/>
  <c r="E1468" i="12"/>
  <c r="F1496" i="12"/>
  <c r="E1274" i="12"/>
  <c r="E1266" i="12"/>
  <c r="E1258" i="12"/>
  <c r="E1250" i="12"/>
  <c r="E1242" i="12"/>
  <c r="E1234" i="12"/>
  <c r="E1226" i="12"/>
  <c r="E1218" i="12"/>
  <c r="E1210" i="12"/>
  <c r="E1202" i="12"/>
  <c r="E1194" i="12"/>
  <c r="E1186" i="12"/>
  <c r="E1178" i="12"/>
  <c r="E1170" i="12"/>
  <c r="E1162" i="12"/>
  <c r="E1154" i="12"/>
  <c r="E1146" i="12"/>
  <c r="E1138" i="12"/>
  <c r="E1130" i="12"/>
  <c r="F1120" i="12"/>
  <c r="E1147" i="12"/>
  <c r="F1147" i="12"/>
  <c r="E1143" i="12"/>
  <c r="F1104" i="12"/>
  <c r="E1131" i="12"/>
  <c r="F1131" i="12"/>
  <c r="E1127" i="12"/>
  <c r="F1090" i="12"/>
  <c r="E1112" i="12"/>
  <c r="E1069" i="12"/>
  <c r="F1083" i="12"/>
  <c r="E746" i="12"/>
  <c r="E745" i="12"/>
  <c r="F746" i="12"/>
  <c r="E742" i="12"/>
  <c r="E739" i="12"/>
  <c r="F742" i="12"/>
  <c r="F744" i="12"/>
  <c r="E741" i="12"/>
  <c r="F745" i="12"/>
  <c r="E723" i="12"/>
  <c r="E720" i="12"/>
  <c r="E731" i="12"/>
  <c r="E733" i="12"/>
  <c r="F736" i="12"/>
  <c r="F734" i="12"/>
  <c r="E728" i="12"/>
  <c r="E1299" i="12"/>
  <c r="E1291" i="12"/>
  <c r="E1283" i="12"/>
  <c r="E1275" i="12"/>
  <c r="E1267" i="12"/>
  <c r="E1259" i="12"/>
  <c r="E1251" i="12"/>
  <c r="E1243" i="12"/>
  <c r="E1235" i="12"/>
  <c r="E1227" i="12"/>
  <c r="E1219" i="12"/>
  <c r="E1211" i="12"/>
  <c r="E1203" i="12"/>
  <c r="E1195" i="12"/>
  <c r="G1195" i="12" s="1"/>
  <c r="F1154" i="12"/>
  <c r="F1151" i="12"/>
  <c r="E1152" i="12"/>
  <c r="F1152" i="12"/>
  <c r="E1153" i="12"/>
  <c r="F1148" i="12"/>
  <c r="F1138" i="12"/>
  <c r="F1135" i="12"/>
  <c r="E1136" i="12"/>
  <c r="F1136" i="12"/>
  <c r="E1137" i="12"/>
  <c r="F1132" i="12"/>
  <c r="F959" i="12"/>
  <c r="F532" i="12"/>
  <c r="E532" i="12"/>
  <c r="F531" i="12"/>
  <c r="E528" i="12"/>
  <c r="E507" i="12"/>
  <c r="F509" i="12"/>
  <c r="E510" i="12"/>
  <c r="E515" i="12"/>
  <c r="F517" i="12"/>
  <c r="E518" i="12"/>
  <c r="E523" i="12"/>
  <c r="F525" i="12"/>
  <c r="E526" i="12"/>
  <c r="E982" i="12"/>
  <c r="E979" i="12"/>
  <c r="F980" i="12"/>
  <c r="F979" i="12"/>
  <c r="E981" i="12"/>
  <c r="F975" i="12"/>
  <c r="E980" i="12"/>
  <c r="G980" i="12" s="1"/>
  <c r="F955" i="12"/>
  <c r="E977" i="12"/>
  <c r="F982" i="12"/>
  <c r="F714" i="12"/>
  <c r="E714" i="12"/>
  <c r="F693" i="12"/>
  <c r="F701" i="12"/>
  <c r="F709" i="12"/>
  <c r="E702" i="12"/>
  <c r="E710" i="12"/>
  <c r="E704" i="12"/>
  <c r="E691" i="12"/>
  <c r="E712" i="12"/>
  <c r="E688" i="12"/>
  <c r="E699" i="12"/>
  <c r="F596" i="12"/>
  <c r="E596" i="12"/>
  <c r="F595" i="12"/>
  <c r="E592" i="12"/>
  <c r="E571" i="12"/>
  <c r="F573" i="12"/>
  <c r="E574" i="12"/>
  <c r="E579" i="12"/>
  <c r="F581" i="12"/>
  <c r="E582" i="12"/>
  <c r="E587" i="12"/>
  <c r="F589" i="12"/>
  <c r="E590" i="12"/>
  <c r="E1303" i="12"/>
  <c r="E1295" i="12"/>
  <c r="E1287" i="12"/>
  <c r="E1279" i="12"/>
  <c r="E1271" i="12"/>
  <c r="E1263" i="12"/>
  <c r="E1255" i="12"/>
  <c r="E1247" i="12"/>
  <c r="E1239" i="12"/>
  <c r="G1239" i="12" s="1"/>
  <c r="E1231" i="12"/>
  <c r="E1223" i="12"/>
  <c r="E1215" i="12"/>
  <c r="E1207" i="12"/>
  <c r="E1199" i="12"/>
  <c r="F1156" i="12"/>
  <c r="F1146" i="12"/>
  <c r="F1143" i="12"/>
  <c r="E1144" i="12"/>
  <c r="F1144" i="12"/>
  <c r="E1145" i="12"/>
  <c r="F1140" i="12"/>
  <c r="F1130" i="12"/>
  <c r="F1126" i="12"/>
  <c r="F1127" i="12"/>
  <c r="E1128" i="12"/>
  <c r="E1129" i="12"/>
  <c r="E696" i="12"/>
  <c r="F660" i="12"/>
  <c r="E660" i="12"/>
  <c r="F659" i="12"/>
  <c r="E656" i="12"/>
  <c r="E635" i="12"/>
  <c r="F637" i="12"/>
  <c r="E638" i="12"/>
  <c r="E643" i="12"/>
  <c r="F645" i="12"/>
  <c r="E646" i="12"/>
  <c r="E651" i="12"/>
  <c r="F653" i="12"/>
  <c r="E654" i="12"/>
  <c r="E421" i="12"/>
  <c r="F421" i="12"/>
  <c r="F422" i="12"/>
  <c r="E422" i="12"/>
  <c r="F419" i="12"/>
  <c r="E1301" i="12"/>
  <c r="E1297" i="12"/>
  <c r="E1293" i="12"/>
  <c r="E1289" i="12"/>
  <c r="E1285" i="12"/>
  <c r="E1281" i="12"/>
  <c r="E1277" i="12"/>
  <c r="E1273" i="12"/>
  <c r="E1269" i="12"/>
  <c r="E1265" i="12"/>
  <c r="E1261" i="12"/>
  <c r="E1257" i="12"/>
  <c r="E1253" i="12"/>
  <c r="E1249" i="12"/>
  <c r="E1245" i="12"/>
  <c r="E1241" i="12"/>
  <c r="E1237" i="12"/>
  <c r="E1233" i="12"/>
  <c r="E1229" i="12"/>
  <c r="E1225" i="12"/>
  <c r="E1221" i="12"/>
  <c r="E1217" i="12"/>
  <c r="E1213" i="12"/>
  <c r="E1209" i="12"/>
  <c r="E1205" i="12"/>
  <c r="E1201" i="12"/>
  <c r="E1197" i="12"/>
  <c r="E1193" i="12"/>
  <c r="E1189" i="12"/>
  <c r="E1185" i="12"/>
  <c r="E1181" i="12"/>
  <c r="E1177" i="12"/>
  <c r="E1173" i="12"/>
  <c r="E1169" i="12"/>
  <c r="E1165" i="12"/>
  <c r="E1161" i="12"/>
  <c r="E1157" i="12"/>
  <c r="E1149" i="12"/>
  <c r="E1141" i="12"/>
  <c r="E1133" i="12"/>
  <c r="G1133" i="12" s="1"/>
  <c r="E1117" i="12"/>
  <c r="F1115" i="12"/>
  <c r="F1114" i="12"/>
  <c r="E1101" i="12"/>
  <c r="E1114" i="12"/>
  <c r="E1084" i="12"/>
  <c r="E1098" i="12"/>
  <c r="F1096" i="12"/>
  <c r="E1068" i="12"/>
  <c r="F1067" i="12"/>
  <c r="E1087" i="12"/>
  <c r="E1057" i="12"/>
  <c r="E1056" i="12"/>
  <c r="E1082" i="12"/>
  <c r="G1082" i="12" s="1"/>
  <c r="F1080" i="12"/>
  <c r="E1052" i="12"/>
  <c r="F1051" i="12"/>
  <c r="E1071" i="12"/>
  <c r="E1041" i="12"/>
  <c r="E1066" i="12"/>
  <c r="F1064" i="12"/>
  <c r="F990" i="12"/>
  <c r="F974" i="12"/>
  <c r="E969" i="12"/>
  <c r="E994" i="12"/>
  <c r="E992" i="12"/>
  <c r="F994" i="12"/>
  <c r="E991" i="12"/>
  <c r="F992" i="12"/>
  <c r="E978" i="12"/>
  <c r="E976" i="12"/>
  <c r="F978" i="12"/>
  <c r="E975" i="12"/>
  <c r="F976" i="12"/>
  <c r="E958" i="12"/>
  <c r="F958" i="12"/>
  <c r="E959" i="12"/>
  <c r="E949" i="12"/>
  <c r="E952" i="12"/>
  <c r="E953" i="12"/>
  <c r="E956" i="12"/>
  <c r="E957" i="12"/>
  <c r="F952" i="12"/>
  <c r="F956" i="12"/>
  <c r="F946" i="12"/>
  <c r="E947" i="12"/>
  <c r="E944" i="12"/>
  <c r="E945" i="12"/>
  <c r="E948" i="12"/>
  <c r="F944" i="12"/>
  <c r="F948" i="12"/>
  <c r="F927" i="12"/>
  <c r="E927" i="12"/>
  <c r="E918" i="12"/>
  <c r="E925" i="12"/>
  <c r="F918" i="12"/>
  <c r="F920" i="12"/>
  <c r="E926" i="12"/>
  <c r="E916" i="12"/>
  <c r="F916" i="12"/>
  <c r="F914" i="12"/>
  <c r="F913" i="12"/>
  <c r="E915" i="12"/>
  <c r="F895" i="12"/>
  <c r="E895" i="12"/>
  <c r="E886" i="12"/>
  <c r="E893" i="12"/>
  <c r="F886" i="12"/>
  <c r="F888" i="12"/>
  <c r="E894" i="12"/>
  <c r="E884" i="12"/>
  <c r="F884" i="12"/>
  <c r="F882" i="12"/>
  <c r="F881" i="12"/>
  <c r="E883" i="12"/>
  <c r="F863" i="12"/>
  <c r="E863" i="12"/>
  <c r="E854" i="12"/>
  <c r="E861" i="12"/>
  <c r="F854" i="12"/>
  <c r="F856" i="12"/>
  <c r="E862" i="12"/>
  <c r="E852" i="12"/>
  <c r="F852" i="12"/>
  <c r="F850" i="12"/>
  <c r="F849" i="12"/>
  <c r="E851" i="12"/>
  <c r="F831" i="12"/>
  <c r="E831" i="12"/>
  <c r="E822" i="12"/>
  <c r="E829" i="12"/>
  <c r="F822" i="12"/>
  <c r="F824" i="12"/>
  <c r="E830" i="12"/>
  <c r="E820" i="12"/>
  <c r="F820" i="12"/>
  <c r="F818" i="12"/>
  <c r="F817" i="12"/>
  <c r="E819" i="12"/>
  <c r="F799" i="12"/>
  <c r="E799" i="12"/>
  <c r="E790" i="12"/>
  <c r="E797" i="12"/>
  <c r="F790" i="12"/>
  <c r="F792" i="12"/>
  <c r="E798" i="12"/>
  <c r="E788" i="12"/>
  <c r="F788" i="12"/>
  <c r="F786" i="12"/>
  <c r="F785" i="12"/>
  <c r="E787" i="12"/>
  <c r="F767" i="12"/>
  <c r="E767" i="12"/>
  <c r="E758" i="12"/>
  <c r="E765" i="12"/>
  <c r="E755" i="12"/>
  <c r="F758" i="12"/>
  <c r="F760" i="12"/>
  <c r="E766" i="12"/>
  <c r="E738" i="12"/>
  <c r="E737" i="12"/>
  <c r="F738" i="12"/>
  <c r="F737" i="12"/>
  <c r="E734" i="12"/>
  <c r="F654" i="12"/>
  <c r="F590" i="12"/>
  <c r="E477" i="12"/>
  <c r="E470" i="12"/>
  <c r="E475" i="12"/>
  <c r="F477" i="12"/>
  <c r="E456" i="12"/>
  <c r="F1117" i="12"/>
  <c r="F1101" i="12"/>
  <c r="F1085" i="12"/>
  <c r="F1069" i="12"/>
  <c r="E990" i="12"/>
  <c r="E987" i="12"/>
  <c r="F988" i="12"/>
  <c r="F987" i="12"/>
  <c r="E989" i="12"/>
  <c r="E974" i="12"/>
  <c r="E965" i="12"/>
  <c r="E971" i="12"/>
  <c r="F972" i="12"/>
  <c r="E968" i="12"/>
  <c r="F970" i="12"/>
  <c r="F971" i="12"/>
  <c r="E973" i="12"/>
  <c r="F968" i="12"/>
  <c r="E773" i="12"/>
  <c r="F730" i="12"/>
  <c r="E730" i="12"/>
  <c r="F725" i="12"/>
  <c r="E726" i="12"/>
  <c r="F628" i="12"/>
  <c r="E628" i="12"/>
  <c r="F627" i="12"/>
  <c r="E624" i="12"/>
  <c r="E603" i="12"/>
  <c r="F605" i="12"/>
  <c r="E606" i="12"/>
  <c r="E611" i="12"/>
  <c r="F613" i="12"/>
  <c r="E614" i="12"/>
  <c r="E619" i="12"/>
  <c r="F621" i="12"/>
  <c r="F564" i="12"/>
  <c r="E564" i="12"/>
  <c r="F563" i="12"/>
  <c r="E560" i="12"/>
  <c r="E539" i="12"/>
  <c r="F541" i="12"/>
  <c r="E542" i="12"/>
  <c r="E547" i="12"/>
  <c r="F549" i="12"/>
  <c r="E550" i="12"/>
  <c r="E555" i="12"/>
  <c r="F557" i="12"/>
  <c r="F500" i="12"/>
  <c r="E500" i="12"/>
  <c r="F499" i="12"/>
  <c r="E496" i="12"/>
  <c r="E491" i="12"/>
  <c r="F493" i="12"/>
  <c r="F444" i="12"/>
  <c r="E444" i="12"/>
  <c r="F443" i="12"/>
  <c r="E443" i="12"/>
  <c r="F437" i="12"/>
  <c r="E398" i="12"/>
  <c r="F1302" i="12"/>
  <c r="F1298" i="12"/>
  <c r="F1294" i="12"/>
  <c r="F1290" i="12"/>
  <c r="F1286" i="12"/>
  <c r="F1282" i="12"/>
  <c r="F1278" i="12"/>
  <c r="F1274" i="12"/>
  <c r="F1270" i="12"/>
  <c r="F1266" i="12"/>
  <c r="F1262" i="12"/>
  <c r="F1258" i="12"/>
  <c r="F1254" i="12"/>
  <c r="F1250" i="12"/>
  <c r="F1246" i="12"/>
  <c r="F1242" i="12"/>
  <c r="F1238" i="12"/>
  <c r="F1234" i="12"/>
  <c r="F1230" i="12"/>
  <c r="F1226" i="12"/>
  <c r="F1222" i="12"/>
  <c r="F1218" i="12"/>
  <c r="F1214" i="12"/>
  <c r="F1210" i="12"/>
  <c r="F1206" i="12"/>
  <c r="F1202" i="12"/>
  <c r="F1198" i="12"/>
  <c r="F1194" i="12"/>
  <c r="F1190" i="12"/>
  <c r="F1186" i="12"/>
  <c r="F1182" i="12"/>
  <c r="F1178" i="12"/>
  <c r="F1174" i="12"/>
  <c r="F1170" i="12"/>
  <c r="F1166" i="12"/>
  <c r="F1162" i="12"/>
  <c r="F1158" i="12"/>
  <c r="E1116" i="12"/>
  <c r="E1113" i="12"/>
  <c r="F1111" i="12"/>
  <c r="F1110" i="12"/>
  <c r="E1100" i="12"/>
  <c r="E1097" i="12"/>
  <c r="E1096" i="12"/>
  <c r="E1122" i="12"/>
  <c r="E1081" i="12"/>
  <c r="E1080" i="12"/>
  <c r="E1106" i="12"/>
  <c r="E1095" i="12"/>
  <c r="E1065" i="12"/>
  <c r="E1064" i="12"/>
  <c r="E1090" i="12"/>
  <c r="F1088" i="12"/>
  <c r="E1060" i="12"/>
  <c r="F1059" i="12"/>
  <c r="E1079" i="12"/>
  <c r="E1049" i="12"/>
  <c r="E1048" i="12"/>
  <c r="E1074" i="12"/>
  <c r="F1072" i="12"/>
  <c r="E1044" i="12"/>
  <c r="F1043" i="12"/>
  <c r="E988" i="12"/>
  <c r="F983" i="12"/>
  <c r="E972" i="12"/>
  <c r="F967" i="12"/>
  <c r="E986" i="12"/>
  <c r="E984" i="12"/>
  <c r="F986" i="12"/>
  <c r="E983" i="12"/>
  <c r="F984" i="12"/>
  <c r="F951" i="12"/>
  <c r="F962" i="12"/>
  <c r="E963" i="12"/>
  <c r="E960" i="12"/>
  <c r="E961" i="12"/>
  <c r="E964" i="12"/>
  <c r="F960" i="12"/>
  <c r="F964" i="12"/>
  <c r="E942" i="12"/>
  <c r="F942" i="12"/>
  <c r="E943" i="12"/>
  <c r="E934" i="12"/>
  <c r="E941" i="12"/>
  <c r="F934" i="12"/>
  <c r="F936" i="12"/>
  <c r="E932" i="12"/>
  <c r="F932" i="12"/>
  <c r="F930" i="12"/>
  <c r="F929" i="12"/>
  <c r="E931" i="12"/>
  <c r="F911" i="12"/>
  <c r="E911" i="12"/>
  <c r="E902" i="12"/>
  <c r="E909" i="12"/>
  <c r="F902" i="12"/>
  <c r="F904" i="12"/>
  <c r="E910" i="12"/>
  <c r="E900" i="12"/>
  <c r="F900" i="12"/>
  <c r="F898" i="12"/>
  <c r="F897" i="12"/>
  <c r="E899" i="12"/>
  <c r="F879" i="12"/>
  <c r="E879" i="12"/>
  <c r="E870" i="12"/>
  <c r="E877" i="12"/>
  <c r="F870" i="12"/>
  <c r="F872" i="12"/>
  <c r="E878" i="12"/>
  <c r="E868" i="12"/>
  <c r="F868" i="12"/>
  <c r="F866" i="12"/>
  <c r="F865" i="12"/>
  <c r="E867" i="12"/>
  <c r="F847" i="12"/>
  <c r="E847" i="12"/>
  <c r="E838" i="12"/>
  <c r="E845" i="12"/>
  <c r="F838" i="12"/>
  <c r="F840" i="12"/>
  <c r="E846" i="12"/>
  <c r="E836" i="12"/>
  <c r="F836" i="12"/>
  <c r="F834" i="12"/>
  <c r="F833" i="12"/>
  <c r="E835" i="12"/>
  <c r="F815" i="12"/>
  <c r="E815" i="12"/>
  <c r="E806" i="12"/>
  <c r="E813" i="12"/>
  <c r="F806" i="12"/>
  <c r="F808" i="12"/>
  <c r="E814" i="12"/>
  <c r="E804" i="12"/>
  <c r="F804" i="12"/>
  <c r="F802" i="12"/>
  <c r="F801" i="12"/>
  <c r="E803" i="12"/>
  <c r="F783" i="12"/>
  <c r="E783" i="12"/>
  <c r="E774" i="12"/>
  <c r="E781" i="12"/>
  <c r="F774" i="12"/>
  <c r="F776" i="12"/>
  <c r="E782" i="12"/>
  <c r="E772" i="12"/>
  <c r="F772" i="12"/>
  <c r="F770" i="12"/>
  <c r="F769" i="12"/>
  <c r="E771" i="12"/>
  <c r="E754" i="12"/>
  <c r="E753" i="12"/>
  <c r="F754" i="12"/>
  <c r="E749" i="12"/>
  <c r="F753" i="12"/>
  <c r="E750" i="12"/>
  <c r="F722" i="12"/>
  <c r="E722" i="12"/>
  <c r="F717" i="12"/>
  <c r="E718" i="12"/>
  <c r="E694" i="12"/>
  <c r="F692" i="12"/>
  <c r="E692" i="12"/>
  <c r="F691" i="12"/>
  <c r="E667" i="12"/>
  <c r="F669" i="12"/>
  <c r="F685" i="12"/>
  <c r="E670" i="12"/>
  <c r="E675" i="12"/>
  <c r="F677" i="12"/>
  <c r="E678" i="12"/>
  <c r="E686" i="12"/>
  <c r="F686" i="12"/>
  <c r="E489" i="12"/>
  <c r="F489" i="12"/>
  <c r="F486" i="12"/>
  <c r="F487" i="12"/>
  <c r="E480" i="12"/>
  <c r="E488" i="12"/>
  <c r="E478" i="12"/>
  <c r="E483" i="12"/>
  <c r="F485" i="12"/>
  <c r="E486" i="12"/>
  <c r="F408" i="12"/>
  <c r="E408" i="12"/>
  <c r="E392" i="12"/>
  <c r="F388" i="12"/>
  <c r="E1126" i="12"/>
  <c r="F1121" i="12"/>
  <c r="E1118" i="12"/>
  <c r="F1113" i="12"/>
  <c r="E1110" i="12"/>
  <c r="F1105" i="12"/>
  <c r="E1102" i="12"/>
  <c r="F1097" i="12"/>
  <c r="E1094" i="12"/>
  <c r="E1063" i="12"/>
  <c r="F1089" i="12"/>
  <c r="E1086" i="12"/>
  <c r="F1056" i="12"/>
  <c r="E1055" i="12"/>
  <c r="F1081" i="12"/>
  <c r="E1078" i="12"/>
  <c r="F1048" i="12"/>
  <c r="E1047" i="12"/>
  <c r="F1073" i="12"/>
  <c r="E1070" i="12"/>
  <c r="F1040" i="12"/>
  <c r="E1039" i="12"/>
  <c r="F1065" i="12"/>
  <c r="E1062" i="12"/>
  <c r="F1032" i="12"/>
  <c r="E1031" i="12"/>
  <c r="F1057" i="12"/>
  <c r="E1054" i="12"/>
  <c r="F1024" i="12"/>
  <c r="E1023" i="12"/>
  <c r="F1049" i="12"/>
  <c r="E1046" i="12"/>
  <c r="F1016" i="12"/>
  <c r="E1015" i="12"/>
  <c r="F1041" i="12"/>
  <c r="E1038" i="12"/>
  <c r="F1008" i="12"/>
  <c r="E1007" i="12"/>
  <c r="F1033" i="12"/>
  <c r="E1030" i="12"/>
  <c r="F1000" i="12"/>
  <c r="E999" i="12"/>
  <c r="F1025" i="12"/>
  <c r="E1022" i="12"/>
  <c r="F1017" i="12"/>
  <c r="E1014" i="12"/>
  <c r="F1009" i="12"/>
  <c r="E1006" i="12"/>
  <c r="F1001" i="12"/>
  <c r="E998" i="12"/>
  <c r="E970" i="12"/>
  <c r="F969" i="12"/>
  <c r="F957" i="12"/>
  <c r="F953" i="12"/>
  <c r="F941" i="12"/>
  <c r="E937" i="12"/>
  <c r="F925" i="12"/>
  <c r="E921" i="12"/>
  <c r="F909" i="12"/>
  <c r="E905" i="12"/>
  <c r="F893" i="12"/>
  <c r="E889" i="12"/>
  <c r="F877" i="12"/>
  <c r="E873" i="12"/>
  <c r="F861" i="12"/>
  <c r="E857" i="12"/>
  <c r="F845" i="12"/>
  <c r="E841" i="12"/>
  <c r="F829" i="12"/>
  <c r="E825" i="12"/>
  <c r="F813" i="12"/>
  <c r="E809" i="12"/>
  <c r="F797" i="12"/>
  <c r="E793" i="12"/>
  <c r="F761" i="12"/>
  <c r="E757" i="12"/>
  <c r="F781" i="12"/>
  <c r="E777" i="12"/>
  <c r="F765" i="12"/>
  <c r="F759" i="12"/>
  <c r="E760" i="12"/>
  <c r="E759" i="12"/>
  <c r="F757" i="12"/>
  <c r="F755" i="12"/>
  <c r="E756" i="12"/>
  <c r="F756" i="12"/>
  <c r="F751" i="12"/>
  <c r="E752" i="12"/>
  <c r="E751" i="12"/>
  <c r="F749" i="12"/>
  <c r="F747" i="12"/>
  <c r="E748" i="12"/>
  <c r="F748" i="12"/>
  <c r="F743" i="12"/>
  <c r="E744" i="12"/>
  <c r="E743" i="12"/>
  <c r="F741" i="12"/>
  <c r="F739" i="12"/>
  <c r="E740" i="12"/>
  <c r="F740" i="12"/>
  <c r="F735" i="12"/>
  <c r="E736" i="12"/>
  <c r="E735" i="12"/>
  <c r="E732" i="12"/>
  <c r="F731" i="12"/>
  <c r="F732" i="12"/>
  <c r="F728" i="12"/>
  <c r="E727" i="12"/>
  <c r="F727" i="12"/>
  <c r="F724" i="12"/>
  <c r="E724" i="12"/>
  <c r="F723" i="12"/>
  <c r="F720" i="12"/>
  <c r="E719" i="12"/>
  <c r="F719" i="12"/>
  <c r="F716" i="12"/>
  <c r="E716" i="12"/>
  <c r="F715" i="12"/>
  <c r="F712" i="12"/>
  <c r="E711" i="12"/>
  <c r="F711" i="12"/>
  <c r="F708" i="12"/>
  <c r="E708" i="12"/>
  <c r="F707" i="12"/>
  <c r="F684" i="12"/>
  <c r="E684" i="12"/>
  <c r="F683" i="12"/>
  <c r="F678" i="12"/>
  <c r="F652" i="12"/>
  <c r="E652" i="12"/>
  <c r="F651" i="12"/>
  <c r="E648" i="12"/>
  <c r="F646" i="12"/>
  <c r="F620" i="12"/>
  <c r="E620" i="12"/>
  <c r="F619" i="12"/>
  <c r="E616" i="12"/>
  <c r="F614" i="12"/>
  <c r="F588" i="12"/>
  <c r="E588" i="12"/>
  <c r="F587" i="12"/>
  <c r="E584" i="12"/>
  <c r="F582" i="12"/>
  <c r="F556" i="12"/>
  <c r="E556" i="12"/>
  <c r="F555" i="12"/>
  <c r="E552" i="12"/>
  <c r="F550" i="12"/>
  <c r="F524" i="12"/>
  <c r="E524" i="12"/>
  <c r="F523" i="12"/>
  <c r="E520" i="12"/>
  <c r="F492" i="12"/>
  <c r="E492" i="12"/>
  <c r="F491" i="12"/>
  <c r="F490" i="12"/>
  <c r="E490" i="12"/>
  <c r="F478" i="12"/>
  <c r="F472" i="12"/>
  <c r="E471" i="12"/>
  <c r="F471" i="12"/>
  <c r="E472" i="12"/>
  <c r="F470" i="12"/>
  <c r="E459" i="12"/>
  <c r="E464" i="12"/>
  <c r="E445" i="12"/>
  <c r="F445" i="12"/>
  <c r="F440" i="12"/>
  <c r="E439" i="12"/>
  <c r="F439" i="12"/>
  <c r="E435" i="12"/>
  <c r="E440" i="12"/>
  <c r="E438" i="12"/>
  <c r="E347" i="12"/>
  <c r="E345" i="12"/>
  <c r="F347" i="12"/>
  <c r="E966" i="12"/>
  <c r="F966" i="12"/>
  <c r="E967" i="12"/>
  <c r="F954" i="12"/>
  <c r="E955" i="12"/>
  <c r="E950" i="12"/>
  <c r="F950" i="12"/>
  <c r="E951" i="12"/>
  <c r="E940" i="12"/>
  <c r="F940" i="12"/>
  <c r="F938" i="12"/>
  <c r="F935" i="12"/>
  <c r="E935" i="12"/>
  <c r="E924" i="12"/>
  <c r="F924" i="12"/>
  <c r="F922" i="12"/>
  <c r="F919" i="12"/>
  <c r="E919" i="12"/>
  <c r="E908" i="12"/>
  <c r="F908" i="12"/>
  <c r="F906" i="12"/>
  <c r="F903" i="12"/>
  <c r="E903" i="12"/>
  <c r="E892" i="12"/>
  <c r="F892" i="12"/>
  <c r="F890" i="12"/>
  <c r="F887" i="12"/>
  <c r="E887" i="12"/>
  <c r="E876" i="12"/>
  <c r="F876" i="12"/>
  <c r="F874" i="12"/>
  <c r="F871" i="12"/>
  <c r="E871" i="12"/>
  <c r="E860" i="12"/>
  <c r="F860" i="12"/>
  <c r="F858" i="12"/>
  <c r="F855" i="12"/>
  <c r="E855" i="12"/>
  <c r="E844" i="12"/>
  <c r="F844" i="12"/>
  <c r="F842" i="12"/>
  <c r="F839" i="12"/>
  <c r="E839" i="12"/>
  <c r="E828" i="12"/>
  <c r="F828" i="12"/>
  <c r="F826" i="12"/>
  <c r="F823" i="12"/>
  <c r="E823" i="12"/>
  <c r="E812" i="12"/>
  <c r="F812" i="12"/>
  <c r="F810" i="12"/>
  <c r="F807" i="12"/>
  <c r="E807" i="12"/>
  <c r="E796" i="12"/>
  <c r="F796" i="12"/>
  <c r="F794" i="12"/>
  <c r="F791" i="12"/>
  <c r="E791" i="12"/>
  <c r="E780" i="12"/>
  <c r="F780" i="12"/>
  <c r="F778" i="12"/>
  <c r="F775" i="12"/>
  <c r="E775" i="12"/>
  <c r="F726" i="12"/>
  <c r="F718" i="12"/>
  <c r="F710" i="12"/>
  <c r="F702" i="12"/>
  <c r="F676" i="12"/>
  <c r="E676" i="12"/>
  <c r="F675" i="12"/>
  <c r="E672" i="12"/>
  <c r="F670" i="12"/>
  <c r="F644" i="12"/>
  <c r="E644" i="12"/>
  <c r="F643" i="12"/>
  <c r="E640" i="12"/>
  <c r="F638" i="12"/>
  <c r="F612" i="12"/>
  <c r="E612" i="12"/>
  <c r="F611" i="12"/>
  <c r="E608" i="12"/>
  <c r="F606" i="12"/>
  <c r="F580" i="12"/>
  <c r="E580" i="12"/>
  <c r="F579" i="12"/>
  <c r="E576" i="12"/>
  <c r="F574" i="12"/>
  <c r="F548" i="12"/>
  <c r="E548" i="12"/>
  <c r="F547" i="12"/>
  <c r="E544" i="12"/>
  <c r="F542" i="12"/>
  <c r="F516" i="12"/>
  <c r="E516" i="12"/>
  <c r="F515" i="12"/>
  <c r="E512" i="12"/>
  <c r="F454" i="12"/>
  <c r="E454" i="12"/>
  <c r="E450" i="12"/>
  <c r="F428" i="12"/>
  <c r="E428" i="12"/>
  <c r="F427" i="12"/>
  <c r="E396" i="12"/>
  <c r="F396" i="12"/>
  <c r="E368" i="12"/>
  <c r="F381" i="12"/>
  <c r="F342" i="12"/>
  <c r="E341" i="12"/>
  <c r="E342" i="12"/>
  <c r="E336" i="12"/>
  <c r="F340" i="12"/>
  <c r="F341" i="12"/>
  <c r="E334" i="12"/>
  <c r="E328" i="12"/>
  <c r="F326" i="12"/>
  <c r="E325" i="12"/>
  <c r="F324" i="12"/>
  <c r="F325" i="12"/>
  <c r="E326" i="12"/>
  <c r="E320" i="12"/>
  <c r="F1061" i="12"/>
  <c r="E1058" i="12"/>
  <c r="F1053" i="12"/>
  <c r="E1050" i="12"/>
  <c r="F1045" i="12"/>
  <c r="E1042" i="12"/>
  <c r="F1037" i="12"/>
  <c r="E1034" i="12"/>
  <c r="F1029" i="12"/>
  <c r="E1026" i="12"/>
  <c r="F1021" i="12"/>
  <c r="E1018" i="12"/>
  <c r="F1013" i="12"/>
  <c r="E1010" i="12"/>
  <c r="F1005" i="12"/>
  <c r="E1002" i="12"/>
  <c r="F997" i="12"/>
  <c r="F965" i="12"/>
  <c r="F961" i="12"/>
  <c r="F949" i="12"/>
  <c r="F945" i="12"/>
  <c r="F933" i="12"/>
  <c r="E929" i="12"/>
  <c r="F917" i="12"/>
  <c r="E913" i="12"/>
  <c r="F901" i="12"/>
  <c r="E897" i="12"/>
  <c r="F885" i="12"/>
  <c r="E881" i="12"/>
  <c r="F869" i="12"/>
  <c r="E865" i="12"/>
  <c r="F853" i="12"/>
  <c r="E849" i="12"/>
  <c r="F837" i="12"/>
  <c r="E833" i="12"/>
  <c r="F821" i="12"/>
  <c r="E817" i="12"/>
  <c r="F805" i="12"/>
  <c r="E801" i="12"/>
  <c r="F789" i="12"/>
  <c r="E785" i="12"/>
  <c r="F773" i="12"/>
  <c r="E769" i="12"/>
  <c r="E764" i="12"/>
  <c r="F764" i="12"/>
  <c r="E761" i="12"/>
  <c r="F762" i="12"/>
  <c r="F700" i="12"/>
  <c r="E700" i="12"/>
  <c r="F699" i="12"/>
  <c r="F694" i="12"/>
  <c r="E662" i="12"/>
  <c r="F668" i="12"/>
  <c r="E668" i="12"/>
  <c r="F667" i="12"/>
  <c r="E664" i="12"/>
  <c r="F662" i="12"/>
  <c r="F636" i="12"/>
  <c r="E636" i="12"/>
  <c r="F635" i="12"/>
  <c r="E632" i="12"/>
  <c r="F630" i="12"/>
  <c r="F604" i="12"/>
  <c r="E604" i="12"/>
  <c r="F603" i="12"/>
  <c r="E600" i="12"/>
  <c r="F598" i="12"/>
  <c r="F572" i="12"/>
  <c r="E572" i="12"/>
  <c r="F571" i="12"/>
  <c r="E568" i="12"/>
  <c r="F566" i="12"/>
  <c r="F540" i="12"/>
  <c r="E540" i="12"/>
  <c r="F539" i="12"/>
  <c r="E536" i="12"/>
  <c r="F508" i="12"/>
  <c r="E508" i="12"/>
  <c r="F507" i="12"/>
  <c r="E504" i="12"/>
  <c r="F476" i="12"/>
  <c r="E476" i="12"/>
  <c r="F475" i="12"/>
  <c r="E474" i="12"/>
  <c r="E407" i="12"/>
  <c r="F407" i="12"/>
  <c r="E400" i="12"/>
  <c r="E343" i="12"/>
  <c r="F343" i="12"/>
  <c r="F706" i="12"/>
  <c r="F704" i="12"/>
  <c r="E703" i="12"/>
  <c r="F698" i="12"/>
  <c r="F696" i="12"/>
  <c r="E695" i="12"/>
  <c r="F690" i="12"/>
  <c r="F688" i="12"/>
  <c r="E687" i="12"/>
  <c r="F682" i="12"/>
  <c r="F680" i="12"/>
  <c r="E679" i="12"/>
  <c r="F674" i="12"/>
  <c r="F672" i="12"/>
  <c r="E671" i="12"/>
  <c r="F666" i="12"/>
  <c r="F664" i="12"/>
  <c r="E663" i="12"/>
  <c r="F658" i="12"/>
  <c r="F656" i="12"/>
  <c r="E655" i="12"/>
  <c r="F650" i="12"/>
  <c r="F648" i="12"/>
  <c r="E647" i="12"/>
  <c r="F642" i="12"/>
  <c r="F640" i="12"/>
  <c r="E639" i="12"/>
  <c r="F634" i="12"/>
  <c r="F632" i="12"/>
  <c r="E631" i="12"/>
  <c r="F626" i="12"/>
  <c r="F624" i="12"/>
  <c r="E623" i="12"/>
  <c r="F618" i="12"/>
  <c r="F616" i="12"/>
  <c r="E615" i="12"/>
  <c r="F610" i="12"/>
  <c r="F608" i="12"/>
  <c r="E607" i="12"/>
  <c r="F602" i="12"/>
  <c r="F600" i="12"/>
  <c r="E599" i="12"/>
  <c r="F594" i="12"/>
  <c r="F592" i="12"/>
  <c r="E591" i="12"/>
  <c r="F586" i="12"/>
  <c r="F584" i="12"/>
  <c r="E583" i="12"/>
  <c r="F578" i="12"/>
  <c r="F576" i="12"/>
  <c r="E575" i="12"/>
  <c r="F570" i="12"/>
  <c r="F568" i="12"/>
  <c r="E567" i="12"/>
  <c r="F562" i="12"/>
  <c r="F560" i="12"/>
  <c r="E559" i="12"/>
  <c r="F554" i="12"/>
  <c r="F552" i="12"/>
  <c r="E551" i="12"/>
  <c r="F546" i="12"/>
  <c r="F544" i="12"/>
  <c r="E543" i="12"/>
  <c r="F538" i="12"/>
  <c r="F536" i="12"/>
  <c r="E535" i="12"/>
  <c r="F530" i="12"/>
  <c r="F528" i="12"/>
  <c r="E527" i="12"/>
  <c r="F522" i="12"/>
  <c r="F520" i="12"/>
  <c r="E519" i="12"/>
  <c r="F514" i="12"/>
  <c r="F512" i="12"/>
  <c r="E511" i="12"/>
  <c r="F506" i="12"/>
  <c r="F504" i="12"/>
  <c r="E503" i="12"/>
  <c r="F498" i="12"/>
  <c r="F496" i="12"/>
  <c r="E495" i="12"/>
  <c r="E485" i="12"/>
  <c r="F484" i="12"/>
  <c r="E484" i="12"/>
  <c r="F483" i="12"/>
  <c r="F480" i="12"/>
  <c r="E479" i="12"/>
  <c r="F466" i="12"/>
  <c r="E465" i="12"/>
  <c r="F465" i="12"/>
  <c r="E453" i="12"/>
  <c r="F452" i="12"/>
  <c r="E452" i="12"/>
  <c r="F451" i="12"/>
  <c r="F448" i="12"/>
  <c r="E447" i="12"/>
  <c r="F447" i="12"/>
  <c r="F442" i="12"/>
  <c r="E410" i="12"/>
  <c r="E411" i="12"/>
  <c r="F392" i="12"/>
  <c r="F390" i="12"/>
  <c r="E389" i="12"/>
  <c r="E388" i="12"/>
  <c r="F376" i="12"/>
  <c r="E376" i="12"/>
  <c r="E367" i="12"/>
  <c r="F367" i="12"/>
  <c r="F360" i="12"/>
  <c r="E360" i="12"/>
  <c r="F352" i="12"/>
  <c r="E351" i="12"/>
  <c r="F351" i="12"/>
  <c r="F320" i="12"/>
  <c r="E319" i="12"/>
  <c r="F319" i="12"/>
  <c r="E312" i="12"/>
  <c r="F310" i="12"/>
  <c r="E309" i="12"/>
  <c r="E310" i="12"/>
  <c r="F309" i="12"/>
  <c r="E303" i="12"/>
  <c r="F303" i="12"/>
  <c r="E300" i="12"/>
  <c r="F300" i="12"/>
  <c r="F301" i="12"/>
  <c r="F296" i="12"/>
  <c r="E296" i="12"/>
  <c r="E295" i="12"/>
  <c r="F295" i="12"/>
  <c r="F293" i="12"/>
  <c r="E294" i="12"/>
  <c r="E287" i="12"/>
  <c r="F287" i="12"/>
  <c r="E284" i="12"/>
  <c r="F284" i="12"/>
  <c r="E280" i="12"/>
  <c r="E267" i="12"/>
  <c r="E265" i="12"/>
  <c r="F267" i="12"/>
  <c r="F231" i="12"/>
  <c r="F232" i="12"/>
  <c r="E231" i="12"/>
  <c r="F233" i="12"/>
  <c r="E233" i="12"/>
  <c r="E232" i="12"/>
  <c r="E204" i="12"/>
  <c r="F209" i="12"/>
  <c r="E220" i="12"/>
  <c r="E208" i="12"/>
  <c r="F210" i="12"/>
  <c r="F939" i="12"/>
  <c r="E936" i="12"/>
  <c r="F931" i="12"/>
  <c r="E928" i="12"/>
  <c r="F923" i="12"/>
  <c r="E920" i="12"/>
  <c r="F915" i="12"/>
  <c r="E912" i="12"/>
  <c r="F907" i="12"/>
  <c r="E904" i="12"/>
  <c r="F899" i="12"/>
  <c r="E896" i="12"/>
  <c r="F891" i="12"/>
  <c r="E888" i="12"/>
  <c r="F883" i="12"/>
  <c r="E880" i="12"/>
  <c r="F875" i="12"/>
  <c r="E872" i="12"/>
  <c r="F867" i="12"/>
  <c r="E864" i="12"/>
  <c r="F859" i="12"/>
  <c r="E856" i="12"/>
  <c r="F851" i="12"/>
  <c r="E848" i="12"/>
  <c r="F843" i="12"/>
  <c r="E840" i="12"/>
  <c r="F835" i="12"/>
  <c r="E832" i="12"/>
  <c r="F827" i="12"/>
  <c r="E824" i="12"/>
  <c r="F819" i="12"/>
  <c r="E816" i="12"/>
  <c r="F811" i="12"/>
  <c r="E808" i="12"/>
  <c r="F803" i="12"/>
  <c r="E800" i="12"/>
  <c r="F795" i="12"/>
  <c r="E792" i="12"/>
  <c r="F787" i="12"/>
  <c r="E784" i="12"/>
  <c r="F779" i="12"/>
  <c r="E776" i="12"/>
  <c r="F771" i="12"/>
  <c r="E768" i="12"/>
  <c r="F763" i="12"/>
  <c r="E706" i="12"/>
  <c r="F733" i="12"/>
  <c r="E729" i="12"/>
  <c r="F729" i="12"/>
  <c r="E698" i="12"/>
  <c r="E725" i="12"/>
  <c r="E721" i="12"/>
  <c r="F721" i="12"/>
  <c r="E690" i="12"/>
  <c r="E717" i="12"/>
  <c r="E713" i="12"/>
  <c r="F713" i="12"/>
  <c r="E682" i="12"/>
  <c r="E709" i="12"/>
  <c r="E705" i="12"/>
  <c r="F705" i="12"/>
  <c r="E674" i="12"/>
  <c r="E701" i="12"/>
  <c r="E697" i="12"/>
  <c r="F697" i="12"/>
  <c r="E666" i="12"/>
  <c r="E693" i="12"/>
  <c r="E689" i="12"/>
  <c r="F689" i="12"/>
  <c r="E658" i="12"/>
  <c r="E685" i="12"/>
  <c r="E681" i="12"/>
  <c r="F681" i="12"/>
  <c r="E650" i="12"/>
  <c r="E677" i="12"/>
  <c r="E673" i="12"/>
  <c r="F673" i="12"/>
  <c r="E642" i="12"/>
  <c r="E669" i="12"/>
  <c r="E665" i="12"/>
  <c r="F665" i="12"/>
  <c r="E634" i="12"/>
  <c r="E661" i="12"/>
  <c r="E657" i="12"/>
  <c r="F657" i="12"/>
  <c r="E626" i="12"/>
  <c r="E653" i="12"/>
  <c r="E649" i="12"/>
  <c r="F649" i="12"/>
  <c r="E618" i="12"/>
  <c r="E645" i="12"/>
  <c r="E641" i="12"/>
  <c r="F641" i="12"/>
  <c r="E610" i="12"/>
  <c r="E637" i="12"/>
  <c r="E633" i="12"/>
  <c r="F633" i="12"/>
  <c r="E602" i="12"/>
  <c r="E629" i="12"/>
  <c r="E625" i="12"/>
  <c r="F625" i="12"/>
  <c r="E594" i="12"/>
  <c r="E621" i="12"/>
  <c r="E617" i="12"/>
  <c r="F617" i="12"/>
  <c r="E586" i="12"/>
  <c r="E613" i="12"/>
  <c r="E609" i="12"/>
  <c r="F609" i="12"/>
  <c r="E578" i="12"/>
  <c r="E605" i="12"/>
  <c r="E601" i="12"/>
  <c r="F601" i="12"/>
  <c r="E570" i="12"/>
  <c r="E597" i="12"/>
  <c r="E593" i="12"/>
  <c r="F593" i="12"/>
  <c r="E562" i="12"/>
  <c r="E589" i="12"/>
  <c r="E585" i="12"/>
  <c r="F585" i="12"/>
  <c r="E554" i="12"/>
  <c r="E581" i="12"/>
  <c r="E577" i="12"/>
  <c r="F577" i="12"/>
  <c r="E546" i="12"/>
  <c r="E573" i="12"/>
  <c r="E569" i="12"/>
  <c r="F569" i="12"/>
  <c r="E538" i="12"/>
  <c r="E565" i="12"/>
  <c r="E561" i="12"/>
  <c r="F561" i="12"/>
  <c r="E530" i="12"/>
  <c r="E557" i="12"/>
  <c r="E553" i="12"/>
  <c r="F553" i="12"/>
  <c r="E522" i="12"/>
  <c r="E549" i="12"/>
  <c r="E545" i="12"/>
  <c r="F545" i="12"/>
  <c r="E514" i="12"/>
  <c r="E541" i="12"/>
  <c r="E537" i="12"/>
  <c r="F537" i="12"/>
  <c r="E506" i="12"/>
  <c r="E533" i="12"/>
  <c r="E529" i="12"/>
  <c r="F529" i="12"/>
  <c r="E498" i="12"/>
  <c r="E525" i="12"/>
  <c r="E521" i="12"/>
  <c r="F521" i="12"/>
  <c r="E517" i="12"/>
  <c r="E513" i="12"/>
  <c r="F513" i="12"/>
  <c r="E482" i="12"/>
  <c r="E509" i="12"/>
  <c r="E505" i="12"/>
  <c r="F505" i="12"/>
  <c r="E501" i="12"/>
  <c r="E497" i="12"/>
  <c r="F497" i="12"/>
  <c r="E466" i="12"/>
  <c r="E493" i="12"/>
  <c r="F488" i="12"/>
  <c r="E487" i="12"/>
  <c r="E458" i="12"/>
  <c r="F453" i="12"/>
  <c r="E446" i="12"/>
  <c r="F474" i="12"/>
  <c r="E473" i="12"/>
  <c r="F473" i="12"/>
  <c r="E461" i="12"/>
  <c r="F460" i="12"/>
  <c r="E460" i="12"/>
  <c r="F459" i="12"/>
  <c r="F456" i="12"/>
  <c r="E455" i="12"/>
  <c r="F455" i="12"/>
  <c r="F450" i="12"/>
  <c r="F438" i="12"/>
  <c r="E431" i="12"/>
  <c r="F431" i="12"/>
  <c r="E390" i="12"/>
  <c r="F389" i="12"/>
  <c r="E404" i="12"/>
  <c r="E403" i="12"/>
  <c r="E401" i="12"/>
  <c r="F403" i="12"/>
  <c r="F373" i="12"/>
  <c r="E399" i="12"/>
  <c r="F399" i="12"/>
  <c r="F398" i="12"/>
  <c r="E397" i="12"/>
  <c r="F397" i="12"/>
  <c r="E358" i="12"/>
  <c r="F357" i="12"/>
  <c r="E350" i="12"/>
  <c r="E356" i="12"/>
  <c r="F316" i="12"/>
  <c r="E332" i="12"/>
  <c r="F332" i="12"/>
  <c r="E302" i="12"/>
  <c r="F328" i="12"/>
  <c r="E324" i="12"/>
  <c r="E323" i="12"/>
  <c r="E321" i="12"/>
  <c r="F323" i="12"/>
  <c r="E288" i="12"/>
  <c r="F244" i="12"/>
  <c r="F264" i="12"/>
  <c r="E264" i="12"/>
  <c r="E263" i="12"/>
  <c r="F263" i="12"/>
  <c r="F260" i="12"/>
  <c r="F242" i="12"/>
  <c r="E243" i="12"/>
  <c r="E242" i="12"/>
  <c r="F243" i="12"/>
  <c r="E244" i="12"/>
  <c r="F236" i="12"/>
  <c r="E238" i="12"/>
  <c r="E240" i="12"/>
  <c r="F177" i="12"/>
  <c r="F993" i="12"/>
  <c r="F989" i="12"/>
  <c r="F985" i="12"/>
  <c r="F981" i="12"/>
  <c r="F977" i="12"/>
  <c r="F973" i="12"/>
  <c r="E962" i="12"/>
  <c r="E954" i="12"/>
  <c r="E946" i="12"/>
  <c r="E938" i="12"/>
  <c r="E930" i="12"/>
  <c r="E922" i="12"/>
  <c r="E914" i="12"/>
  <c r="E906" i="12"/>
  <c r="E898" i="12"/>
  <c r="E890" i="12"/>
  <c r="E882" i="12"/>
  <c r="E874" i="12"/>
  <c r="E866" i="12"/>
  <c r="E858" i="12"/>
  <c r="E850" i="12"/>
  <c r="E842" i="12"/>
  <c r="E834" i="12"/>
  <c r="E826" i="12"/>
  <c r="E818" i="12"/>
  <c r="E810" i="12"/>
  <c r="E802" i="12"/>
  <c r="E794" i="12"/>
  <c r="E786" i="12"/>
  <c r="E778" i="12"/>
  <c r="E770" i="12"/>
  <c r="E762" i="12"/>
  <c r="F703" i="12"/>
  <c r="F695" i="12"/>
  <c r="F687" i="12"/>
  <c r="F679" i="12"/>
  <c r="F671" i="12"/>
  <c r="F663" i="12"/>
  <c r="F655" i="12"/>
  <c r="F647" i="12"/>
  <c r="F639" i="12"/>
  <c r="F631" i="12"/>
  <c r="F623" i="12"/>
  <c r="F615" i="12"/>
  <c r="F607" i="12"/>
  <c r="F599" i="12"/>
  <c r="F591" i="12"/>
  <c r="F583" i="12"/>
  <c r="F575" i="12"/>
  <c r="F567" i="12"/>
  <c r="F559" i="12"/>
  <c r="F551" i="12"/>
  <c r="F543" i="12"/>
  <c r="F535" i="12"/>
  <c r="F534" i="12"/>
  <c r="F527" i="12"/>
  <c r="F526" i="12"/>
  <c r="F519" i="12"/>
  <c r="F518" i="12"/>
  <c r="F511" i="12"/>
  <c r="F510" i="12"/>
  <c r="F503" i="12"/>
  <c r="F502" i="12"/>
  <c r="F495" i="12"/>
  <c r="F494" i="12"/>
  <c r="F479" i="12"/>
  <c r="F463" i="12"/>
  <c r="F462" i="12"/>
  <c r="F461" i="12"/>
  <c r="G461" i="12" s="1"/>
  <c r="F482" i="12"/>
  <c r="E481" i="12"/>
  <c r="F481" i="12"/>
  <c r="E448" i="12"/>
  <c r="E469" i="12"/>
  <c r="F468" i="12"/>
  <c r="E468" i="12"/>
  <c r="F467" i="12"/>
  <c r="F464" i="12"/>
  <c r="E463" i="12"/>
  <c r="G463" i="12" s="1"/>
  <c r="F458" i="12"/>
  <c r="F446" i="12"/>
  <c r="F411" i="12"/>
  <c r="E437" i="12"/>
  <c r="F436" i="12"/>
  <c r="E436" i="12"/>
  <c r="E429" i="12"/>
  <c r="F429" i="12"/>
  <c r="F430" i="12"/>
  <c r="E430" i="12"/>
  <c r="F424" i="12"/>
  <c r="E424" i="12"/>
  <c r="E418" i="12"/>
  <c r="E419" i="12"/>
  <c r="E414" i="12"/>
  <c r="E384" i="12"/>
  <c r="F406" i="12"/>
  <c r="E405" i="12"/>
  <c r="E406" i="12"/>
  <c r="F405" i="12"/>
  <c r="F372" i="12"/>
  <c r="E387" i="12"/>
  <c r="E385" i="12"/>
  <c r="F387" i="12"/>
  <c r="F384" i="12"/>
  <c r="E383" i="12"/>
  <c r="F383" i="12"/>
  <c r="F380" i="12"/>
  <c r="E382" i="12"/>
  <c r="E379" i="12"/>
  <c r="E377" i="12"/>
  <c r="F379" i="12"/>
  <c r="F349" i="12"/>
  <c r="E372" i="12"/>
  <c r="E371" i="12"/>
  <c r="E369" i="12"/>
  <c r="F371" i="12"/>
  <c r="E364" i="12"/>
  <c r="F364" i="12"/>
  <c r="E318" i="12"/>
  <c r="F317" i="12"/>
  <c r="F308" i="12"/>
  <c r="E304" i="12"/>
  <c r="F292" i="12"/>
  <c r="E255" i="12"/>
  <c r="F255" i="12"/>
  <c r="F256" i="12"/>
  <c r="F257" i="12"/>
  <c r="F251" i="12"/>
  <c r="E252" i="12"/>
  <c r="E257" i="12"/>
  <c r="F252" i="12"/>
  <c r="F253" i="12"/>
  <c r="E256" i="12"/>
  <c r="E248" i="12"/>
  <c r="E224" i="12"/>
  <c r="F221" i="12"/>
  <c r="F179" i="12"/>
  <c r="E179" i="12"/>
  <c r="F113" i="12"/>
  <c r="E112" i="12"/>
  <c r="F112" i="12"/>
  <c r="F103" i="12"/>
  <c r="F111" i="12"/>
  <c r="E89" i="12"/>
  <c r="E105" i="12"/>
  <c r="F95" i="12"/>
  <c r="E113" i="12"/>
  <c r="G113" i="12" s="1"/>
  <c r="E434" i="12"/>
  <c r="E432" i="12"/>
  <c r="F435" i="12"/>
  <c r="F420" i="12"/>
  <c r="E420" i="12"/>
  <c r="F416" i="12"/>
  <c r="E416" i="12"/>
  <c r="E415" i="12"/>
  <c r="F415" i="12"/>
  <c r="F414" i="12"/>
  <c r="E375" i="12"/>
  <c r="F375" i="12"/>
  <c r="F374" i="12"/>
  <c r="E373" i="12"/>
  <c r="E374" i="12"/>
  <c r="F366" i="12"/>
  <c r="E365" i="12"/>
  <c r="F365" i="12"/>
  <c r="F358" i="12"/>
  <c r="E357" i="12"/>
  <c r="E355" i="12"/>
  <c r="E353" i="12"/>
  <c r="F355" i="12"/>
  <c r="F344" i="12"/>
  <c r="E344" i="12"/>
  <c r="E340" i="12"/>
  <c r="E339" i="12"/>
  <c r="E337" i="12"/>
  <c r="F339" i="12"/>
  <c r="E335" i="12"/>
  <c r="F335" i="12"/>
  <c r="F334" i="12"/>
  <c r="E333" i="12"/>
  <c r="F333" i="12"/>
  <c r="F304" i="12"/>
  <c r="F294" i="12"/>
  <c r="E293" i="12"/>
  <c r="F278" i="12"/>
  <c r="E277" i="12"/>
  <c r="F276" i="12"/>
  <c r="F277" i="12"/>
  <c r="E278" i="12"/>
  <c r="F268" i="12"/>
  <c r="E201" i="12"/>
  <c r="F199" i="12"/>
  <c r="F201" i="12"/>
  <c r="E199" i="12"/>
  <c r="E200" i="12"/>
  <c r="E193" i="12"/>
  <c r="F191" i="12"/>
  <c r="F186" i="12"/>
  <c r="F187" i="12"/>
  <c r="E192" i="12"/>
  <c r="F193" i="12"/>
  <c r="E187" i="12"/>
  <c r="E191" i="12"/>
  <c r="E169" i="12"/>
  <c r="F169" i="12"/>
  <c r="E170" i="12"/>
  <c r="F170" i="12"/>
  <c r="F157" i="12"/>
  <c r="E159" i="12"/>
  <c r="E160" i="12"/>
  <c r="E308" i="12"/>
  <c r="E307" i="12"/>
  <c r="G278" i="12"/>
  <c r="E305" i="12"/>
  <c r="F307" i="12"/>
  <c r="F286" i="12"/>
  <c r="E285" i="12"/>
  <c r="F285" i="12"/>
  <c r="E286" i="12"/>
  <c r="F280" i="12"/>
  <c r="E275" i="12"/>
  <c r="E273" i="12"/>
  <c r="F275" i="12"/>
  <c r="F269" i="12"/>
  <c r="E272" i="12"/>
  <c r="F262" i="12"/>
  <c r="E261" i="12"/>
  <c r="F259" i="12"/>
  <c r="E260" i="12"/>
  <c r="E262" i="12"/>
  <c r="F261" i="12"/>
  <c r="E185" i="12"/>
  <c r="F185" i="12"/>
  <c r="F183" i="12"/>
  <c r="F181" i="12"/>
  <c r="F182" i="12"/>
  <c r="E183" i="12"/>
  <c r="F171" i="12"/>
  <c r="F156" i="12"/>
  <c r="E156" i="12"/>
  <c r="E155" i="12"/>
  <c r="F155" i="12"/>
  <c r="E154" i="12"/>
  <c r="F152" i="12"/>
  <c r="F153" i="12"/>
  <c r="E148" i="12"/>
  <c r="F432" i="12"/>
  <c r="E426" i="12"/>
  <c r="E427" i="12"/>
  <c r="E423" i="12"/>
  <c r="F423" i="12"/>
  <c r="E413" i="12"/>
  <c r="F413" i="12"/>
  <c r="F412" i="12"/>
  <c r="E412" i="12"/>
  <c r="F400" i="12"/>
  <c r="E395" i="12"/>
  <c r="E393" i="12"/>
  <c r="F395" i="12"/>
  <c r="E391" i="12"/>
  <c r="F391" i="12"/>
  <c r="F382" i="12"/>
  <c r="E381" i="12"/>
  <c r="E380" i="12"/>
  <c r="F368" i="12"/>
  <c r="E363" i="12"/>
  <c r="E361" i="12"/>
  <c r="F363" i="12"/>
  <c r="E359" i="12"/>
  <c r="F359" i="12"/>
  <c r="F350" i="12"/>
  <c r="E349" i="12"/>
  <c r="G349" i="12" s="1"/>
  <c r="E348" i="12"/>
  <c r="F336" i="12"/>
  <c r="E331" i="12"/>
  <c r="E329" i="12"/>
  <c r="F331" i="12"/>
  <c r="E327" i="12"/>
  <c r="F327" i="12"/>
  <c r="F318" i="12"/>
  <c r="E317" i="12"/>
  <c r="E313" i="12"/>
  <c r="F315" i="12"/>
  <c r="E316" i="12"/>
  <c r="F312" i="12"/>
  <c r="E299" i="12"/>
  <c r="E297" i="12"/>
  <c r="F299" i="12"/>
  <c r="E292" i="12"/>
  <c r="E291" i="12"/>
  <c r="E289" i="12"/>
  <c r="F291" i="12"/>
  <c r="E276" i="12"/>
  <c r="F272" i="12"/>
  <c r="E271" i="12"/>
  <c r="F271" i="12"/>
  <c r="F246" i="12"/>
  <c r="G246" i="12" s="1"/>
  <c r="E245" i="12"/>
  <c r="E230" i="12"/>
  <c r="F229" i="12"/>
  <c r="F230" i="12"/>
  <c r="E219" i="12"/>
  <c r="E223" i="12"/>
  <c r="E209" i="12"/>
  <c r="F207" i="12"/>
  <c r="G207" i="12" s="1"/>
  <c r="F202" i="12"/>
  <c r="F203" i="12"/>
  <c r="E203" i="12"/>
  <c r="F205" i="12"/>
  <c r="E198" i="12"/>
  <c r="F197" i="12"/>
  <c r="F198" i="12"/>
  <c r="E194" i="12"/>
  <c r="G194" i="12" s="1"/>
  <c r="E177" i="12"/>
  <c r="E178" i="12"/>
  <c r="F178" i="12"/>
  <c r="F159" i="12"/>
  <c r="F158" i="12"/>
  <c r="E151" i="12"/>
  <c r="E149" i="12"/>
  <c r="F151" i="12"/>
  <c r="F128" i="12"/>
  <c r="E457" i="12"/>
  <c r="F457" i="12"/>
  <c r="E449" i="12"/>
  <c r="F449" i="12"/>
  <c r="E441" i="12"/>
  <c r="F441" i="12"/>
  <c r="E433" i="12"/>
  <c r="F433" i="12"/>
  <c r="F434" i="12"/>
  <c r="E425" i="12"/>
  <c r="F425" i="12"/>
  <c r="F426" i="12"/>
  <c r="E417" i="12"/>
  <c r="F417" i="12"/>
  <c r="F418" i="12"/>
  <c r="E409" i="12"/>
  <c r="F409" i="12"/>
  <c r="F410" i="12"/>
  <c r="F402" i="12"/>
  <c r="E402" i="12"/>
  <c r="F401" i="12"/>
  <c r="F394" i="12"/>
  <c r="E394" i="12"/>
  <c r="F393" i="12"/>
  <c r="F386" i="12"/>
  <c r="E386" i="12"/>
  <c r="F385" i="12"/>
  <c r="F378" i="12"/>
  <c r="E378" i="12"/>
  <c r="F377" i="12"/>
  <c r="F370" i="12"/>
  <c r="E370" i="12"/>
  <c r="F369" i="12"/>
  <c r="F362" i="12"/>
  <c r="E362" i="12"/>
  <c r="F361" i="12"/>
  <c r="F354" i="12"/>
  <c r="E354" i="12"/>
  <c r="F353" i="12"/>
  <c r="F346" i="12"/>
  <c r="E346" i="12"/>
  <c r="F345" i="12"/>
  <c r="F338" i="12"/>
  <c r="E338" i="12"/>
  <c r="F337" i="12"/>
  <c r="F330" i="12"/>
  <c r="E330" i="12"/>
  <c r="F329" i="12"/>
  <c r="F322" i="12"/>
  <c r="E322" i="12"/>
  <c r="F321" i="12"/>
  <c r="E315" i="12"/>
  <c r="E311" i="12"/>
  <c r="F311" i="12"/>
  <c r="F302" i="12"/>
  <c r="E301" i="12"/>
  <c r="F288" i="12"/>
  <c r="E283" i="12"/>
  <c r="E281" i="12"/>
  <c r="F283" i="12"/>
  <c r="E279" i="12"/>
  <c r="F279" i="12"/>
  <c r="F270" i="12"/>
  <c r="E269" i="12"/>
  <c r="E268" i="12"/>
  <c r="E247" i="12"/>
  <c r="F247" i="12"/>
  <c r="F248" i="12"/>
  <c r="F249" i="12"/>
  <c r="E249" i="12"/>
  <c r="E239" i="12"/>
  <c r="F239" i="12"/>
  <c r="F240" i="12"/>
  <c r="F241" i="12"/>
  <c r="F235" i="12"/>
  <c r="E236" i="12"/>
  <c r="E241" i="12"/>
  <c r="F228" i="12"/>
  <c r="F227" i="12"/>
  <c r="E228" i="12"/>
  <c r="E226" i="12"/>
  <c r="E227" i="12"/>
  <c r="F226" i="12"/>
  <c r="F212" i="12"/>
  <c r="F211" i="12"/>
  <c r="E212" i="12"/>
  <c r="E210" i="12"/>
  <c r="E211" i="12"/>
  <c r="F176" i="12"/>
  <c r="E171" i="12"/>
  <c r="E172" i="12"/>
  <c r="F173" i="12"/>
  <c r="E176" i="12"/>
  <c r="F164" i="12"/>
  <c r="E164" i="12"/>
  <c r="E163" i="12"/>
  <c r="F162" i="12"/>
  <c r="E143" i="12"/>
  <c r="E141" i="12"/>
  <c r="F143" i="12"/>
  <c r="F129" i="12"/>
  <c r="E130" i="12"/>
  <c r="E138" i="12"/>
  <c r="F136" i="12"/>
  <c r="F314" i="12"/>
  <c r="E314" i="12"/>
  <c r="F313" i="12"/>
  <c r="F306" i="12"/>
  <c r="E306" i="12"/>
  <c r="F305" i="12"/>
  <c r="F298" i="12"/>
  <c r="E298" i="12"/>
  <c r="F297" i="12"/>
  <c r="F290" i="12"/>
  <c r="E290" i="12"/>
  <c r="F289" i="12"/>
  <c r="F282" i="12"/>
  <c r="E282" i="12"/>
  <c r="F281" i="12"/>
  <c r="F274" i="12"/>
  <c r="E274" i="12"/>
  <c r="F273" i="12"/>
  <c r="F266" i="12"/>
  <c r="E266" i="12"/>
  <c r="F265" i="12"/>
  <c r="F258" i="12"/>
  <c r="E259" i="12"/>
  <c r="E258" i="12"/>
  <c r="E225" i="12"/>
  <c r="F223" i="12"/>
  <c r="F218" i="12"/>
  <c r="F219" i="12"/>
  <c r="E217" i="12"/>
  <c r="F215" i="12"/>
  <c r="F217" i="12"/>
  <c r="E215" i="12"/>
  <c r="E214" i="12"/>
  <c r="F213" i="12"/>
  <c r="F214" i="12"/>
  <c r="F168" i="12"/>
  <c r="E168" i="12"/>
  <c r="F166" i="12"/>
  <c r="E167" i="12"/>
  <c r="E147" i="12"/>
  <c r="F147" i="12"/>
  <c r="F146" i="12"/>
  <c r="F144" i="12"/>
  <c r="F145" i="12"/>
  <c r="E146" i="12"/>
  <c r="E135" i="12"/>
  <c r="F135" i="12"/>
  <c r="E127" i="12"/>
  <c r="F127" i="12"/>
  <c r="F124" i="12"/>
  <c r="F125" i="12"/>
  <c r="E125" i="12"/>
  <c r="E122" i="12"/>
  <c r="E124" i="12"/>
  <c r="F254" i="12"/>
  <c r="E250" i="12"/>
  <c r="E253" i="12"/>
  <c r="F238" i="12"/>
  <c r="E234" i="12"/>
  <c r="E237" i="12"/>
  <c r="E195" i="12"/>
  <c r="E222" i="12"/>
  <c r="E218" i="12"/>
  <c r="G218" i="12" s="1"/>
  <c r="F222" i="12"/>
  <c r="E206" i="12"/>
  <c r="E202" i="12"/>
  <c r="F206" i="12"/>
  <c r="E190" i="12"/>
  <c r="E186" i="12"/>
  <c r="F190" i="12"/>
  <c r="F184" i="12"/>
  <c r="G184" i="12" s="1"/>
  <c r="F172" i="12"/>
  <c r="F167" i="12"/>
  <c r="F165" i="12"/>
  <c r="F137" i="12"/>
  <c r="F163" i="12"/>
  <c r="F154" i="12"/>
  <c r="E153" i="12"/>
  <c r="E152" i="12"/>
  <c r="E145" i="12"/>
  <c r="E144" i="12"/>
  <c r="F132" i="12"/>
  <c r="F133" i="12"/>
  <c r="E128" i="12"/>
  <c r="E133" i="12"/>
  <c r="E121" i="12"/>
  <c r="F119" i="12"/>
  <c r="E120" i="12"/>
  <c r="E116" i="12"/>
  <c r="F116" i="12"/>
  <c r="F117" i="12"/>
  <c r="E117" i="12"/>
  <c r="F196" i="12"/>
  <c r="F195" i="12"/>
  <c r="E196" i="12"/>
  <c r="F180" i="12"/>
  <c r="E180" i="12"/>
  <c r="F175" i="12"/>
  <c r="F174" i="12"/>
  <c r="E161" i="12"/>
  <c r="F160" i="12"/>
  <c r="F148" i="12"/>
  <c r="E137" i="12"/>
  <c r="E136" i="12"/>
  <c r="E82" i="12"/>
  <c r="F85" i="12"/>
  <c r="E86" i="12"/>
  <c r="F89" i="12"/>
  <c r="E90" i="12"/>
  <c r="F93" i="12"/>
  <c r="E94" i="12"/>
  <c r="F97" i="12"/>
  <c r="E98" i="12"/>
  <c r="F101" i="12"/>
  <c r="E102" i="12"/>
  <c r="F105" i="12"/>
  <c r="E106" i="12"/>
  <c r="F109" i="12"/>
  <c r="E110" i="12"/>
  <c r="F82" i="12"/>
  <c r="F83" i="12"/>
  <c r="E85" i="12"/>
  <c r="G85" i="12" s="1"/>
  <c r="E88" i="12"/>
  <c r="F90" i="12"/>
  <c r="F91" i="12"/>
  <c r="E93" i="12"/>
  <c r="G93" i="12" s="1"/>
  <c r="E96" i="12"/>
  <c r="F98" i="12"/>
  <c r="F99" i="12"/>
  <c r="E101" i="12"/>
  <c r="G101" i="12" s="1"/>
  <c r="E104" i="12"/>
  <c r="F106" i="12"/>
  <c r="F107" i="12"/>
  <c r="E109" i="12"/>
  <c r="G109" i="12" s="1"/>
  <c r="E83" i="12"/>
  <c r="E84" i="12"/>
  <c r="F86" i="12"/>
  <c r="F88" i="12"/>
  <c r="E91" i="12"/>
  <c r="E92" i="12"/>
  <c r="F94" i="12"/>
  <c r="F96" i="12"/>
  <c r="E99" i="12"/>
  <c r="E100" i="12"/>
  <c r="F102" i="12"/>
  <c r="F104" i="12"/>
  <c r="E107" i="12"/>
  <c r="E108" i="12"/>
  <c r="F110" i="12"/>
  <c r="F84" i="12"/>
  <c r="E87" i="12"/>
  <c r="F92" i="12"/>
  <c r="E95" i="12"/>
  <c r="F100" i="12"/>
  <c r="E103" i="12"/>
  <c r="F108" i="12"/>
  <c r="E111" i="12"/>
  <c r="F87" i="12"/>
  <c r="E97" i="12"/>
  <c r="F250" i="12"/>
  <c r="E251" i="12"/>
  <c r="F234" i="12"/>
  <c r="E235" i="12"/>
  <c r="F220" i="12"/>
  <c r="F204" i="12"/>
  <c r="F188" i="12"/>
  <c r="E181" i="12"/>
  <c r="E182" i="12"/>
  <c r="E173" i="12"/>
  <c r="E174" i="12"/>
  <c r="E165" i="12"/>
  <c r="E166" i="12"/>
  <c r="E157" i="12"/>
  <c r="E158" i="12"/>
  <c r="F150" i="12"/>
  <c r="E150" i="12"/>
  <c r="F149" i="12"/>
  <c r="F140" i="12"/>
  <c r="F141" i="12"/>
  <c r="E129" i="12"/>
  <c r="E119" i="12"/>
  <c r="E229" i="12"/>
  <c r="F224" i="12"/>
  <c r="E221" i="12"/>
  <c r="F216" i="12"/>
  <c r="E213" i="12"/>
  <c r="F208" i="12"/>
  <c r="E205" i="12"/>
  <c r="F200" i="12"/>
  <c r="E197" i="12"/>
  <c r="F192" i="12"/>
  <c r="E189" i="12"/>
  <c r="F142" i="12"/>
  <c r="E142" i="12"/>
  <c r="E139" i="12"/>
  <c r="F139" i="12"/>
  <c r="F134" i="12"/>
  <c r="E134" i="12"/>
  <c r="E131" i="12"/>
  <c r="F131" i="12"/>
  <c r="F126" i="12"/>
  <c r="E126" i="12"/>
  <c r="E123" i="12"/>
  <c r="F123" i="12"/>
  <c r="F118" i="12"/>
  <c r="E118" i="12"/>
  <c r="F115" i="12"/>
  <c r="E115" i="12"/>
  <c r="F138" i="12"/>
  <c r="F130" i="12"/>
  <c r="F122" i="12"/>
  <c r="E114" i="12"/>
  <c r="F114" i="12"/>
  <c r="E78" i="12"/>
  <c r="F78" i="12"/>
  <c r="E74" i="12"/>
  <c r="F74" i="12"/>
  <c r="F70" i="12"/>
  <c r="E70" i="12"/>
  <c r="F66" i="12"/>
  <c r="E66" i="12"/>
  <c r="E62" i="12"/>
  <c r="F62" i="12"/>
  <c r="F58" i="12"/>
  <c r="E58" i="12"/>
  <c r="F57" i="12"/>
  <c r="F54" i="12"/>
  <c r="E54" i="12"/>
  <c r="F50" i="12"/>
  <c r="E50" i="12"/>
  <c r="F46" i="12"/>
  <c r="E46" i="12"/>
  <c r="F45" i="12"/>
  <c r="F42" i="12"/>
  <c r="E42" i="12"/>
  <c r="F38" i="12"/>
  <c r="E38" i="12"/>
  <c r="F51" i="12"/>
  <c r="E39" i="12"/>
  <c r="F81" i="12"/>
  <c r="E81" i="12"/>
  <c r="F77" i="12"/>
  <c r="E77" i="12"/>
  <c r="F73" i="12"/>
  <c r="E73" i="12"/>
  <c r="E69" i="12"/>
  <c r="F69" i="12"/>
  <c r="F65" i="12"/>
  <c r="E65" i="12"/>
  <c r="E61" i="12"/>
  <c r="F61" i="12"/>
  <c r="E57" i="12"/>
  <c r="E53" i="12"/>
  <c r="F53" i="12"/>
  <c r="E49" i="12"/>
  <c r="F49" i="12"/>
  <c r="E45" i="12"/>
  <c r="E41" i="12"/>
  <c r="F41" i="12"/>
  <c r="E37" i="12"/>
  <c r="F37" i="12"/>
  <c r="E79" i="12"/>
  <c r="F79" i="12"/>
  <c r="E75" i="12"/>
  <c r="F75" i="12"/>
  <c r="E71" i="12"/>
  <c r="F71" i="12"/>
  <c r="E67" i="12"/>
  <c r="F67" i="12"/>
  <c r="F63" i="12"/>
  <c r="E63" i="12"/>
  <c r="E59" i="12"/>
  <c r="F59" i="12"/>
  <c r="F55" i="12"/>
  <c r="E55" i="12"/>
  <c r="E51" i="12"/>
  <c r="F47" i="12"/>
  <c r="E47" i="12"/>
  <c r="E43" i="12"/>
  <c r="F43" i="12"/>
  <c r="F39" i="12"/>
  <c r="E80" i="12"/>
  <c r="F80" i="12"/>
  <c r="F76" i="12"/>
  <c r="E76" i="12"/>
  <c r="F72" i="12"/>
  <c r="E72" i="12"/>
  <c r="F68" i="12"/>
  <c r="E68" i="12"/>
  <c r="E64" i="12"/>
  <c r="F64" i="12"/>
  <c r="F60" i="12"/>
  <c r="E60" i="12"/>
  <c r="E56" i="12"/>
  <c r="F56" i="12"/>
  <c r="F52" i="12"/>
  <c r="E52" i="12"/>
  <c r="E48" i="12"/>
  <c r="F48" i="12"/>
  <c r="E44" i="12"/>
  <c r="F44" i="12"/>
  <c r="E40" i="12"/>
  <c r="F40" i="12"/>
  <c r="E36" i="12"/>
  <c r="F36" i="12"/>
  <c r="F38" i="11"/>
  <c r="G39" i="11"/>
  <c r="G327" i="11"/>
  <c r="F326" i="11"/>
  <c r="F318" i="11"/>
  <c r="G319" i="11"/>
  <c r="G311" i="11"/>
  <c r="F310" i="11"/>
  <c r="F302" i="11"/>
  <c r="G303" i="11"/>
  <c r="G295" i="11"/>
  <c r="F294" i="11"/>
  <c r="G283" i="11"/>
  <c r="F282" i="11"/>
  <c r="G271" i="11"/>
  <c r="F270" i="11"/>
  <c r="G259" i="11"/>
  <c r="F258" i="11"/>
  <c r="F246" i="11"/>
  <c r="G247" i="11"/>
  <c r="F238" i="11"/>
  <c r="G239" i="11"/>
  <c r="F230" i="11"/>
  <c r="G231" i="11"/>
  <c r="F218" i="11"/>
  <c r="F219" i="11"/>
  <c r="G219" i="11"/>
  <c r="F210" i="11"/>
  <c r="G211" i="11"/>
  <c r="F211" i="11"/>
  <c r="F202" i="11"/>
  <c r="G203" i="11"/>
  <c r="F198" i="11"/>
  <c r="G199" i="11"/>
  <c r="F190" i="11"/>
  <c r="G191" i="11"/>
  <c r="F191" i="11"/>
  <c r="F182" i="11"/>
  <c r="G183" i="11"/>
  <c r="F183" i="11"/>
  <c r="F174" i="11"/>
  <c r="G175" i="11"/>
  <c r="F166" i="11"/>
  <c r="G167" i="11"/>
  <c r="F158" i="11"/>
  <c r="G159" i="11"/>
  <c r="F159" i="11"/>
  <c r="F150" i="11"/>
  <c r="G151" i="11"/>
  <c r="F151" i="11"/>
  <c r="F142" i="11"/>
  <c r="G143" i="11"/>
  <c r="F134" i="11"/>
  <c r="G135" i="11"/>
  <c r="F126" i="11"/>
  <c r="G127" i="11"/>
  <c r="F127" i="11"/>
  <c r="F118" i="11"/>
  <c r="G119" i="11"/>
  <c r="F119" i="11"/>
  <c r="F110" i="11"/>
  <c r="G111" i="11"/>
  <c r="F102" i="11"/>
  <c r="G103" i="11"/>
  <c r="F94" i="11"/>
  <c r="G95" i="11"/>
  <c r="F95" i="11"/>
  <c r="F86" i="11"/>
  <c r="G87" i="11"/>
  <c r="F87" i="11"/>
  <c r="F78" i="11"/>
  <c r="G79" i="11"/>
  <c r="F70" i="11"/>
  <c r="G71" i="11"/>
  <c r="F62" i="11"/>
  <c r="G63" i="11"/>
  <c r="F63" i="11"/>
  <c r="F54" i="11"/>
  <c r="G55" i="11"/>
  <c r="F55" i="11"/>
  <c r="F46" i="11"/>
  <c r="G47" i="11"/>
  <c r="F334" i="11"/>
  <c r="G323" i="11"/>
  <c r="F322" i="11"/>
  <c r="F314" i="11"/>
  <c r="G315" i="11"/>
  <c r="G307" i="11"/>
  <c r="F306" i="11"/>
  <c r="G299" i="11"/>
  <c r="F298" i="11"/>
  <c r="F290" i="11"/>
  <c r="G291" i="11"/>
  <c r="G287" i="11"/>
  <c r="F286" i="11"/>
  <c r="G279" i="11"/>
  <c r="F278" i="11"/>
  <c r="G275" i="11"/>
  <c r="F274" i="11"/>
  <c r="F266" i="11"/>
  <c r="G267" i="11"/>
  <c r="G263" i="11"/>
  <c r="F262" i="11"/>
  <c r="G255" i="11"/>
  <c r="F254" i="11"/>
  <c r="F250" i="11"/>
  <c r="F251" i="11"/>
  <c r="G251" i="11"/>
  <c r="F242" i="11"/>
  <c r="G243" i="11"/>
  <c r="F243" i="11"/>
  <c r="F234" i="11"/>
  <c r="G235" i="11"/>
  <c r="F235" i="11"/>
  <c r="F226" i="11"/>
  <c r="F227" i="11"/>
  <c r="G227" i="11"/>
  <c r="F222" i="11"/>
  <c r="G223" i="11"/>
  <c r="F214" i="11"/>
  <c r="G215" i="11"/>
  <c r="F206" i="11"/>
  <c r="G207" i="11"/>
  <c r="F194" i="11"/>
  <c r="G195" i="11"/>
  <c r="F195" i="11"/>
  <c r="F186" i="11"/>
  <c r="F187" i="11"/>
  <c r="G187" i="11"/>
  <c r="F178" i="11"/>
  <c r="G179" i="11"/>
  <c r="F170" i="11"/>
  <c r="G171" i="11"/>
  <c r="F162" i="11"/>
  <c r="G163" i="11"/>
  <c r="F163" i="11"/>
  <c r="F154" i="11"/>
  <c r="G155" i="11"/>
  <c r="F155" i="11"/>
  <c r="F146" i="11"/>
  <c r="G147" i="11"/>
  <c r="F138" i="11"/>
  <c r="G139" i="11"/>
  <c r="F130" i="11"/>
  <c r="G131" i="11"/>
  <c r="F131" i="11"/>
  <c r="F122" i="11"/>
  <c r="F123" i="11"/>
  <c r="G123" i="11"/>
  <c r="F114" i="11"/>
  <c r="G115" i="11"/>
  <c r="F106" i="11"/>
  <c r="G107" i="11"/>
  <c r="F98" i="11"/>
  <c r="G99" i="11"/>
  <c r="F99" i="11"/>
  <c r="F90" i="11"/>
  <c r="F91" i="11"/>
  <c r="G91" i="11"/>
  <c r="F82" i="11"/>
  <c r="G83" i="11"/>
  <c r="F74" i="11"/>
  <c r="G75" i="11"/>
  <c r="F66" i="11"/>
  <c r="G67" i="11"/>
  <c r="F67" i="11"/>
  <c r="F58" i="11"/>
  <c r="G59" i="11"/>
  <c r="F59" i="11"/>
  <c r="F50" i="11"/>
  <c r="G51" i="11"/>
  <c r="F42" i="11"/>
  <c r="G43" i="11"/>
  <c r="F330" i="11"/>
  <c r="F247" i="11"/>
  <c r="F239" i="11"/>
  <c r="F231" i="11"/>
  <c r="F223" i="11"/>
  <c r="F215" i="11"/>
  <c r="F207" i="11"/>
  <c r="F203" i="11"/>
  <c r="F199" i="11"/>
  <c r="F179" i="11"/>
  <c r="F175" i="11"/>
  <c r="F171" i="11"/>
  <c r="F167" i="11"/>
  <c r="F147" i="11"/>
  <c r="F143" i="11"/>
  <c r="F139" i="11"/>
  <c r="F135" i="11"/>
  <c r="F115" i="11"/>
  <c r="F111" i="11"/>
  <c r="F107" i="11"/>
  <c r="F103" i="11"/>
  <c r="F83" i="11"/>
  <c r="F79" i="11"/>
  <c r="F75" i="11"/>
  <c r="F71" i="11"/>
  <c r="F51" i="11"/>
  <c r="F47" i="11"/>
  <c r="F43" i="11"/>
  <c r="F39" i="11"/>
  <c r="G126" i="11"/>
  <c r="F40" i="11"/>
  <c r="F335" i="11"/>
  <c r="F333" i="11"/>
  <c r="F331" i="11"/>
  <c r="F329" i="11"/>
  <c r="F327" i="11"/>
  <c r="F325" i="11"/>
  <c r="F323" i="11"/>
  <c r="F321" i="11"/>
  <c r="F319" i="11"/>
  <c r="F317" i="11"/>
  <c r="F315" i="11"/>
  <c r="F313" i="11"/>
  <c r="F311" i="11"/>
  <c r="F309" i="11"/>
  <c r="F307" i="11"/>
  <c r="F305" i="11"/>
  <c r="F303" i="11"/>
  <c r="F301" i="11"/>
  <c r="F299" i="11"/>
  <c r="F297" i="11"/>
  <c r="F295" i="11"/>
  <c r="F293" i="11"/>
  <c r="F291" i="11"/>
  <c r="F289" i="11"/>
  <c r="F287" i="11"/>
  <c r="F285" i="11"/>
  <c r="F283" i="11"/>
  <c r="F281" i="11"/>
  <c r="F279" i="11"/>
  <c r="F277" i="11"/>
  <c r="F275" i="11"/>
  <c r="F273" i="11"/>
  <c r="F271" i="11"/>
  <c r="F269" i="11"/>
  <c r="F267" i="11"/>
  <c r="F265" i="11"/>
  <c r="F263" i="11"/>
  <c r="F261" i="11"/>
  <c r="F259" i="11"/>
  <c r="F257" i="11"/>
  <c r="F255" i="11"/>
  <c r="F253" i="11"/>
  <c r="G200" i="11"/>
  <c r="F193" i="11"/>
  <c r="G189" i="11"/>
  <c r="G185" i="11"/>
  <c r="G182" i="11"/>
  <c r="G168" i="11"/>
  <c r="F161" i="11"/>
  <c r="G157" i="11"/>
  <c r="G153" i="11"/>
  <c r="G150" i="11"/>
  <c r="G136" i="11"/>
  <c r="F129" i="11"/>
  <c r="G125" i="11"/>
  <c r="G121" i="11"/>
  <c r="G118" i="11"/>
  <c r="G104" i="11"/>
  <c r="F97" i="11"/>
  <c r="G93" i="11"/>
  <c r="G89" i="11"/>
  <c r="G86" i="11"/>
  <c r="G72" i="11"/>
  <c r="F65" i="11"/>
  <c r="G61" i="11"/>
  <c r="G57" i="11"/>
  <c r="G54" i="11"/>
  <c r="F201" i="11"/>
  <c r="G190" i="11"/>
  <c r="F169" i="11"/>
  <c r="G158" i="11"/>
  <c r="F137" i="11"/>
  <c r="F105" i="11"/>
  <c r="G94" i="11"/>
  <c r="F73" i="11"/>
  <c r="G62" i="11"/>
  <c r="F41" i="11"/>
  <c r="G249" i="11"/>
  <c r="G241" i="11"/>
  <c r="G233" i="11"/>
  <c r="G225" i="11"/>
  <c r="G217" i="11"/>
  <c r="G209" i="11"/>
  <c r="G206" i="11"/>
  <c r="F185" i="11"/>
  <c r="G181" i="11"/>
  <c r="G177" i="11"/>
  <c r="G174" i="11"/>
  <c r="F153" i="11"/>
  <c r="G149" i="11"/>
  <c r="G145" i="11"/>
  <c r="G142" i="11"/>
  <c r="F121" i="11"/>
  <c r="G117" i="11"/>
  <c r="G113" i="11"/>
  <c r="G110" i="11"/>
  <c r="F89" i="11"/>
  <c r="G85" i="11"/>
  <c r="G81" i="11"/>
  <c r="G78" i="11"/>
  <c r="F57" i="11"/>
  <c r="G53" i="11"/>
  <c r="G49" i="11"/>
  <c r="G46" i="11"/>
  <c r="G947" i="12" l="1"/>
  <c r="G1112" i="12"/>
  <c r="G1509" i="12"/>
  <c r="L1509" i="12" s="1"/>
  <c r="G1568" i="12"/>
  <c r="G1573" i="12"/>
  <c r="G1587" i="12"/>
  <c r="G1902" i="12"/>
  <c r="L1902" i="12" s="1"/>
  <c r="G1602" i="12"/>
  <c r="G1618" i="12"/>
  <c r="G1666" i="12"/>
  <c r="G1690" i="12"/>
  <c r="N1690" i="12" s="1"/>
  <c r="G1706" i="12"/>
  <c r="G1722" i="12"/>
  <c r="G1738" i="12"/>
  <c r="G1754" i="12"/>
  <c r="G1779" i="12"/>
  <c r="G1797" i="12"/>
  <c r="G1966" i="12"/>
  <c r="G888" i="12"/>
  <c r="G1177" i="12"/>
  <c r="G1241" i="12"/>
  <c r="L1241" i="12" s="1"/>
  <c r="G1257" i="12"/>
  <c r="L1257" i="12" s="1"/>
  <c r="G1207" i="12"/>
  <c r="L1207" i="12" s="1"/>
  <c r="G1315" i="12"/>
  <c r="G1878" i="12"/>
  <c r="L1878" i="12" s="1"/>
  <c r="G1910" i="12"/>
  <c r="N1910" i="12" s="1"/>
  <c r="G1926" i="12"/>
  <c r="G1624" i="12"/>
  <c r="G1652" i="12"/>
  <c r="G1668" i="12"/>
  <c r="L1668" i="12" s="1"/>
  <c r="G1684" i="12"/>
  <c r="L1684" i="12" s="1"/>
  <c r="G1700" i="12"/>
  <c r="G1716" i="12"/>
  <c r="G1732" i="12"/>
  <c r="L1732" i="12" s="1"/>
  <c r="G1748" i="12"/>
  <c r="G1764" i="12"/>
  <c r="G1770" i="12"/>
  <c r="G1781" i="12"/>
  <c r="G816" i="12"/>
  <c r="L816" i="12" s="1"/>
  <c r="G1003" i="12"/>
  <c r="L1568" i="12"/>
  <c r="L1706" i="12"/>
  <c r="L1722" i="12"/>
  <c r="L246" i="12"/>
  <c r="L1125" i="12"/>
  <c r="L1091" i="12"/>
  <c r="L1280" i="12"/>
  <c r="L1128" i="12"/>
  <c r="L1133" i="12"/>
  <c r="L1177" i="12"/>
  <c r="L1239" i="12"/>
  <c r="L1818" i="12"/>
  <c r="L1315" i="12"/>
  <c r="L1910" i="12"/>
  <c r="L1075" i="12"/>
  <c r="L1284" i="12"/>
  <c r="L1300" i="12"/>
  <c r="N1300" i="12"/>
  <c r="L1624" i="12"/>
  <c r="L1652" i="12"/>
  <c r="N1700" i="12"/>
  <c r="L1700" i="12"/>
  <c r="L1716" i="12"/>
  <c r="L1748" i="12"/>
  <c r="L1764" i="12"/>
  <c r="L1770" i="12"/>
  <c r="N1770" i="12"/>
  <c r="N1093" i="12"/>
  <c r="L1093" i="12"/>
  <c r="L1799" i="12"/>
  <c r="L947" i="12"/>
  <c r="L1082" i="12"/>
  <c r="L1195" i="12"/>
  <c r="L1112" i="12"/>
  <c r="L1573" i="12"/>
  <c r="N1587" i="12"/>
  <c r="L1587" i="12"/>
  <c r="N1902" i="12"/>
  <c r="L1423" i="12"/>
  <c r="L1602" i="12"/>
  <c r="L1618" i="12"/>
  <c r="L1666" i="12"/>
  <c r="L1738" i="12"/>
  <c r="L1779" i="12"/>
  <c r="L1797" i="12"/>
  <c r="N1966" i="12"/>
  <c r="L1966" i="12"/>
  <c r="L184" i="12"/>
  <c r="L218" i="12"/>
  <c r="L194" i="12"/>
  <c r="L207" i="12"/>
  <c r="N278" i="12"/>
  <c r="L278" i="12"/>
  <c r="L461" i="12"/>
  <c r="L109" i="12"/>
  <c r="L101" i="12"/>
  <c r="L93" i="12"/>
  <c r="L85" i="12"/>
  <c r="L349" i="12"/>
  <c r="L113" i="12"/>
  <c r="L463" i="12"/>
  <c r="G1090" i="12"/>
  <c r="L980" i="12"/>
  <c r="N1119" i="12"/>
  <c r="L1119" i="12"/>
  <c r="L1288" i="12"/>
  <c r="L1028" i="12"/>
  <c r="L1003" i="12"/>
  <c r="G1292" i="12"/>
  <c r="G770" i="12"/>
  <c r="G802" i="12"/>
  <c r="G834" i="12"/>
  <c r="G866" i="12"/>
  <c r="G898" i="12"/>
  <c r="G930" i="12"/>
  <c r="G962" i="12"/>
  <c r="G902" i="12"/>
  <c r="G1972" i="12"/>
  <c r="G1960" i="12"/>
  <c r="G1469" i="12"/>
  <c r="G1689" i="12"/>
  <c r="G1697" i="12"/>
  <c r="G1705" i="12"/>
  <c r="G1713" i="12"/>
  <c r="G1721" i="12"/>
  <c r="G1729" i="12"/>
  <c r="G1737" i="12"/>
  <c r="G1745" i="12"/>
  <c r="G1753" i="12"/>
  <c r="G1761" i="12"/>
  <c r="G1783" i="12"/>
  <c r="G1967" i="12"/>
  <c r="G1304" i="12"/>
  <c r="G348" i="12"/>
  <c r="G1876" i="12"/>
  <c r="G1658" i="12"/>
  <c r="G1674" i="12"/>
  <c r="G1682" i="12"/>
  <c r="G1698" i="12"/>
  <c r="G1714" i="12"/>
  <c r="G1730" i="12"/>
  <c r="G1762" i="12"/>
  <c r="G1773" i="12"/>
  <c r="G1787" i="12"/>
  <c r="G1959" i="12"/>
  <c r="N349" i="12"/>
  <c r="G901" i="12"/>
  <c r="G1627" i="12"/>
  <c r="G1643" i="12"/>
  <c r="G1655" i="12"/>
  <c r="G1663" i="12"/>
  <c r="G1671" i="12"/>
  <c r="G1679" i="12"/>
  <c r="G1695" i="12"/>
  <c r="G1711" i="12"/>
  <c r="G1727" i="12"/>
  <c r="G1743" i="12"/>
  <c r="G1759" i="12"/>
  <c r="G1776" i="12"/>
  <c r="G1792" i="12"/>
  <c r="N1280" i="12"/>
  <c r="G1139" i="12"/>
  <c r="G326" i="12"/>
  <c r="G683" i="12"/>
  <c r="G1467" i="12"/>
  <c r="G1746" i="12"/>
  <c r="G1475" i="12"/>
  <c r="G66" i="12"/>
  <c r="G180" i="12"/>
  <c r="G274" i="12"/>
  <c r="G306" i="12"/>
  <c r="G211" i="12"/>
  <c r="N1284" i="12"/>
  <c r="N1764" i="12"/>
  <c r="N1799" i="12"/>
  <c r="G189" i="12"/>
  <c r="G1087" i="12"/>
  <c r="G1875" i="12"/>
  <c r="G1771" i="12"/>
  <c r="G1789" i="12"/>
  <c r="G1795" i="12"/>
  <c r="G1961" i="12"/>
  <c r="G1633" i="12"/>
  <c r="G1641" i="12"/>
  <c r="G1649" i="12"/>
  <c r="G1653" i="12"/>
  <c r="G1657" i="12"/>
  <c r="G1661" i="12"/>
  <c r="G1665" i="12"/>
  <c r="G1669" i="12"/>
  <c r="G1673" i="12"/>
  <c r="G1677" i="12"/>
  <c r="G1681" i="12"/>
  <c r="G1685" i="12"/>
  <c r="G1693" i="12"/>
  <c r="G1701" i="12"/>
  <c r="G1709" i="12"/>
  <c r="G1717" i="12"/>
  <c r="G1725" i="12"/>
  <c r="G1733" i="12"/>
  <c r="G1741" i="12"/>
  <c r="G1749" i="12"/>
  <c r="G1757" i="12"/>
  <c r="G1765" i="12"/>
  <c r="G1772" i="12"/>
  <c r="G1778" i="12"/>
  <c r="G1796" i="12"/>
  <c r="G996" i="12"/>
  <c r="G140" i="12"/>
  <c r="G188" i="12"/>
  <c r="G175" i="12"/>
  <c r="G891" i="12"/>
  <c r="G476" i="12"/>
  <c r="G668" i="12"/>
  <c r="G1263" i="12"/>
  <c r="G1834" i="12"/>
  <c r="G1946" i="12"/>
  <c r="G1786" i="12"/>
  <c r="G1631" i="12"/>
  <c r="G1647" i="12"/>
  <c r="G1683" i="12"/>
  <c r="G1699" i="12"/>
  <c r="G1715" i="12"/>
  <c r="G1731" i="12"/>
  <c r="G1747" i="12"/>
  <c r="G1763" i="12"/>
  <c r="G1780" i="12"/>
  <c r="G1367" i="12"/>
  <c r="G1014" i="12"/>
  <c r="G643" i="12"/>
  <c r="G138" i="12"/>
  <c r="G251" i="12"/>
  <c r="G437" i="12"/>
  <c r="G502" i="12"/>
  <c r="G985" i="12"/>
  <c r="G356" i="12"/>
  <c r="G832" i="12"/>
  <c r="G310" i="12"/>
  <c r="G447" i="12"/>
  <c r="G1001" i="12"/>
  <c r="G1017" i="12"/>
  <c r="G1635" i="12"/>
  <c r="G1639" i="12"/>
  <c r="G1651" i="12"/>
  <c r="G1659" i="12"/>
  <c r="G1667" i="12"/>
  <c r="G1675" i="12"/>
  <c r="G1687" i="12"/>
  <c r="G1691" i="12"/>
  <c r="G1703" i="12"/>
  <c r="G1707" i="12"/>
  <c r="G1719" i="12"/>
  <c r="G1723" i="12"/>
  <c r="G1735" i="12"/>
  <c r="G1739" i="12"/>
  <c r="G1751" i="12"/>
  <c r="G1755" i="12"/>
  <c r="G1767" i="12"/>
  <c r="G1896" i="12"/>
  <c r="G221" i="12"/>
  <c r="G358" i="12"/>
  <c r="G685" i="12"/>
  <c r="G709" i="12"/>
  <c r="G717" i="12"/>
  <c r="G680" i="12"/>
  <c r="G1034" i="12"/>
  <c r="G580" i="12"/>
  <c r="G809" i="12"/>
  <c r="G841" i="12"/>
  <c r="G873" i="12"/>
  <c r="G905" i="12"/>
  <c r="G937" i="12"/>
  <c r="G1006" i="12"/>
  <c r="G1024" i="12"/>
  <c r="G1209" i="12"/>
  <c r="G1589" i="12"/>
  <c r="G1788" i="12"/>
  <c r="G1794" i="12"/>
  <c r="G1894" i="12"/>
  <c r="G1977" i="12"/>
  <c r="G1660" i="12"/>
  <c r="G1676" i="12"/>
  <c r="G1692" i="12"/>
  <c r="G1708" i="12"/>
  <c r="G1724" i="12"/>
  <c r="G1740" i="12"/>
  <c r="G1756" i="12"/>
  <c r="G830" i="12"/>
  <c r="G653" i="12"/>
  <c r="G669" i="12"/>
  <c r="G677" i="12"/>
  <c r="G701" i="12"/>
  <c r="G725" i="12"/>
  <c r="G1015" i="12"/>
  <c r="G1039" i="12"/>
  <c r="G1047" i="12"/>
  <c r="G814" i="12"/>
  <c r="G1060" i="12"/>
  <c r="G1100" i="12"/>
  <c r="G1116" i="12"/>
  <c r="G443" i="12"/>
  <c r="G564" i="12"/>
  <c r="G1231" i="12"/>
  <c r="G1137" i="12"/>
  <c r="G1235" i="12"/>
  <c r="G1565" i="12"/>
  <c r="G1908" i="12"/>
  <c r="G1774" i="12"/>
  <c r="G1785" i="12"/>
  <c r="G1790" i="12"/>
  <c r="G1798" i="12"/>
  <c r="N1618" i="12"/>
  <c r="N218" i="12"/>
  <c r="G790" i="12"/>
  <c r="G1004" i="12"/>
  <c r="G539" i="12"/>
  <c r="G523" i="12"/>
  <c r="G1046" i="12"/>
  <c r="G804" i="12"/>
  <c r="G868" i="12"/>
  <c r="G984" i="12"/>
  <c r="G444" i="12"/>
  <c r="G766" i="12"/>
  <c r="G1517" i="12"/>
  <c r="G1933" i="12"/>
  <c r="G1769" i="12"/>
  <c r="G1782" i="12"/>
  <c r="G341" i="12"/>
  <c r="G237" i="12"/>
  <c r="G315" i="12"/>
  <c r="G339" i="12"/>
  <c r="G404" i="12"/>
  <c r="G525" i="12"/>
  <c r="G581" i="12"/>
  <c r="G768" i="12"/>
  <c r="G848" i="12"/>
  <c r="G651" i="12"/>
  <c r="G724" i="12"/>
  <c r="G744" i="12"/>
  <c r="G747" i="12"/>
  <c r="G1025" i="12"/>
  <c r="G1016" i="12"/>
  <c r="G1032" i="12"/>
  <c r="G691" i="12"/>
  <c r="G750" i="12"/>
  <c r="G734" i="12"/>
  <c r="G895" i="12"/>
  <c r="G927" i="12"/>
  <c r="G956" i="12"/>
  <c r="G991" i="12"/>
  <c r="G1052" i="12"/>
  <c r="G1161" i="12"/>
  <c r="G1193" i="12"/>
  <c r="G1225" i="12"/>
  <c r="G1273" i="12"/>
  <c r="G1289" i="12"/>
  <c r="G421" i="12"/>
  <c r="G660" i="12"/>
  <c r="G1271" i="12"/>
  <c r="G1303" i="12"/>
  <c r="G1211" i="12"/>
  <c r="G1243" i="12"/>
  <c r="G1275" i="12"/>
  <c r="G1584" i="12"/>
  <c r="G1964" i="12"/>
  <c r="G1768" i="12"/>
  <c r="G1775" i="12"/>
  <c r="G1791" i="12"/>
  <c r="G1598" i="12"/>
  <c r="G1614" i="12"/>
  <c r="G1654" i="12"/>
  <c r="G1662" i="12"/>
  <c r="G1670" i="12"/>
  <c r="G1678" i="12"/>
  <c r="G1686" i="12"/>
  <c r="G1694" i="12"/>
  <c r="G1702" i="12"/>
  <c r="G1710" i="12"/>
  <c r="G1718" i="12"/>
  <c r="G1726" i="12"/>
  <c r="G1734" i="12"/>
  <c r="G1742" i="12"/>
  <c r="G1750" i="12"/>
  <c r="G1758" i="12"/>
  <c r="G1766" i="12"/>
  <c r="G1864" i="12"/>
  <c r="G1485" i="12"/>
  <c r="G1809" i="12"/>
  <c r="G1800" i="12"/>
  <c r="G1904" i="12"/>
  <c r="G1596" i="12"/>
  <c r="G121" i="12"/>
  <c r="G209" i="12"/>
  <c r="G997" i="12"/>
  <c r="G1045" i="12"/>
  <c r="G1074" i="12"/>
  <c r="G1064" i="12"/>
  <c r="G1166" i="12"/>
  <c r="G1214" i="12"/>
  <c r="G798" i="12"/>
  <c r="G894" i="12"/>
  <c r="G1201" i="12"/>
  <c r="G1233" i="12"/>
  <c r="G531" i="12"/>
  <c r="G1227" i="12"/>
  <c r="G1541" i="12"/>
  <c r="G1812" i="12"/>
  <c r="G1784" i="12"/>
  <c r="G1808" i="12"/>
  <c r="G1513" i="12"/>
  <c r="G1862" i="12"/>
  <c r="G1945" i="12"/>
  <c r="G1077" i="12"/>
  <c r="G1478" i="12"/>
  <c r="G1494" i="12"/>
  <c r="G1628" i="12"/>
  <c r="G1644" i="12"/>
  <c r="G1656" i="12"/>
  <c r="G1664" i="12"/>
  <c r="G1672" i="12"/>
  <c r="G1680" i="12"/>
  <c r="G1688" i="12"/>
  <c r="G1696" i="12"/>
  <c r="G1704" i="12"/>
  <c r="G1712" i="12"/>
  <c r="G1720" i="12"/>
  <c r="G1728" i="12"/>
  <c r="G1736" i="12"/>
  <c r="G1744" i="12"/>
  <c r="G1752" i="12"/>
  <c r="G1760" i="12"/>
  <c r="G1777" i="12"/>
  <c r="G1793" i="12"/>
  <c r="G588" i="12"/>
  <c r="G1044" i="12"/>
  <c r="G1817" i="12"/>
  <c r="G1857" i="12"/>
  <c r="G554" i="12"/>
  <c r="G176" i="12"/>
  <c r="G232" i="12"/>
  <c r="G50" i="12"/>
  <c r="G62" i="12"/>
  <c r="G146" i="12"/>
  <c r="G282" i="12"/>
  <c r="G212" i="12"/>
  <c r="G227" i="12"/>
  <c r="G228" i="12"/>
  <c r="G249" i="12"/>
  <c r="G283" i="12"/>
  <c r="G311" i="12"/>
  <c r="G159" i="12"/>
  <c r="G276" i="12"/>
  <c r="G331" i="12"/>
  <c r="G382" i="12"/>
  <c r="G423" i="12"/>
  <c r="G285" i="12"/>
  <c r="G170" i="12"/>
  <c r="G187" i="12"/>
  <c r="G277" i="12"/>
  <c r="G318" i="12"/>
  <c r="G424" i="12"/>
  <c r="G460" i="12"/>
  <c r="G570" i="12"/>
  <c r="G602" i="12"/>
  <c r="G634" i="12"/>
  <c r="G666" i="12"/>
  <c r="G674" i="12"/>
  <c r="G204" i="12"/>
  <c r="G265" i="12"/>
  <c r="G756" i="12"/>
  <c r="G862" i="12"/>
  <c r="G926" i="12"/>
  <c r="G1536" i="12"/>
  <c r="G1572" i="12"/>
  <c r="G1636" i="12"/>
  <c r="G659" i="12"/>
  <c r="G1825" i="12"/>
  <c r="G1836" i="12"/>
  <c r="G1895" i="12"/>
  <c r="G1975" i="12"/>
  <c r="G1888" i="12"/>
  <c r="G782" i="12"/>
  <c r="G245" i="12"/>
  <c r="G746" i="12"/>
  <c r="G1858" i="12"/>
  <c r="G1805" i="12"/>
  <c r="G1561" i="12"/>
  <c r="G1578" i="12"/>
  <c r="G1420" i="12"/>
  <c r="G1606" i="12"/>
  <c r="G1610" i="12"/>
  <c r="G1622" i="12"/>
  <c r="G1629" i="12"/>
  <c r="G1637" i="12"/>
  <c r="G1645" i="12"/>
  <c r="G1175" i="12"/>
  <c r="G1020" i="12"/>
  <c r="G1856" i="12"/>
  <c r="G124" i="12"/>
  <c r="G262" i="12"/>
  <c r="G273" i="12"/>
  <c r="G1529" i="12"/>
  <c r="G63" i="12"/>
  <c r="G216" i="12"/>
  <c r="G98" i="12"/>
  <c r="G90" i="12"/>
  <c r="G162" i="12"/>
  <c r="G149" i="12"/>
  <c r="G435" i="12"/>
  <c r="G469" i="12"/>
  <c r="G842" i="12"/>
  <c r="G594" i="12"/>
  <c r="G610" i="12"/>
  <c r="G451" i="12"/>
  <c r="G789" i="12"/>
  <c r="G821" i="12"/>
  <c r="G917" i="12"/>
  <c r="G1018" i="12"/>
  <c r="G1050" i="12"/>
  <c r="G1063" i="12"/>
  <c r="G878" i="12"/>
  <c r="G963" i="12"/>
  <c r="G1043" i="12"/>
  <c r="G1819" i="12"/>
  <c r="G1822" i="12"/>
  <c r="G1403" i="12"/>
  <c r="G1480" i="12"/>
  <c r="G1815" i="12"/>
  <c r="G254" i="12"/>
  <c r="G270" i="12"/>
  <c r="G562" i="12"/>
  <c r="G800" i="12"/>
  <c r="G296" i="12"/>
  <c r="G551" i="12"/>
  <c r="G630" i="12"/>
  <c r="G699" i="12"/>
  <c r="G805" i="12"/>
  <c r="G837" i="12"/>
  <c r="G933" i="12"/>
  <c r="G1010" i="12"/>
  <c r="G1828" i="12"/>
  <c r="G1375" i="12"/>
  <c r="G1537" i="12"/>
  <c r="G1554" i="12"/>
  <c r="G1583" i="12"/>
  <c r="G453" i="12"/>
  <c r="G598" i="12"/>
  <c r="G667" i="12"/>
  <c r="G769" i="12"/>
  <c r="G929" i="12"/>
  <c r="G1005" i="12"/>
  <c r="G1021" i="12"/>
  <c r="G887" i="12"/>
  <c r="G707" i="12"/>
  <c r="G752" i="12"/>
  <c r="G1007" i="12"/>
  <c r="G1031" i="12"/>
  <c r="G1102" i="12"/>
  <c r="G1190" i="12"/>
  <c r="G1206" i="12"/>
  <c r="G1129" i="12"/>
  <c r="G532" i="12"/>
  <c r="G1595" i="12"/>
  <c r="G1883" i="12"/>
  <c r="G1938" i="12"/>
  <c r="G1970" i="12"/>
  <c r="G1936" i="12"/>
  <c r="G1431" i="12"/>
  <c r="G1594" i="12"/>
  <c r="G1897" i="12"/>
  <c r="G1391" i="12"/>
  <c r="G1597" i="12"/>
  <c r="G1613" i="12"/>
  <c r="G1632" i="12"/>
  <c r="G1640" i="12"/>
  <c r="G1648" i="12"/>
  <c r="G1820" i="12"/>
  <c r="G1801" i="12"/>
  <c r="G1807" i="12"/>
  <c r="G1951" i="12"/>
  <c r="G1012" i="12"/>
  <c r="G1879" i="12"/>
  <c r="G1968" i="12"/>
  <c r="G89" i="12"/>
  <c r="G266" i="12"/>
  <c r="G298" i="12"/>
  <c r="G301" i="12"/>
  <c r="G338" i="12"/>
  <c r="G370" i="12"/>
  <c r="G286" i="12"/>
  <c r="G307" i="12"/>
  <c r="G340" i="12"/>
  <c r="G432" i="12"/>
  <c r="G436" i="12"/>
  <c r="G575" i="12"/>
  <c r="G607" i="12"/>
  <c r="G703" i="12"/>
  <c r="G786" i="12"/>
  <c r="G818" i="12"/>
  <c r="G850" i="12"/>
  <c r="G882" i="12"/>
  <c r="G914" i="12"/>
  <c r="G946" i="12"/>
  <c r="G993" i="12"/>
  <c r="G533" i="12"/>
  <c r="G541" i="12"/>
  <c r="G549" i="12"/>
  <c r="G565" i="12"/>
  <c r="G589" i="12"/>
  <c r="G779" i="12"/>
  <c r="G795" i="12"/>
  <c r="G811" i="12"/>
  <c r="G824" i="12"/>
  <c r="G700" i="12"/>
  <c r="G764" i="12"/>
  <c r="G1029" i="12"/>
  <c r="G1061" i="12"/>
  <c r="G579" i="12"/>
  <c r="G676" i="12"/>
  <c r="G791" i="12"/>
  <c r="G855" i="12"/>
  <c r="G919" i="12"/>
  <c r="G715" i="12"/>
  <c r="G1033" i="12"/>
  <c r="G1094" i="12"/>
  <c r="G1110" i="12"/>
  <c r="G783" i="12"/>
  <c r="G847" i="12"/>
  <c r="G879" i="12"/>
  <c r="G911" i="12"/>
  <c r="G972" i="12"/>
  <c r="G1088" i="12"/>
  <c r="G1095" i="12"/>
  <c r="G627" i="12"/>
  <c r="G477" i="12"/>
  <c r="G944" i="12"/>
  <c r="G1141" i="12"/>
  <c r="G1181" i="12"/>
  <c r="G1261" i="12"/>
  <c r="G1293" i="12"/>
  <c r="G635" i="12"/>
  <c r="G515" i="12"/>
  <c r="G1153" i="12"/>
  <c r="G1219" i="12"/>
  <c r="G1283" i="12"/>
  <c r="G1549" i="12"/>
  <c r="G1579" i="12"/>
  <c r="G1874" i="12"/>
  <c r="G1947" i="12"/>
  <c r="G1956" i="12"/>
  <c r="G1912" i="12"/>
  <c r="G1359" i="12"/>
  <c r="G1411" i="12"/>
  <c r="G1830" i="12"/>
  <c r="G1846" i="12"/>
  <c r="G1974" i="12"/>
  <c r="G1352" i="12"/>
  <c r="G1419" i="12"/>
  <c r="G1477" i="12"/>
  <c r="G1481" i="12"/>
  <c r="G1134" i="12"/>
  <c r="G1848" i="12"/>
  <c r="G1928" i="12"/>
  <c r="G1919" i="12"/>
  <c r="G918" i="12"/>
  <c r="G43" i="12"/>
  <c r="G51" i="12"/>
  <c r="G42" i="12"/>
  <c r="G78" i="12"/>
  <c r="G87" i="12"/>
  <c r="G104" i="12"/>
  <c r="G96" i="12"/>
  <c r="G88" i="12"/>
  <c r="G234" i="12"/>
  <c r="G130" i="12"/>
  <c r="G989" i="12"/>
  <c r="G788" i="12"/>
  <c r="G852" i="12"/>
  <c r="G1124" i="12"/>
  <c r="G658" i="12"/>
  <c r="G880" i="12"/>
  <c r="G479" i="12"/>
  <c r="G591" i="12"/>
  <c r="G663" i="12"/>
  <c r="G1040" i="12"/>
  <c r="G499" i="12"/>
  <c r="G861" i="12"/>
  <c r="G884" i="12"/>
  <c r="G916" i="12"/>
  <c r="G1098" i="12"/>
  <c r="G1165" i="12"/>
  <c r="G1151" i="12"/>
  <c r="G1203" i="12"/>
  <c r="G1590" i="12"/>
  <c r="G1890" i="12"/>
  <c r="G1591" i="12"/>
  <c r="G1873" i="12"/>
  <c r="G622" i="12"/>
  <c r="G1868" i="12"/>
  <c r="G119" i="12"/>
  <c r="G95" i="12"/>
  <c r="G144" i="12"/>
  <c r="G185" i="12"/>
  <c r="G169" i="12"/>
  <c r="G193" i="12"/>
  <c r="G333" i="12"/>
  <c r="G383" i="12"/>
  <c r="G467" i="12"/>
  <c r="G494" i="12"/>
  <c r="G639" i="12"/>
  <c r="G671" i="12"/>
  <c r="G456" i="12"/>
  <c r="G912" i="12"/>
  <c r="G939" i="12"/>
  <c r="G303" i="12"/>
  <c r="G485" i="12"/>
  <c r="G566" i="12"/>
  <c r="G1037" i="12"/>
  <c r="G1053" i="12"/>
  <c r="G892" i="12"/>
  <c r="G940" i="12"/>
  <c r="G445" i="12"/>
  <c r="G620" i="12"/>
  <c r="G735" i="12"/>
  <c r="G970" i="12"/>
  <c r="G1054" i="12"/>
  <c r="G1072" i="12"/>
  <c r="G550" i="12"/>
  <c r="G738" i="12"/>
  <c r="G854" i="12"/>
  <c r="G886" i="12"/>
  <c r="G978" i="12"/>
  <c r="G1185" i="12"/>
  <c r="G1136" i="12"/>
  <c r="G1143" i="12"/>
  <c r="G1520" i="12"/>
  <c r="G1525" i="12"/>
  <c r="G1944" i="12"/>
  <c r="G1553" i="12"/>
  <c r="G1854" i="12"/>
  <c r="G1929" i="12"/>
  <c r="G1076" i="12"/>
  <c r="G1608" i="12"/>
  <c r="G1612" i="12"/>
  <c r="G1950" i="12"/>
  <c r="G558" i="12"/>
  <c r="G1831" i="12"/>
  <c r="G1903" i="12"/>
  <c r="G1927" i="12"/>
  <c r="G1943" i="12"/>
  <c r="G1952" i="12"/>
  <c r="G1036" i="12"/>
  <c r="G58" i="12"/>
  <c r="G182" i="12"/>
  <c r="G84" i="12"/>
  <c r="G97" i="12"/>
  <c r="G136" i="12"/>
  <c r="G161" i="12"/>
  <c r="G163" i="12"/>
  <c r="G321" i="12"/>
  <c r="G191" i="12"/>
  <c r="G201" i="12"/>
  <c r="G355" i="12"/>
  <c r="G371" i="12"/>
  <c r="G462" i="12"/>
  <c r="G679" i="12"/>
  <c r="G794" i="12"/>
  <c r="G826" i="12"/>
  <c r="G858" i="12"/>
  <c r="G922" i="12"/>
  <c r="G501" i="12"/>
  <c r="G597" i="12"/>
  <c r="G233" i="12"/>
  <c r="G295" i="12"/>
  <c r="G853" i="12"/>
  <c r="G1026" i="12"/>
  <c r="G1042" i="12"/>
  <c r="G1058" i="12"/>
  <c r="G325" i="12"/>
  <c r="G336" i="12"/>
  <c r="G516" i="12"/>
  <c r="G612" i="12"/>
  <c r="G644" i="12"/>
  <c r="G844" i="12"/>
  <c r="G903" i="12"/>
  <c r="G490" i="12"/>
  <c r="G556" i="12"/>
  <c r="G1030" i="12"/>
  <c r="G774" i="12"/>
  <c r="G838" i="12"/>
  <c r="G870" i="12"/>
  <c r="G910" i="12"/>
  <c r="G943" i="12"/>
  <c r="G1122" i="12"/>
  <c r="G1085" i="12"/>
  <c r="G1173" i="12"/>
  <c r="G1189" i="12"/>
  <c r="G1131" i="12"/>
  <c r="G1574" i="12"/>
  <c r="G1592" i="12"/>
  <c r="G1924" i="12"/>
  <c r="G1455" i="12"/>
  <c r="G1585" i="12"/>
  <c r="G1099" i="12"/>
  <c r="G1605" i="12"/>
  <c r="G1609" i="12"/>
  <c r="G1621" i="12"/>
  <c r="G1625" i="12"/>
  <c r="G1371" i="12"/>
  <c r="G1921" i="12"/>
  <c r="G1911" i="12"/>
  <c r="G1887" i="12"/>
  <c r="G1299" i="12"/>
  <c r="G1496" i="12"/>
  <c r="G1501" i="12"/>
  <c r="G1528" i="12"/>
  <c r="G1533" i="12"/>
  <c r="G1508" i="12"/>
  <c r="G1844" i="12"/>
  <c r="G1851" i="12"/>
  <c r="G1898" i="12"/>
  <c r="G1915" i="12"/>
  <c r="G1940" i="12"/>
  <c r="G1824" i="12"/>
  <c r="G1832" i="12"/>
  <c r="G1877" i="12"/>
  <c r="G1331" i="12"/>
  <c r="G1498" i="12"/>
  <c r="G1505" i="12"/>
  <c r="G1569" i="12"/>
  <c r="G1580" i="12"/>
  <c r="G1588" i="12"/>
  <c r="G1841" i="12"/>
  <c r="G1886" i="12"/>
  <c r="G1934" i="12"/>
  <c r="G1308" i="12"/>
  <c r="G1335" i="12"/>
  <c r="G1163" i="12"/>
  <c r="G1333" i="12"/>
  <c r="G1337" i="12"/>
  <c r="G1341" i="12"/>
  <c r="G1345" i="12"/>
  <c r="G1349" i="12"/>
  <c r="G1353" i="12"/>
  <c r="G1357" i="12"/>
  <c r="G1361" i="12"/>
  <c r="G1365" i="12"/>
  <c r="G1369" i="12"/>
  <c r="G1373" i="12"/>
  <c r="G1377" i="12"/>
  <c r="G1381" i="12"/>
  <c r="G1385" i="12"/>
  <c r="G1389" i="12"/>
  <c r="G1393" i="12"/>
  <c r="G1397" i="12"/>
  <c r="G1401" i="12"/>
  <c r="G1405" i="12"/>
  <c r="G1409" i="12"/>
  <c r="G1413" i="12"/>
  <c r="G1417" i="12"/>
  <c r="G1421" i="12"/>
  <c r="G1425" i="12"/>
  <c r="G1429" i="12"/>
  <c r="G1433" i="12"/>
  <c r="G1437" i="12"/>
  <c r="G1445" i="12"/>
  <c r="G1449" i="12"/>
  <c r="G1453" i="12"/>
  <c r="G1461" i="12"/>
  <c r="G1465" i="12"/>
  <c r="G1607" i="12"/>
  <c r="G1611" i="12"/>
  <c r="G1623" i="12"/>
  <c r="G1626" i="12"/>
  <c r="G1630" i="12"/>
  <c r="G1634" i="12"/>
  <c r="G1638" i="12"/>
  <c r="G1642" i="12"/>
  <c r="G1646" i="12"/>
  <c r="G1650" i="12"/>
  <c r="G1407" i="12"/>
  <c r="G1451" i="12"/>
  <c r="G1472" i="12"/>
  <c r="G1847" i="12"/>
  <c r="G1976" i="12"/>
  <c r="G1935" i="12"/>
  <c r="G1035" i="12"/>
  <c r="J3" i="11"/>
  <c r="G1296" i="12"/>
  <c r="G111" i="12"/>
  <c r="G425" i="12"/>
  <c r="G220" i="12"/>
  <c r="G120" i="12"/>
  <c r="G145" i="12"/>
  <c r="G135" i="12"/>
  <c r="G215" i="12"/>
  <c r="G346" i="12"/>
  <c r="G230" i="12"/>
  <c r="G419" i="12"/>
  <c r="G543" i="12"/>
  <c r="G263" i="12"/>
  <c r="G350" i="12"/>
  <c r="G650" i="12"/>
  <c r="G907" i="12"/>
  <c r="G762" i="12"/>
  <c r="G810" i="12"/>
  <c r="G1881" i="12"/>
  <c r="G354" i="12"/>
  <c r="G394" i="12"/>
  <c r="G661" i="12"/>
  <c r="G535" i="12"/>
  <c r="G142" i="12"/>
  <c r="G250" i="12"/>
  <c r="G195" i="12"/>
  <c r="G417" i="12"/>
  <c r="G441" i="12"/>
  <c r="G151" i="12"/>
  <c r="G223" i="12"/>
  <c r="G271" i="12"/>
  <c r="G379" i="12"/>
  <c r="G387" i="12"/>
  <c r="G397" i="12"/>
  <c r="G115" i="12"/>
  <c r="G363" i="12"/>
  <c r="G154" i="12"/>
  <c r="G156" i="12"/>
  <c r="G308" i="12"/>
  <c r="G294" i="12"/>
  <c r="G255" i="12"/>
  <c r="G418" i="12"/>
  <c r="G242" i="12"/>
  <c r="G357" i="12"/>
  <c r="G505" i="12"/>
  <c r="G513" i="12"/>
  <c r="G389" i="12"/>
  <c r="G519" i="12"/>
  <c r="G567" i="12"/>
  <c r="G599" i="12"/>
  <c r="G636" i="12"/>
  <c r="G334" i="12"/>
  <c r="G796" i="12"/>
  <c r="G439" i="12"/>
  <c r="G492" i="12"/>
  <c r="G524" i="12"/>
  <c r="G652" i="12"/>
  <c r="G684" i="12"/>
  <c r="G1062" i="12"/>
  <c r="G486" i="12"/>
  <c r="G675" i="12"/>
  <c r="G846" i="12"/>
  <c r="G1106" i="12"/>
  <c r="G952" i="12"/>
  <c r="G1041" i="12"/>
  <c r="G1238" i="12"/>
  <c r="G1270" i="12"/>
  <c r="G1120" i="12"/>
  <c r="G1105" i="12"/>
  <c r="G1164" i="12"/>
  <c r="G1179" i="12"/>
  <c r="G1942" i="12"/>
  <c r="G1191" i="12"/>
  <c r="G1387" i="12"/>
  <c r="G1000" i="12"/>
  <c r="G1497" i="12"/>
  <c r="G1816" i="12"/>
  <c r="G407" i="12"/>
  <c r="G640" i="12"/>
  <c r="G778" i="12"/>
  <c r="G812" i="12"/>
  <c r="G890" i="12"/>
  <c r="G347" i="12"/>
  <c r="G1070" i="12"/>
  <c r="G1048" i="12"/>
  <c r="G1096" i="12"/>
  <c r="G398" i="12"/>
  <c r="G628" i="12"/>
  <c r="G968" i="12"/>
  <c r="G974" i="12"/>
  <c r="G957" i="12"/>
  <c r="G949" i="12"/>
  <c r="G1279" i="12"/>
  <c r="G731" i="12"/>
  <c r="G741" i="12"/>
  <c r="G1866" i="12"/>
  <c r="G1880" i="12"/>
  <c r="G1415" i="12"/>
  <c r="G1543" i="12"/>
  <c r="G1307" i="12"/>
  <c r="G1439" i="12"/>
  <c r="G1222" i="12"/>
  <c r="G1884" i="12"/>
  <c r="G1804" i="12"/>
  <c r="G1905" i="12"/>
  <c r="G1916" i="12"/>
  <c r="G706" i="12"/>
  <c r="G284" i="12"/>
  <c r="G503" i="12"/>
  <c r="G508" i="12"/>
  <c r="G197" i="12"/>
  <c r="G213" i="12"/>
  <c r="G150" i="12"/>
  <c r="G157" i="12"/>
  <c r="G173" i="12"/>
  <c r="G196" i="12"/>
  <c r="G133" i="12"/>
  <c r="G127" i="12"/>
  <c r="G168" i="12"/>
  <c r="G214" i="12"/>
  <c r="G217" i="12"/>
  <c r="G290" i="12"/>
  <c r="G239" i="12"/>
  <c r="G281" i="12"/>
  <c r="G330" i="12"/>
  <c r="G353" i="12"/>
  <c r="G362" i="12"/>
  <c r="G402" i="12"/>
  <c r="G291" i="12"/>
  <c r="G299" i="12"/>
  <c r="G313" i="12"/>
  <c r="G380" i="12"/>
  <c r="G391" i="12"/>
  <c r="G427" i="12"/>
  <c r="G153" i="12"/>
  <c r="G155" i="12"/>
  <c r="G183" i="12"/>
  <c r="G375" i="12"/>
  <c r="G179" i="12"/>
  <c r="G377" i="12"/>
  <c r="G559" i="12"/>
  <c r="G240" i="12"/>
  <c r="G498" i="12"/>
  <c r="G522" i="12"/>
  <c r="G538" i="12"/>
  <c r="G546" i="12"/>
  <c r="G605" i="12"/>
  <c r="G808" i="12"/>
  <c r="G872" i="12"/>
  <c r="G267" i="12"/>
  <c r="G495" i="12"/>
  <c r="G527" i="12"/>
  <c r="G615" i="12"/>
  <c r="G572" i="12"/>
  <c r="G604" i="12"/>
  <c r="G817" i="12"/>
  <c r="G897" i="12"/>
  <c r="G775" i="12"/>
  <c r="G871" i="12"/>
  <c r="G876" i="12"/>
  <c r="G906" i="12"/>
  <c r="G924" i="12"/>
  <c r="G967" i="12"/>
  <c r="G708" i="12"/>
  <c r="G740" i="12"/>
  <c r="G748" i="12"/>
  <c r="G759" i="12"/>
  <c r="G757" i="12"/>
  <c r="G408" i="12"/>
  <c r="G1301" i="12"/>
  <c r="G1255" i="12"/>
  <c r="G1601" i="12"/>
  <c r="G1617" i="12"/>
  <c r="G900" i="12"/>
  <c r="G934" i="12"/>
  <c r="G960" i="12"/>
  <c r="G1097" i="12"/>
  <c r="G1198" i="12"/>
  <c r="G973" i="12"/>
  <c r="G987" i="12"/>
  <c r="G737" i="12"/>
  <c r="G767" i="12"/>
  <c r="G799" i="12"/>
  <c r="G863" i="12"/>
  <c r="G959" i="12"/>
  <c r="G994" i="12"/>
  <c r="G1169" i="12"/>
  <c r="G1249" i="12"/>
  <c r="G1199" i="12"/>
  <c r="G1295" i="12"/>
  <c r="G595" i="12"/>
  <c r="G688" i="12"/>
  <c r="G710" i="12"/>
  <c r="G981" i="12"/>
  <c r="G982" i="12"/>
  <c r="G518" i="12"/>
  <c r="G1251" i="12"/>
  <c r="G1557" i="12"/>
  <c r="G1576" i="12"/>
  <c r="G1581" i="12"/>
  <c r="G1892" i="12"/>
  <c r="G1806" i="12"/>
  <c r="G1872" i="12"/>
  <c r="G1254" i="12"/>
  <c r="G1503" i="12"/>
  <c r="G1586" i="12"/>
  <c r="G1833" i="12"/>
  <c r="G1849" i="12"/>
  <c r="G1913" i="12"/>
  <c r="G1364" i="12"/>
  <c r="G1372" i="12"/>
  <c r="G1396" i="12"/>
  <c r="G1428" i="12"/>
  <c r="G1448" i="12"/>
  <c r="G1459" i="12"/>
  <c r="G1109" i="12"/>
  <c r="G1108" i="12"/>
  <c r="G1157" i="12"/>
  <c r="G1314" i="12"/>
  <c r="G1322" i="12"/>
  <c r="G1330" i="12"/>
  <c r="G1474" i="12"/>
  <c r="G1599" i="12"/>
  <c r="G1603" i="12"/>
  <c r="G1615" i="12"/>
  <c r="G1619" i="12"/>
  <c r="G1311" i="12"/>
  <c r="G1395" i="12"/>
  <c r="G1443" i="12"/>
  <c r="G1530" i="12"/>
  <c r="G1953" i="12"/>
  <c r="G1150" i="12"/>
  <c r="G1168" i="12"/>
  <c r="G563" i="12"/>
  <c r="G1840" i="12"/>
  <c r="G1852" i="12"/>
  <c r="G953" i="12"/>
  <c r="G1221" i="12"/>
  <c r="G1145" i="12"/>
  <c r="G1259" i="12"/>
  <c r="G1291" i="12"/>
  <c r="G1504" i="12"/>
  <c r="G1544" i="12"/>
  <c r="G1524" i="12"/>
  <c r="G1571" i="12"/>
  <c r="G1548" i="12"/>
  <c r="G1803" i="12"/>
  <c r="G1900" i="12"/>
  <c r="G1506" i="12"/>
  <c r="G1545" i="12"/>
  <c r="G1838" i="12"/>
  <c r="G1865" i="12"/>
  <c r="G1918" i="12"/>
  <c r="G1224" i="12"/>
  <c r="G1336" i="12"/>
  <c r="G1424" i="12"/>
  <c r="G1444" i="12"/>
  <c r="G1066" i="12"/>
  <c r="G1260" i="12"/>
  <c r="G1298" i="12"/>
  <c r="G1600" i="12"/>
  <c r="G1604" i="12"/>
  <c r="G1616" i="12"/>
  <c r="G1620" i="12"/>
  <c r="G1323" i="12"/>
  <c r="G1383" i="12"/>
  <c r="G1399" i="12"/>
  <c r="G1427" i="12"/>
  <c r="G1447" i="12"/>
  <c r="G1575" i="12"/>
  <c r="G1958" i="12"/>
  <c r="G1092" i="12"/>
  <c r="G1167" i="12"/>
  <c r="G1011" i="12"/>
  <c r="G1863" i="12"/>
  <c r="G547" i="12"/>
  <c r="G560" i="12"/>
  <c r="G123" i="12"/>
  <c r="G247" i="12"/>
  <c r="G378" i="12"/>
  <c r="G409" i="12"/>
  <c r="G289" i="12"/>
  <c r="G297" i="12"/>
  <c r="G329" i="12"/>
  <c r="G359" i="12"/>
  <c r="G381" i="12"/>
  <c r="G413" i="12"/>
  <c r="G618" i="12"/>
  <c r="G300" i="12"/>
  <c r="G351" i="12"/>
  <c r="G583" i="12"/>
  <c r="G603" i="12"/>
  <c r="G881" i="12"/>
  <c r="G1113" i="12"/>
  <c r="G1135" i="12"/>
  <c r="G1564" i="12"/>
  <c r="G1842" i="12"/>
  <c r="G1196" i="12"/>
  <c r="G1212" i="12"/>
  <c r="G1252" i="12"/>
  <c r="G1305" i="12"/>
  <c r="G1339" i="12"/>
  <c r="G1176" i="12"/>
  <c r="G1294" i="12"/>
  <c r="G1155" i="12"/>
  <c r="G56" i="12"/>
  <c r="G129" i="12"/>
  <c r="G108" i="12"/>
  <c r="G92" i="12"/>
  <c r="G106" i="12"/>
  <c r="G82" i="12"/>
  <c r="G105" i="12"/>
  <c r="G116" i="12"/>
  <c r="G222" i="12"/>
  <c r="G225" i="12"/>
  <c r="G199" i="12"/>
  <c r="G293" i="12"/>
  <c r="G374" i="12"/>
  <c r="G416" i="12"/>
  <c r="G534" i="12"/>
  <c r="G243" i="12"/>
  <c r="G557" i="12"/>
  <c r="G573" i="12"/>
  <c r="G626" i="12"/>
  <c r="G693" i="12"/>
  <c r="G843" i="12"/>
  <c r="G856" i="12"/>
  <c r="G231" i="12"/>
  <c r="G484" i="12"/>
  <c r="G400" i="12"/>
  <c r="G475" i="12"/>
  <c r="G507" i="12"/>
  <c r="G801" i="12"/>
  <c r="G1013" i="12"/>
  <c r="G342" i="12"/>
  <c r="G512" i="12"/>
  <c r="G611" i="12"/>
  <c r="G860" i="12"/>
  <c r="G719" i="12"/>
  <c r="G736" i="12"/>
  <c r="G483" i="12"/>
  <c r="G686" i="12"/>
  <c r="G619" i="12"/>
  <c r="G606" i="12"/>
  <c r="G948" i="12"/>
  <c r="G992" i="12"/>
  <c r="G1071" i="12"/>
  <c r="G1197" i="12"/>
  <c r="G1213" i="12"/>
  <c r="G1229" i="12"/>
  <c r="G1245" i="12"/>
  <c r="G1277" i="12"/>
  <c r="G1144" i="12"/>
  <c r="G728" i="12"/>
  <c r="G742" i="12"/>
  <c r="G1104" i="12"/>
  <c r="G1154" i="12"/>
  <c r="G1186" i="12"/>
  <c r="G1218" i="12"/>
  <c r="G1250" i="12"/>
  <c r="G1484" i="12"/>
  <c r="G1532" i="12"/>
  <c r="G1962" i="12"/>
  <c r="G1351" i="12"/>
  <c r="G1379" i="12"/>
  <c r="G1514" i="12"/>
  <c r="G1567" i="12"/>
  <c r="G1183" i="12"/>
  <c r="G1240" i="12"/>
  <c r="G1343" i="12"/>
  <c r="G1471" i="12"/>
  <c r="G1495" i="12"/>
  <c r="G1084" i="12"/>
  <c r="G1159" i="12"/>
  <c r="G1008" i="12"/>
  <c r="G763" i="12"/>
  <c r="G67" i="12"/>
  <c r="G49" i="12"/>
  <c r="G57" i="12"/>
  <c r="G46" i="12"/>
  <c r="G54" i="12"/>
  <c r="G134" i="12"/>
  <c r="G166" i="12"/>
  <c r="G235" i="12"/>
  <c r="G107" i="12"/>
  <c r="G99" i="12"/>
  <c r="G91" i="12"/>
  <c r="G83" i="12"/>
  <c r="G137" i="12"/>
  <c r="G128" i="12"/>
  <c r="G186" i="12"/>
  <c r="G125" i="12"/>
  <c r="G147" i="12"/>
  <c r="G258" i="12"/>
  <c r="G305" i="12"/>
  <c r="G314" i="12"/>
  <c r="G141" i="12"/>
  <c r="G164" i="12"/>
  <c r="G172" i="12"/>
  <c r="G236" i="12"/>
  <c r="G269" i="12"/>
  <c r="G386" i="12"/>
  <c r="G203" i="12"/>
  <c r="G317" i="12"/>
  <c r="G327" i="12"/>
  <c r="G395" i="12"/>
  <c r="G148" i="12"/>
  <c r="G171" i="12"/>
  <c r="G261" i="12"/>
  <c r="G200" i="12"/>
  <c r="G337" i="12"/>
  <c r="G344" i="12"/>
  <c r="G365" i="12"/>
  <c r="G373" i="12"/>
  <c r="G224" i="12"/>
  <c r="G257" i="12"/>
  <c r="G369" i="12"/>
  <c r="G405" i="12"/>
  <c r="G874" i="12"/>
  <c r="G403" i="12"/>
  <c r="G431" i="12"/>
  <c r="G459" i="12"/>
  <c r="G493" i="12"/>
  <c r="G509" i="12"/>
  <c r="G517" i="12"/>
  <c r="G506" i="12"/>
  <c r="G514" i="12"/>
  <c r="G530" i="12"/>
  <c r="G613" i="12"/>
  <c r="G784" i="12"/>
  <c r="G859" i="12"/>
  <c r="G923" i="12"/>
  <c r="G936" i="12"/>
  <c r="G360" i="12"/>
  <c r="G388" i="12"/>
  <c r="G411" i="12"/>
  <c r="G452" i="12"/>
  <c r="G511" i="12"/>
  <c r="G647" i="12"/>
  <c r="G655" i="12"/>
  <c r="G540" i="12"/>
  <c r="G328" i="12"/>
  <c r="G823" i="12"/>
  <c r="G828" i="12"/>
  <c r="G966" i="12"/>
  <c r="G555" i="12"/>
  <c r="G711" i="12"/>
  <c r="G751" i="12"/>
  <c r="G1086" i="12"/>
  <c r="G1126" i="12"/>
  <c r="G678" i="12"/>
  <c r="G754" i="12"/>
  <c r="G806" i="12"/>
  <c r="G815" i="12"/>
  <c r="G964" i="12"/>
  <c r="G983" i="12"/>
  <c r="G988" i="12"/>
  <c r="G965" i="12"/>
  <c r="G1069" i="12"/>
  <c r="G758" i="12"/>
  <c r="G893" i="12"/>
  <c r="G945" i="12"/>
  <c r="G1056" i="12"/>
  <c r="G1149" i="12"/>
  <c r="G1217" i="12"/>
  <c r="G1265" i="12"/>
  <c r="G1281" i="12"/>
  <c r="G1297" i="12"/>
  <c r="G1223" i="12"/>
  <c r="G1287" i="12"/>
  <c r="G1127" i="12"/>
  <c r="G1468" i="12"/>
  <c r="G1516" i="12"/>
  <c r="G1882" i="12"/>
  <c r="G1859" i="12"/>
  <c r="G1920" i="12"/>
  <c r="G1319" i="12"/>
  <c r="G1355" i="12"/>
  <c r="G1121" i="12"/>
  <c r="G1356" i="12"/>
  <c r="G1493" i="12"/>
  <c r="G869" i="12"/>
  <c r="G995" i="12"/>
  <c r="G1937" i="12"/>
  <c r="G1889" i="12"/>
  <c r="G1400" i="12"/>
  <c r="G1404" i="12"/>
  <c r="G1408" i="12"/>
  <c r="G1464" i="12"/>
  <c r="G1488" i="12"/>
  <c r="G1068" i="12"/>
  <c r="G1180" i="12"/>
  <c r="G1187" i="12"/>
  <c r="G1204" i="12"/>
  <c r="G1236" i="12"/>
  <c r="G1244" i="12"/>
  <c r="G1276" i="12"/>
  <c r="G1309" i="12"/>
  <c r="G1313" i="12"/>
  <c r="G1317" i="12"/>
  <c r="G1321" i="12"/>
  <c r="G1338" i="12"/>
  <c r="G1346" i="12"/>
  <c r="G1354" i="12"/>
  <c r="G1362" i="12"/>
  <c r="G1370" i="12"/>
  <c r="G1378" i="12"/>
  <c r="G1386" i="12"/>
  <c r="G1394" i="12"/>
  <c r="G1402" i="12"/>
  <c r="G1410" i="12"/>
  <c r="G1418" i="12"/>
  <c r="G1426" i="12"/>
  <c r="G1434" i="12"/>
  <c r="G1442" i="12"/>
  <c r="G1450" i="12"/>
  <c r="G1458" i="12"/>
  <c r="G1466" i="12"/>
  <c r="G1473" i="12"/>
  <c r="G1490" i="12"/>
  <c r="G1521" i="12"/>
  <c r="G1416" i="12"/>
  <c r="G1823" i="12"/>
  <c r="G1839" i="12"/>
  <c r="G68" i="12"/>
  <c r="G55" i="12"/>
  <c r="G114" i="12"/>
  <c r="G118" i="12"/>
  <c r="G126" i="12"/>
  <c r="G131" i="12"/>
  <c r="G139" i="12"/>
  <c r="G205" i="12"/>
  <c r="G229" i="12"/>
  <c r="G158" i="12"/>
  <c r="G181" i="12"/>
  <c r="G100" i="12"/>
  <c r="G117" i="12"/>
  <c r="G132" i="12"/>
  <c r="G253" i="12"/>
  <c r="G122" i="12"/>
  <c r="G167" i="12"/>
  <c r="G259" i="12"/>
  <c r="G143" i="12"/>
  <c r="G241" i="12"/>
  <c r="G279" i="12"/>
  <c r="G322" i="12"/>
  <c r="G433" i="12"/>
  <c r="G177" i="12"/>
  <c r="G219" i="12"/>
  <c r="G361" i="12"/>
  <c r="G393" i="12"/>
  <c r="G260" i="12"/>
  <c r="G275" i="12"/>
  <c r="G366" i="12"/>
  <c r="G415" i="12"/>
  <c r="G112" i="12"/>
  <c r="G256" i="12"/>
  <c r="G364" i="12"/>
  <c r="G385" i="12"/>
  <c r="G406" i="12"/>
  <c r="G414" i="12"/>
  <c r="G429" i="12"/>
  <c r="G468" i="12"/>
  <c r="G448" i="12"/>
  <c r="G938" i="12"/>
  <c r="G238" i="12"/>
  <c r="G323" i="12"/>
  <c r="G302" i="12"/>
  <c r="G399" i="12"/>
  <c r="G401" i="12"/>
  <c r="G390" i="12"/>
  <c r="G455" i="12"/>
  <c r="G487" i="12"/>
  <c r="G578" i="12"/>
  <c r="G586" i="12"/>
  <c r="G621" i="12"/>
  <c r="G629" i="12"/>
  <c r="G637" i="12"/>
  <c r="G645" i="12"/>
  <c r="G642" i="12"/>
  <c r="G682" i="12"/>
  <c r="G690" i="12"/>
  <c r="G698" i="12"/>
  <c r="G827" i="12"/>
  <c r="G840" i="12"/>
  <c r="G864" i="12"/>
  <c r="G875" i="12"/>
  <c r="G896" i="12"/>
  <c r="G928" i="12"/>
  <c r="G309" i="12"/>
  <c r="G352" i="12"/>
  <c r="G367" i="12"/>
  <c r="G442" i="12"/>
  <c r="G465" i="12"/>
  <c r="G623" i="12"/>
  <c r="G631" i="12"/>
  <c r="G687" i="12"/>
  <c r="G695" i="12"/>
  <c r="G343" i="12"/>
  <c r="G662" i="12"/>
  <c r="G785" i="12"/>
  <c r="G865" i="12"/>
  <c r="G885" i="12"/>
  <c r="G913" i="12"/>
  <c r="G1002" i="12"/>
  <c r="G368" i="12"/>
  <c r="G428" i="12"/>
  <c r="G548" i="12"/>
  <c r="G780" i="12"/>
  <c r="G807" i="12"/>
  <c r="G839" i="12"/>
  <c r="G908" i="12"/>
  <c r="G935" i="12"/>
  <c r="G950" i="12"/>
  <c r="G345" i="12"/>
  <c r="G471" i="12"/>
  <c r="G587" i="12"/>
  <c r="G716" i="12"/>
  <c r="G723" i="12"/>
  <c r="G727" i="12"/>
  <c r="G743" i="12"/>
  <c r="G777" i="12"/>
  <c r="G793" i="12"/>
  <c r="G825" i="12"/>
  <c r="G857" i="12"/>
  <c r="G889" i="12"/>
  <c r="G921" i="12"/>
  <c r="G998" i="12"/>
  <c r="G1009" i="12"/>
  <c r="G1022" i="12"/>
  <c r="G999" i="12"/>
  <c r="G1038" i="12"/>
  <c r="G1023" i="12"/>
  <c r="G1118" i="12"/>
  <c r="G489" i="12"/>
  <c r="G692" i="12"/>
  <c r="G772" i="12"/>
  <c r="G836" i="12"/>
  <c r="G932" i="12"/>
  <c r="G941" i="12"/>
  <c r="G942" i="12"/>
  <c r="G961" i="12"/>
  <c r="G986" i="12"/>
  <c r="G1049" i="12"/>
  <c r="G1080" i="12"/>
  <c r="G1158" i="12"/>
  <c r="G1174" i="12"/>
  <c r="G491" i="12"/>
  <c r="G500" i="12"/>
  <c r="G470" i="12"/>
  <c r="G820" i="12"/>
  <c r="G822" i="12"/>
  <c r="G831" i="12"/>
  <c r="G976" i="12"/>
  <c r="G1114" i="12"/>
  <c r="G1205" i="12"/>
  <c r="G1237" i="12"/>
  <c r="G1253" i="12"/>
  <c r="G1269" i="12"/>
  <c r="G1215" i="12"/>
  <c r="G1247" i="12"/>
  <c r="G571" i="12"/>
  <c r="G596" i="12"/>
  <c r="G1152" i="12"/>
  <c r="G1267" i="12"/>
  <c r="G1147" i="12"/>
  <c r="G1512" i="12"/>
  <c r="G1492" i="12"/>
  <c r="G1552" i="12"/>
  <c r="G1560" i="12"/>
  <c r="G1540" i="12"/>
  <c r="G1582" i="12"/>
  <c r="G1827" i="12"/>
  <c r="G1860" i="12"/>
  <c r="G1906" i="12"/>
  <c r="G1930" i="12"/>
  <c r="G1907" i="12"/>
  <c r="G1954" i="12"/>
  <c r="G1932" i="12"/>
  <c r="G1948" i="12"/>
  <c r="G1814" i="12"/>
  <c r="G1853" i="12"/>
  <c r="G1869" i="12"/>
  <c r="G1901" i="12"/>
  <c r="G1941" i="12"/>
  <c r="G1973" i="12"/>
  <c r="G1347" i="12"/>
  <c r="G1511" i="12"/>
  <c r="G1551" i="12"/>
  <c r="G1570" i="12"/>
  <c r="G1577" i="12"/>
  <c r="G1593" i="12"/>
  <c r="G1870" i="12"/>
  <c r="G1969" i="12"/>
  <c r="G1232" i="12"/>
  <c r="G1285" i="12"/>
  <c r="G1327" i="12"/>
  <c r="G1360" i="12"/>
  <c r="G1363" i="12"/>
  <c r="G1392" i="12"/>
  <c r="G1432" i="12"/>
  <c r="G1435" i="12"/>
  <c r="G1460" i="12"/>
  <c r="G1463" i="12"/>
  <c r="G1171" i="12"/>
  <c r="G1268" i="12"/>
  <c r="G1306" i="12"/>
  <c r="G1325" i="12"/>
  <c r="G1329" i="12"/>
  <c r="G1441" i="12"/>
  <c r="G1457" i="12"/>
  <c r="G1489" i="12"/>
  <c r="G1388" i="12"/>
  <c r="G1855" i="12"/>
  <c r="G1019" i="12"/>
  <c r="G1027" i="12"/>
  <c r="G1871" i="12"/>
  <c r="G446" i="12"/>
  <c r="G632" i="12"/>
  <c r="G440" i="12"/>
  <c r="G616" i="12"/>
  <c r="G845" i="12"/>
  <c r="G819" i="12"/>
  <c r="G1111" i="12"/>
  <c r="G1115" i="12"/>
  <c r="G1148" i="12"/>
  <c r="G165" i="12"/>
  <c r="G174" i="12"/>
  <c r="G190" i="12"/>
  <c r="G202" i="12"/>
  <c r="G210" i="12"/>
  <c r="G226" i="12"/>
  <c r="G449" i="12"/>
  <c r="G198" i="12"/>
  <c r="G292" i="12"/>
  <c r="G316" i="12"/>
  <c r="G426" i="12"/>
  <c r="G192" i="12"/>
  <c r="G335" i="12"/>
  <c r="G434" i="12"/>
  <c r="G248" i="12"/>
  <c r="G304" i="12"/>
  <c r="G384" i="12"/>
  <c r="G430" i="12"/>
  <c r="G954" i="12"/>
  <c r="G264" i="12"/>
  <c r="G288" i="12"/>
  <c r="G332" i="12"/>
  <c r="G473" i="12"/>
  <c r="G497" i="12"/>
  <c r="G482" i="12"/>
  <c r="G521" i="12"/>
  <c r="G537" i="12"/>
  <c r="G553" i="12"/>
  <c r="G569" i="12"/>
  <c r="G585" i="12"/>
  <c r="G601" i="12"/>
  <c r="G617" i="12"/>
  <c r="G633" i="12"/>
  <c r="G649" i="12"/>
  <c r="G665" i="12"/>
  <c r="G681" i="12"/>
  <c r="G697" i="12"/>
  <c r="G713" i="12"/>
  <c r="G729" i="12"/>
  <c r="G287" i="12"/>
  <c r="G319" i="12"/>
  <c r="G504" i="12"/>
  <c r="G849" i="12"/>
  <c r="G320" i="12"/>
  <c r="G396" i="12"/>
  <c r="G544" i="12"/>
  <c r="G672" i="12"/>
  <c r="G464" i="12"/>
  <c r="G472" i="12"/>
  <c r="G520" i="12"/>
  <c r="G648" i="12"/>
  <c r="G1078" i="12"/>
  <c r="G1055" i="12"/>
  <c r="G478" i="12"/>
  <c r="G753" i="12"/>
  <c r="G771" i="12"/>
  <c r="G813" i="12"/>
  <c r="G899" i="12"/>
  <c r="G1079" i="12"/>
  <c r="G1065" i="12"/>
  <c r="G496" i="12"/>
  <c r="G542" i="12"/>
  <c r="G614" i="12"/>
  <c r="G730" i="12"/>
  <c r="G787" i="12"/>
  <c r="G829" i="12"/>
  <c r="G915" i="12"/>
  <c r="G958" i="12"/>
  <c r="G975" i="12"/>
  <c r="G1057" i="12"/>
  <c r="G1117" i="12"/>
  <c r="G654" i="12"/>
  <c r="G592" i="12"/>
  <c r="G712" i="12"/>
  <c r="G702" i="12"/>
  <c r="G714" i="12"/>
  <c r="G526" i="12"/>
  <c r="G720" i="12"/>
  <c r="G1146" i="12"/>
  <c r="G1178" i="12"/>
  <c r="G1210" i="12"/>
  <c r="G1242" i="12"/>
  <c r="G1274" i="12"/>
  <c r="G1499" i="12"/>
  <c r="G1507" i="12"/>
  <c r="G1515" i="12"/>
  <c r="G1523" i="12"/>
  <c r="G1531" i="12"/>
  <c r="G1539" i="12"/>
  <c r="G1547" i="12"/>
  <c r="G1555" i="12"/>
  <c r="G1563" i="12"/>
  <c r="G1811" i="12"/>
  <c r="G1843" i="12"/>
  <c r="G1922" i="12"/>
  <c r="G1939" i="12"/>
  <c r="G1955" i="12"/>
  <c r="G1963" i="12"/>
  <c r="G1971" i="12"/>
  <c r="G1979" i="12"/>
  <c r="G1837" i="12"/>
  <c r="G1845" i="12"/>
  <c r="G1893" i="12"/>
  <c r="G1917" i="12"/>
  <c r="G1925" i="12"/>
  <c r="G1957" i="12"/>
  <c r="G1965" i="12"/>
  <c r="G1479" i="12"/>
  <c r="G1519" i="12"/>
  <c r="G1535" i="12"/>
  <c r="G1546" i="12"/>
  <c r="G1562" i="12"/>
  <c r="G1312" i="12"/>
  <c r="G1340" i="12"/>
  <c r="G1412" i="12"/>
  <c r="G1436" i="12"/>
  <c r="G1051" i="12"/>
  <c r="G1107" i="12"/>
  <c r="G1140" i="12"/>
  <c r="G1172" i="12"/>
  <c r="G1188" i="12"/>
  <c r="G1220" i="12"/>
  <c r="G1290" i="12"/>
  <c r="G1482" i="12"/>
  <c r="G1559" i="12"/>
  <c r="G1089" i="12"/>
  <c r="G1132" i="12"/>
  <c r="G1160" i="12"/>
  <c r="G1192" i="12"/>
  <c r="G1332" i="12"/>
  <c r="G1344" i="12"/>
  <c r="G1348" i="12"/>
  <c r="G1368" i="12"/>
  <c r="G1452" i="12"/>
  <c r="G1456" i="12"/>
  <c r="G1182" i="12"/>
  <c r="G568" i="12"/>
  <c r="G392" i="12"/>
  <c r="G718" i="12"/>
  <c r="G931" i="12"/>
  <c r="G590" i="12"/>
  <c r="G160" i="12"/>
  <c r="G252" i="12"/>
  <c r="G466" i="12"/>
  <c r="G776" i="12"/>
  <c r="G792" i="12"/>
  <c r="G904" i="12"/>
  <c r="G920" i="12"/>
  <c r="G312" i="12"/>
  <c r="G376" i="12"/>
  <c r="G536" i="12"/>
  <c r="G600" i="12"/>
  <c r="G664" i="12"/>
  <c r="G833" i="12"/>
  <c r="G450" i="12"/>
  <c r="G576" i="12"/>
  <c r="G951" i="12"/>
  <c r="G955" i="12"/>
  <c r="G552" i="12"/>
  <c r="G732" i="12"/>
  <c r="G488" i="12"/>
  <c r="G670" i="12"/>
  <c r="G694" i="12"/>
  <c r="G722" i="12"/>
  <c r="G781" i="12"/>
  <c r="G867" i="12"/>
  <c r="G909" i="12"/>
  <c r="G990" i="12"/>
  <c r="G755" i="12"/>
  <c r="G797" i="12"/>
  <c r="G883" i="12"/>
  <c r="G925" i="12"/>
  <c r="G969" i="12"/>
  <c r="G1101" i="12"/>
  <c r="G656" i="12"/>
  <c r="G574" i="12"/>
  <c r="G979" i="12"/>
  <c r="G528" i="12"/>
  <c r="G745" i="12"/>
  <c r="G1138" i="12"/>
  <c r="G1170" i="12"/>
  <c r="G1202" i="12"/>
  <c r="G1234" i="12"/>
  <c r="G1266" i="12"/>
  <c r="G1850" i="12"/>
  <c r="G1835" i="12"/>
  <c r="G1867" i="12"/>
  <c r="G1914" i="12"/>
  <c r="G1899" i="12"/>
  <c r="G1931" i="12"/>
  <c r="G1978" i="12"/>
  <c r="G1810" i="12"/>
  <c r="G1826" i="12"/>
  <c r="G1821" i="12"/>
  <c r="G1829" i="12"/>
  <c r="G1861" i="12"/>
  <c r="G1909" i="12"/>
  <c r="G1246" i="12"/>
  <c r="G1262" i="12"/>
  <c r="G1483" i="12"/>
  <c r="G1538" i="12"/>
  <c r="G1123" i="12"/>
  <c r="G1184" i="12"/>
  <c r="G1320" i="12"/>
  <c r="G1324" i="12"/>
  <c r="G1328" i="12"/>
  <c r="G1380" i="12"/>
  <c r="G1384" i="12"/>
  <c r="G1440" i="12"/>
  <c r="G1059" i="12"/>
  <c r="G1073" i="12"/>
  <c r="G1228" i="12"/>
  <c r="G1282" i="12"/>
  <c r="G1310" i="12"/>
  <c r="G1318" i="12"/>
  <c r="G1326" i="12"/>
  <c r="G1334" i="12"/>
  <c r="G1342" i="12"/>
  <c r="G1350" i="12"/>
  <c r="G1358" i="12"/>
  <c r="G1366" i="12"/>
  <c r="G1374" i="12"/>
  <c r="G1382" i="12"/>
  <c r="G1390" i="12"/>
  <c r="G1398" i="12"/>
  <c r="G1406" i="12"/>
  <c r="G1414" i="12"/>
  <c r="G1422" i="12"/>
  <c r="G1430" i="12"/>
  <c r="G1438" i="12"/>
  <c r="G1446" i="12"/>
  <c r="G1454" i="12"/>
  <c r="G1462" i="12"/>
  <c r="G1813" i="12"/>
  <c r="G1491" i="12"/>
  <c r="G1522" i="12"/>
  <c r="G1083" i="12"/>
  <c r="G1200" i="12"/>
  <c r="G1208" i="12"/>
  <c r="G1216" i="12"/>
  <c r="G1248" i="12"/>
  <c r="G1256" i="12"/>
  <c r="G1264" i="12"/>
  <c r="G1272" i="12"/>
  <c r="G1278" i="12"/>
  <c r="G1302" i="12"/>
  <c r="G1316" i="12"/>
  <c r="G1376" i="12"/>
  <c r="G1142" i="12"/>
  <c r="G803" i="12"/>
  <c r="G773" i="12"/>
  <c r="G646" i="12"/>
  <c r="G696" i="12"/>
  <c r="G103" i="12"/>
  <c r="G206" i="12"/>
  <c r="G110" i="12"/>
  <c r="G102" i="12"/>
  <c r="G94" i="12"/>
  <c r="G86" i="12"/>
  <c r="G152" i="12"/>
  <c r="G268" i="12"/>
  <c r="G457" i="12"/>
  <c r="G178" i="12"/>
  <c r="G412" i="12"/>
  <c r="G272" i="12"/>
  <c r="G420" i="12"/>
  <c r="G372" i="12"/>
  <c r="G481" i="12"/>
  <c r="G244" i="12"/>
  <c r="G324" i="12"/>
  <c r="G458" i="12"/>
  <c r="G529" i="12"/>
  <c r="G545" i="12"/>
  <c r="G561" i="12"/>
  <c r="G577" i="12"/>
  <c r="G593" i="12"/>
  <c r="G609" i="12"/>
  <c r="G625" i="12"/>
  <c r="G641" i="12"/>
  <c r="G657" i="12"/>
  <c r="G673" i="12"/>
  <c r="G689" i="12"/>
  <c r="G705" i="12"/>
  <c r="G721" i="12"/>
  <c r="G208" i="12"/>
  <c r="G280" i="12"/>
  <c r="G410" i="12"/>
  <c r="G474" i="12"/>
  <c r="G761" i="12"/>
  <c r="G454" i="12"/>
  <c r="G608" i="12"/>
  <c r="G438" i="12"/>
  <c r="G584" i="12"/>
  <c r="G760" i="12"/>
  <c r="G480" i="12"/>
  <c r="G749" i="12"/>
  <c r="G835" i="12"/>
  <c r="G877" i="12"/>
  <c r="G1081" i="12"/>
  <c r="G624" i="12"/>
  <c r="G726" i="12"/>
  <c r="G971" i="12"/>
  <c r="G765" i="12"/>
  <c r="G851" i="12"/>
  <c r="G422" i="12"/>
  <c r="G638" i="12"/>
  <c r="G582" i="12"/>
  <c r="G704" i="12"/>
  <c r="G977" i="12"/>
  <c r="G510" i="12"/>
  <c r="G733" i="12"/>
  <c r="G739" i="12"/>
  <c r="G1130" i="12"/>
  <c r="G1162" i="12"/>
  <c r="G1194" i="12"/>
  <c r="G1226" i="12"/>
  <c r="G1258" i="12"/>
  <c r="G1502" i="12"/>
  <c r="G1476" i="12"/>
  <c r="G1510" i="12"/>
  <c r="G1518" i="12"/>
  <c r="G1526" i="12"/>
  <c r="G1500" i="12"/>
  <c r="G1534" i="12"/>
  <c r="G1542" i="12"/>
  <c r="G1550" i="12"/>
  <c r="G1558" i="12"/>
  <c r="G1566" i="12"/>
  <c r="G1556" i="12"/>
  <c r="G1891" i="12"/>
  <c r="G1923" i="12"/>
  <c r="G1802" i="12"/>
  <c r="G1885" i="12"/>
  <c r="G1949" i="12"/>
  <c r="G1487" i="12"/>
  <c r="G1286" i="12"/>
  <c r="G1067" i="12"/>
  <c r="G1103" i="12"/>
  <c r="G1470" i="12"/>
  <c r="G1486" i="12"/>
  <c r="G1527" i="12"/>
  <c r="G1156" i="12"/>
  <c r="G1230" i="12"/>
  <c r="G37" i="12"/>
  <c r="G65" i="12"/>
  <c r="G59" i="12"/>
  <c r="G75" i="12"/>
  <c r="G64" i="12"/>
  <c r="G47" i="12"/>
  <c r="G71" i="12"/>
  <c r="G41" i="12"/>
  <c r="G61" i="12"/>
  <c r="G69" i="12"/>
  <c r="G39" i="12"/>
  <c r="G38" i="12"/>
  <c r="G45" i="12"/>
  <c r="G40" i="12"/>
  <c r="G48" i="12"/>
  <c r="G72" i="12"/>
  <c r="G53" i="12"/>
  <c r="G77" i="12"/>
  <c r="G36" i="12"/>
  <c r="G44" i="12"/>
  <c r="G80" i="12"/>
  <c r="G74" i="12"/>
  <c r="G70" i="12"/>
  <c r="G52" i="12"/>
  <c r="G60" i="12"/>
  <c r="G73" i="12"/>
  <c r="G76" i="12"/>
  <c r="G79" i="12"/>
  <c r="G81" i="12"/>
  <c r="H35" i="12"/>
  <c r="N1207" i="12" l="1"/>
  <c r="L1754" i="12"/>
  <c r="L1690" i="12"/>
  <c r="N1684" i="12"/>
  <c r="L1926" i="12"/>
  <c r="L888" i="12"/>
  <c r="L1781" i="12"/>
  <c r="L53" i="12"/>
  <c r="L61" i="12"/>
  <c r="L1486" i="12"/>
  <c r="L1566" i="12"/>
  <c r="L739" i="12"/>
  <c r="L624" i="12"/>
  <c r="L474" i="12"/>
  <c r="N529" i="12"/>
  <c r="L529" i="12"/>
  <c r="L110" i="12"/>
  <c r="L1272" i="12"/>
  <c r="L1454" i="12"/>
  <c r="N1358" i="12"/>
  <c r="L1358" i="12"/>
  <c r="L1384" i="12"/>
  <c r="L1483" i="12"/>
  <c r="L1914" i="12"/>
  <c r="L574" i="12"/>
  <c r="N574" i="12"/>
  <c r="L990" i="12"/>
  <c r="N576" i="12"/>
  <c r="L576" i="12"/>
  <c r="L466" i="12"/>
  <c r="N1348" i="12"/>
  <c r="L1348" i="12"/>
  <c r="L1482" i="12"/>
  <c r="N1482" i="12"/>
  <c r="L1562" i="12"/>
  <c r="L1979" i="12"/>
  <c r="L1499" i="12"/>
  <c r="L654" i="12"/>
  <c r="N654" i="12"/>
  <c r="L1065" i="12"/>
  <c r="L464" i="12"/>
  <c r="L287" i="12"/>
  <c r="L553" i="12"/>
  <c r="L304" i="12"/>
  <c r="L1148" i="12"/>
  <c r="L1855" i="12"/>
  <c r="L1268" i="12"/>
  <c r="N1268" i="12"/>
  <c r="L1969" i="12"/>
  <c r="L1853" i="12"/>
  <c r="L1560" i="12"/>
  <c r="L1253" i="12"/>
  <c r="L1158" i="12"/>
  <c r="L1118" i="12"/>
  <c r="L716" i="12"/>
  <c r="L368" i="12"/>
  <c r="L465" i="12"/>
  <c r="L864" i="12"/>
  <c r="L578" i="12"/>
  <c r="N578" i="12"/>
  <c r="L429" i="12"/>
  <c r="L361" i="12"/>
  <c r="L158" i="12"/>
  <c r="L1466" i="12"/>
  <c r="L1370" i="12"/>
  <c r="L1488" i="12"/>
  <c r="L1355" i="12"/>
  <c r="N1265" i="12"/>
  <c r="L1265" i="12"/>
  <c r="L815" i="12"/>
  <c r="L555" i="12"/>
  <c r="L784" i="12"/>
  <c r="L405" i="12"/>
  <c r="L386" i="12"/>
  <c r="L99" i="12"/>
  <c r="L1159" i="12"/>
  <c r="L1532" i="12"/>
  <c r="L1229" i="12"/>
  <c r="L860" i="12"/>
  <c r="L400" i="12"/>
  <c r="L222" i="12"/>
  <c r="L1339" i="12"/>
  <c r="L381" i="12"/>
  <c r="L1011" i="12"/>
  <c r="L1066" i="12"/>
  <c r="L1548" i="12"/>
  <c r="L563" i="12"/>
  <c r="L1619" i="12"/>
  <c r="N1448" i="12"/>
  <c r="L1448" i="12"/>
  <c r="L1557" i="12"/>
  <c r="L994" i="12"/>
  <c r="L900" i="12"/>
  <c r="L924" i="12"/>
  <c r="L546" i="12"/>
  <c r="L375" i="12"/>
  <c r="L353" i="12"/>
  <c r="N157" i="12"/>
  <c r="L157" i="12"/>
  <c r="L1222" i="12"/>
  <c r="L974" i="12"/>
  <c r="L407" i="12"/>
  <c r="L846" i="12"/>
  <c r="N846" i="12"/>
  <c r="L599" i="12"/>
  <c r="N156" i="12"/>
  <c r="L156" i="12"/>
  <c r="L195" i="12"/>
  <c r="N350" i="12"/>
  <c r="L350" i="12"/>
  <c r="L1935" i="12"/>
  <c r="L1642" i="12"/>
  <c r="L1445" i="12"/>
  <c r="L1377" i="12"/>
  <c r="L1886" i="12"/>
  <c r="N1915" i="12"/>
  <c r="L1915" i="12"/>
  <c r="L1921" i="12"/>
  <c r="L1131" i="12"/>
  <c r="L612" i="12"/>
  <c r="L922" i="12"/>
  <c r="L161" i="12"/>
  <c r="L1076" i="12"/>
  <c r="L854" i="12"/>
  <c r="L1037" i="12"/>
  <c r="L333" i="12"/>
  <c r="L1098" i="12"/>
  <c r="L852" i="12"/>
  <c r="N43" i="12"/>
  <c r="L43" i="12"/>
  <c r="L1830" i="12"/>
  <c r="L515" i="12"/>
  <c r="L911" i="12"/>
  <c r="L700" i="12"/>
  <c r="L914" i="12"/>
  <c r="L286" i="12"/>
  <c r="L1801" i="12"/>
  <c r="N532" i="12"/>
  <c r="L532" i="12"/>
  <c r="L929" i="12"/>
  <c r="L837" i="12"/>
  <c r="L963" i="12"/>
  <c r="L469" i="12"/>
  <c r="L1637" i="12"/>
  <c r="L782" i="12"/>
  <c r="L666" i="12"/>
  <c r="L382" i="12"/>
  <c r="L62" i="12"/>
  <c r="L1752" i="12"/>
  <c r="L1478" i="12"/>
  <c r="L1166" i="12"/>
  <c r="L1864" i="12"/>
  <c r="L1678" i="12"/>
  <c r="L660" i="12"/>
  <c r="L734" i="12"/>
  <c r="N734" i="12"/>
  <c r="L315" i="12"/>
  <c r="L766" i="12"/>
  <c r="L1015" i="12"/>
  <c r="L1643" i="12"/>
  <c r="L1674" i="12"/>
  <c r="L1721" i="12"/>
  <c r="L1292" i="12"/>
  <c r="L79" i="12"/>
  <c r="L52" i="12"/>
  <c r="L44" i="12"/>
  <c r="L72" i="12"/>
  <c r="L38" i="12"/>
  <c r="L41" i="12"/>
  <c r="L75" i="12"/>
  <c r="L1230" i="12"/>
  <c r="L1470" i="12"/>
  <c r="L1487" i="12"/>
  <c r="N1923" i="12"/>
  <c r="L1923" i="12"/>
  <c r="L1558" i="12"/>
  <c r="N1500" i="12"/>
  <c r="L1500" i="12"/>
  <c r="L1476" i="12"/>
  <c r="L1194" i="12"/>
  <c r="N1194" i="12"/>
  <c r="L733" i="12"/>
  <c r="L582" i="12"/>
  <c r="N582" i="12"/>
  <c r="L765" i="12"/>
  <c r="L1081" i="12"/>
  <c r="L480" i="12"/>
  <c r="N608" i="12"/>
  <c r="L608" i="12"/>
  <c r="L410" i="12"/>
  <c r="L705" i="12"/>
  <c r="L641" i="12"/>
  <c r="L577" i="12"/>
  <c r="L458" i="12"/>
  <c r="L372" i="12"/>
  <c r="L178" i="12"/>
  <c r="L86" i="12"/>
  <c r="L206" i="12"/>
  <c r="L773" i="12"/>
  <c r="L1316" i="12"/>
  <c r="L1264" i="12"/>
  <c r="L1208" i="12"/>
  <c r="L1491" i="12"/>
  <c r="L1446" i="12"/>
  <c r="L1414" i="12"/>
  <c r="L1382" i="12"/>
  <c r="L1350" i="12"/>
  <c r="L1318" i="12"/>
  <c r="L1073" i="12"/>
  <c r="L1380" i="12"/>
  <c r="L1184" i="12"/>
  <c r="L1262" i="12"/>
  <c r="L1829" i="12"/>
  <c r="L1978" i="12"/>
  <c r="L1867" i="12"/>
  <c r="L1234" i="12"/>
  <c r="L745" i="12"/>
  <c r="L656" i="12"/>
  <c r="L883" i="12"/>
  <c r="L909" i="12"/>
  <c r="L694" i="12"/>
  <c r="L552" i="12"/>
  <c r="L450" i="12"/>
  <c r="L536" i="12"/>
  <c r="L904" i="12"/>
  <c r="L252" i="12"/>
  <c r="L718" i="12"/>
  <c r="L1456" i="12"/>
  <c r="L1344" i="12"/>
  <c r="L1132" i="12"/>
  <c r="L1290" i="12"/>
  <c r="N1290" i="12"/>
  <c r="L1140" i="12"/>
  <c r="L1412" i="12"/>
  <c r="L1546" i="12"/>
  <c r="L1965" i="12"/>
  <c r="L1893" i="12"/>
  <c r="L1971" i="12"/>
  <c r="L1922" i="12"/>
  <c r="L1555" i="12"/>
  <c r="L1523" i="12"/>
  <c r="L1274" i="12"/>
  <c r="N1274" i="12"/>
  <c r="L1146" i="12"/>
  <c r="L702" i="12"/>
  <c r="L1117" i="12"/>
  <c r="L915" i="12"/>
  <c r="L614" i="12"/>
  <c r="L1079" i="12"/>
  <c r="L753" i="12"/>
  <c r="N648" i="12"/>
  <c r="L648" i="12"/>
  <c r="L672" i="12"/>
  <c r="N849" i="12"/>
  <c r="L849" i="12"/>
  <c r="L729" i="12"/>
  <c r="L665" i="12"/>
  <c r="L601" i="12"/>
  <c r="L537" i="12"/>
  <c r="L473" i="12"/>
  <c r="L954" i="12"/>
  <c r="N954" i="12"/>
  <c r="L248" i="12"/>
  <c r="L426" i="12"/>
  <c r="L449" i="12"/>
  <c r="L190" i="12"/>
  <c r="L1115" i="12"/>
  <c r="N616" i="12"/>
  <c r="L616" i="12"/>
  <c r="L1871" i="12"/>
  <c r="L1388" i="12"/>
  <c r="L1329" i="12"/>
  <c r="L1171" i="12"/>
  <c r="L1432" i="12"/>
  <c r="N1327" i="12"/>
  <c r="L1327" i="12"/>
  <c r="L1870" i="12"/>
  <c r="L1551" i="12"/>
  <c r="L1941" i="12"/>
  <c r="L1814" i="12"/>
  <c r="L1907" i="12"/>
  <c r="L1827" i="12"/>
  <c r="L1552" i="12"/>
  <c r="N1267" i="12"/>
  <c r="L1267" i="12"/>
  <c r="L1247" i="12"/>
  <c r="L1237" i="12"/>
  <c r="L831" i="12"/>
  <c r="L500" i="12"/>
  <c r="L1080" i="12"/>
  <c r="L942" i="12"/>
  <c r="L772" i="12"/>
  <c r="L1023" i="12"/>
  <c r="L1009" i="12"/>
  <c r="L857" i="12"/>
  <c r="L743" i="12"/>
  <c r="N587" i="12"/>
  <c r="L587" i="12"/>
  <c r="L935" i="12"/>
  <c r="L780" i="12"/>
  <c r="L1002" i="12"/>
  <c r="N785" i="12"/>
  <c r="L785" i="12"/>
  <c r="L687" i="12"/>
  <c r="L442" i="12"/>
  <c r="L928" i="12"/>
  <c r="L840" i="12"/>
  <c r="L682" i="12"/>
  <c r="L629" i="12"/>
  <c r="L487" i="12"/>
  <c r="L399" i="12"/>
  <c r="L938" i="12"/>
  <c r="L414" i="12"/>
  <c r="L256" i="12"/>
  <c r="N275" i="12"/>
  <c r="L275" i="12"/>
  <c r="L219" i="12"/>
  <c r="N279" i="12"/>
  <c r="L279" i="12"/>
  <c r="L167" i="12"/>
  <c r="L117" i="12"/>
  <c r="L229" i="12"/>
  <c r="L126" i="12"/>
  <c r="L68" i="12"/>
  <c r="L1521" i="12"/>
  <c r="L1458" i="12"/>
  <c r="L1426" i="12"/>
  <c r="L1394" i="12"/>
  <c r="N1362" i="12"/>
  <c r="L1362" i="12"/>
  <c r="L1321" i="12"/>
  <c r="N1276" i="12"/>
  <c r="L1276" i="12"/>
  <c r="L1187" i="12"/>
  <c r="L1464" i="12"/>
  <c r="L1889" i="12"/>
  <c r="L1493" i="12"/>
  <c r="L1319" i="12"/>
  <c r="L1516" i="12"/>
  <c r="L1223" i="12"/>
  <c r="L1217" i="12"/>
  <c r="L893" i="12"/>
  <c r="L988" i="12"/>
  <c r="L806" i="12"/>
  <c r="N806" i="12"/>
  <c r="L1086" i="12"/>
  <c r="L966" i="12"/>
  <c r="L540" i="12"/>
  <c r="L452" i="12"/>
  <c r="L936" i="12"/>
  <c r="L613" i="12"/>
  <c r="L517" i="12"/>
  <c r="L431" i="12"/>
  <c r="L369" i="12"/>
  <c r="L365" i="12"/>
  <c r="L261" i="12"/>
  <c r="L327" i="12"/>
  <c r="L269" i="12"/>
  <c r="L141" i="12"/>
  <c r="L147" i="12"/>
  <c r="L137" i="12"/>
  <c r="L107" i="12"/>
  <c r="L54" i="12"/>
  <c r="L67" i="12"/>
  <c r="L1084" i="12"/>
  <c r="L1240" i="12"/>
  <c r="L1379" i="12"/>
  <c r="N1484" i="12"/>
  <c r="L1484" i="12"/>
  <c r="L1154" i="12"/>
  <c r="L1144" i="12"/>
  <c r="L1213" i="12"/>
  <c r="L948" i="12"/>
  <c r="L483" i="12"/>
  <c r="L611" i="12"/>
  <c r="L801" i="12"/>
  <c r="L484" i="12"/>
  <c r="L693" i="12"/>
  <c r="L243" i="12"/>
  <c r="L293" i="12"/>
  <c r="L116" i="12"/>
  <c r="L92" i="12"/>
  <c r="L1155" i="12"/>
  <c r="L1305" i="12"/>
  <c r="L1842" i="12"/>
  <c r="L881" i="12"/>
  <c r="L300" i="12"/>
  <c r="L359" i="12"/>
  <c r="L409" i="12"/>
  <c r="L560" i="12"/>
  <c r="L1167" i="12"/>
  <c r="L1447" i="12"/>
  <c r="N1323" i="12"/>
  <c r="L1323" i="12"/>
  <c r="L1600" i="12"/>
  <c r="N1444" i="12"/>
  <c r="L1444" i="12"/>
  <c r="L1918" i="12"/>
  <c r="L1506" i="12"/>
  <c r="L1571" i="12"/>
  <c r="N1291" i="12"/>
  <c r="N1292" i="12" s="1"/>
  <c r="L1291" i="12"/>
  <c r="L953" i="12"/>
  <c r="L1168" i="12"/>
  <c r="L80" i="12"/>
  <c r="L64" i="12"/>
  <c r="L1802" i="12"/>
  <c r="L1510" i="12"/>
  <c r="L704" i="12"/>
  <c r="L749" i="12"/>
  <c r="L721" i="12"/>
  <c r="N593" i="12"/>
  <c r="L593" i="12"/>
  <c r="L412" i="12"/>
  <c r="L1376" i="12"/>
  <c r="L1522" i="12"/>
  <c r="L1390" i="12"/>
  <c r="L1228" i="12"/>
  <c r="L1861" i="12"/>
  <c r="L1266" i="12"/>
  <c r="L925" i="12"/>
  <c r="L732" i="12"/>
  <c r="N600" i="12"/>
  <c r="L600" i="12"/>
  <c r="L931" i="12"/>
  <c r="L1160" i="12"/>
  <c r="L1436" i="12"/>
  <c r="L1917" i="12"/>
  <c r="L1939" i="12"/>
  <c r="N1531" i="12"/>
  <c r="L1531" i="12"/>
  <c r="L714" i="12"/>
  <c r="L730" i="12"/>
  <c r="N730" i="12"/>
  <c r="L1078" i="12"/>
  <c r="L681" i="12"/>
  <c r="L497" i="12"/>
  <c r="L198" i="12"/>
  <c r="L446" i="12"/>
  <c r="L1435" i="12"/>
  <c r="L1973" i="12"/>
  <c r="L1860" i="12"/>
  <c r="L571" i="12"/>
  <c r="L470" i="12"/>
  <c r="L836" i="12"/>
  <c r="L889" i="12"/>
  <c r="L950" i="12"/>
  <c r="L695" i="12"/>
  <c r="L690" i="12"/>
  <c r="L401" i="12"/>
  <c r="L366" i="12"/>
  <c r="L259" i="12"/>
  <c r="L131" i="12"/>
  <c r="L1434" i="12"/>
  <c r="L1309" i="12"/>
  <c r="N1400" i="12"/>
  <c r="L1400" i="12"/>
  <c r="L1882" i="12"/>
  <c r="L945" i="12"/>
  <c r="L965" i="12"/>
  <c r="L328" i="12"/>
  <c r="L360" i="12"/>
  <c r="L459" i="12"/>
  <c r="L373" i="12"/>
  <c r="L395" i="12"/>
  <c r="L258" i="12"/>
  <c r="L134" i="12"/>
  <c r="L1514" i="12"/>
  <c r="N728" i="12"/>
  <c r="L728" i="12"/>
  <c r="L686" i="12"/>
  <c r="L557" i="12"/>
  <c r="L56" i="12"/>
  <c r="L1113" i="12"/>
  <c r="L289" i="12"/>
  <c r="L1383" i="12"/>
  <c r="L1545" i="12"/>
  <c r="N1221" i="12"/>
  <c r="L1221" i="12"/>
  <c r="L1157" i="12"/>
  <c r="L1586" i="12"/>
  <c r="L981" i="12"/>
  <c r="L767" i="12"/>
  <c r="L748" i="12"/>
  <c r="L267" i="12"/>
  <c r="L427" i="12"/>
  <c r="L290" i="12"/>
  <c r="L508" i="12"/>
  <c r="L731" i="12"/>
  <c r="L890" i="12"/>
  <c r="L1164" i="12"/>
  <c r="L684" i="12"/>
  <c r="N513" i="12"/>
  <c r="L513" i="12"/>
  <c r="L223" i="12"/>
  <c r="L810" i="12"/>
  <c r="N810" i="12"/>
  <c r="L145" i="12"/>
  <c r="L1626" i="12"/>
  <c r="L1409" i="12"/>
  <c r="L1345" i="12"/>
  <c r="L1569" i="12"/>
  <c r="L1508" i="12"/>
  <c r="L1609" i="12"/>
  <c r="N1122" i="12"/>
  <c r="L1122" i="12"/>
  <c r="L295" i="12"/>
  <c r="L201" i="12"/>
  <c r="L1943" i="12"/>
  <c r="L1944" i="12"/>
  <c r="L1054" i="12"/>
  <c r="L939" i="12"/>
  <c r="L144" i="12"/>
  <c r="N144" i="12"/>
  <c r="L1590" i="12"/>
  <c r="L479" i="12"/>
  <c r="L1848" i="12"/>
  <c r="L1956" i="12"/>
  <c r="L1181" i="12"/>
  <c r="L919" i="12"/>
  <c r="N779" i="12"/>
  <c r="L779" i="12"/>
  <c r="L786" i="12"/>
  <c r="N786" i="12"/>
  <c r="L1879" i="12"/>
  <c r="L1897" i="12"/>
  <c r="L1102" i="12"/>
  <c r="L1375" i="12"/>
  <c r="L270" i="12"/>
  <c r="L1018" i="12"/>
  <c r="L1529" i="12"/>
  <c r="L1805" i="12"/>
  <c r="L1572" i="12"/>
  <c r="L460" i="12"/>
  <c r="L227" i="12"/>
  <c r="L588" i="12"/>
  <c r="L1656" i="12"/>
  <c r="L1541" i="12"/>
  <c r="L997" i="12"/>
  <c r="L1742" i="12"/>
  <c r="N1768" i="12"/>
  <c r="L1768" i="12"/>
  <c r="L991" i="12"/>
  <c r="N724" i="12"/>
  <c r="L724" i="12"/>
  <c r="L804" i="12"/>
  <c r="L1790" i="12"/>
  <c r="L1060" i="12"/>
  <c r="L1679" i="12"/>
  <c r="L1730" i="12"/>
  <c r="L1753" i="12"/>
  <c r="L902" i="12"/>
  <c r="L76" i="12"/>
  <c r="L70" i="12"/>
  <c r="L36" i="12"/>
  <c r="L48" i="12"/>
  <c r="L39" i="12"/>
  <c r="L71" i="12"/>
  <c r="N59" i="12"/>
  <c r="L59" i="12"/>
  <c r="L1156" i="12"/>
  <c r="L1103" i="12"/>
  <c r="L1949" i="12"/>
  <c r="L1891" i="12"/>
  <c r="L1550" i="12"/>
  <c r="L1526" i="12"/>
  <c r="L1502" i="12"/>
  <c r="L1162" i="12"/>
  <c r="L510" i="12"/>
  <c r="L638" i="12"/>
  <c r="L971" i="12"/>
  <c r="L877" i="12"/>
  <c r="L760" i="12"/>
  <c r="L454" i="12"/>
  <c r="L280" i="12"/>
  <c r="N280" i="12"/>
  <c r="L689" i="12"/>
  <c r="L625" i="12"/>
  <c r="L561" i="12"/>
  <c r="L324" i="12"/>
  <c r="N324" i="12"/>
  <c r="L420" i="12"/>
  <c r="L457" i="12"/>
  <c r="L94" i="12"/>
  <c r="L103" i="12"/>
  <c r="N803" i="12"/>
  <c r="L803" i="12"/>
  <c r="L1302" i="12"/>
  <c r="L1256" i="12"/>
  <c r="L1200" i="12"/>
  <c r="N1200" i="12"/>
  <c r="L1813" i="12"/>
  <c r="L1438" i="12"/>
  <c r="L1406" i="12"/>
  <c r="L1374" i="12"/>
  <c r="L1342" i="12"/>
  <c r="L1310" i="12"/>
  <c r="L1059" i="12"/>
  <c r="L1328" i="12"/>
  <c r="N1328" i="12"/>
  <c r="L1123" i="12"/>
  <c r="L1246" i="12"/>
  <c r="L1821" i="12"/>
  <c r="L1931" i="12"/>
  <c r="L1835" i="12"/>
  <c r="L1202" i="12"/>
  <c r="N528" i="12"/>
  <c r="L528" i="12"/>
  <c r="L1101" i="12"/>
  <c r="N797" i="12"/>
  <c r="L797" i="12"/>
  <c r="L867" i="12"/>
  <c r="L670" i="12"/>
  <c r="L955" i="12"/>
  <c r="N833" i="12"/>
  <c r="L833" i="12"/>
  <c r="L376" i="12"/>
  <c r="L792" i="12"/>
  <c r="L160" i="12"/>
  <c r="L392" i="12"/>
  <c r="L1452" i="12"/>
  <c r="L1332" i="12"/>
  <c r="L1089" i="12"/>
  <c r="N1220" i="12"/>
  <c r="L1220" i="12"/>
  <c r="L1107" i="12"/>
  <c r="L1340" i="12"/>
  <c r="L1535" i="12"/>
  <c r="N1957" i="12"/>
  <c r="L1957" i="12"/>
  <c r="L1845" i="12"/>
  <c r="N1963" i="12"/>
  <c r="L1963" i="12"/>
  <c r="L1843" i="12"/>
  <c r="N1547" i="12"/>
  <c r="L1547" i="12"/>
  <c r="L1515" i="12"/>
  <c r="L1242" i="12"/>
  <c r="L720" i="12"/>
  <c r="L712" i="12"/>
  <c r="L1057" i="12"/>
  <c r="N829" i="12"/>
  <c r="L829" i="12"/>
  <c r="L542" i="12"/>
  <c r="L899" i="12"/>
  <c r="L478" i="12"/>
  <c r="N520" i="12"/>
  <c r="L520" i="12"/>
  <c r="L544" i="12"/>
  <c r="L504" i="12"/>
  <c r="L713" i="12"/>
  <c r="N649" i="12"/>
  <c r="L649" i="12"/>
  <c r="L585" i="12"/>
  <c r="L521" i="12"/>
  <c r="L332" i="12"/>
  <c r="L430" i="12"/>
  <c r="L434" i="12"/>
  <c r="N434" i="12"/>
  <c r="L316" i="12"/>
  <c r="L226" i="12"/>
  <c r="L174" i="12"/>
  <c r="L1111" i="12"/>
  <c r="L440" i="12"/>
  <c r="L1027" i="12"/>
  <c r="N1489" i="12"/>
  <c r="L1489" i="12"/>
  <c r="L1325" i="12"/>
  <c r="L1463" i="12"/>
  <c r="L1392" i="12"/>
  <c r="L1285" i="12"/>
  <c r="N1285" i="12"/>
  <c r="L1593" i="12"/>
  <c r="L1511" i="12"/>
  <c r="L1901" i="12"/>
  <c r="L1948" i="12"/>
  <c r="L1930" i="12"/>
  <c r="L1582" i="12"/>
  <c r="L1492" i="12"/>
  <c r="L1152" i="12"/>
  <c r="L1215" i="12"/>
  <c r="N1205" i="12"/>
  <c r="L1205" i="12"/>
  <c r="L822" i="12"/>
  <c r="L491" i="12"/>
  <c r="L1049" i="12"/>
  <c r="L941" i="12"/>
  <c r="L692" i="12"/>
  <c r="L1038" i="12"/>
  <c r="L998" i="12"/>
  <c r="N825" i="12"/>
  <c r="L825" i="12"/>
  <c r="L727" i="12"/>
  <c r="L471" i="12"/>
  <c r="L908" i="12"/>
  <c r="L548" i="12"/>
  <c r="L913" i="12"/>
  <c r="L662" i="12"/>
  <c r="L631" i="12"/>
  <c r="L367" i="12"/>
  <c r="L896" i="12"/>
  <c r="N827" i="12"/>
  <c r="L827" i="12"/>
  <c r="L642" i="12"/>
  <c r="N642" i="12"/>
  <c r="L621" i="12"/>
  <c r="L455" i="12"/>
  <c r="L302" i="12"/>
  <c r="L448" i="12"/>
  <c r="L406" i="12"/>
  <c r="L112" i="12"/>
  <c r="L260" i="12"/>
  <c r="L177" i="12"/>
  <c r="L241" i="12"/>
  <c r="L122" i="12"/>
  <c r="L100" i="12"/>
  <c r="L205" i="12"/>
  <c r="L118" i="12"/>
  <c r="L1839" i="12"/>
  <c r="N1490" i="12"/>
  <c r="L1490" i="12"/>
  <c r="L1450" i="12"/>
  <c r="N1450" i="12"/>
  <c r="L1418" i="12"/>
  <c r="L1386" i="12"/>
  <c r="L1354" i="12"/>
  <c r="N1354" i="12"/>
  <c r="L1317" i="12"/>
  <c r="L1244" i="12"/>
  <c r="L1180" i="12"/>
  <c r="L1408" i="12"/>
  <c r="L1937" i="12"/>
  <c r="N1356" i="12"/>
  <c r="L1356" i="12"/>
  <c r="L1920" i="12"/>
  <c r="L1468" i="12"/>
  <c r="L1297" i="12"/>
  <c r="L1149" i="12"/>
  <c r="L758" i="12"/>
  <c r="L983" i="12"/>
  <c r="L754" i="12"/>
  <c r="L751" i="12"/>
  <c r="L828" i="12"/>
  <c r="N655" i="12"/>
  <c r="L655" i="12"/>
  <c r="L411" i="12"/>
  <c r="L923" i="12"/>
  <c r="L530" i="12"/>
  <c r="L509" i="12"/>
  <c r="L403" i="12"/>
  <c r="L257" i="12"/>
  <c r="L344" i="12"/>
  <c r="N344" i="12"/>
  <c r="L171" i="12"/>
  <c r="L317" i="12"/>
  <c r="L236" i="12"/>
  <c r="L314" i="12"/>
  <c r="L125" i="12"/>
  <c r="L83" i="12"/>
  <c r="L235" i="12"/>
  <c r="L46" i="12"/>
  <c r="L763" i="12"/>
  <c r="L1495" i="12"/>
  <c r="L1183" i="12"/>
  <c r="L1351" i="12"/>
  <c r="L1250" i="12"/>
  <c r="L1104" i="12"/>
  <c r="N1277" i="12"/>
  <c r="L1277" i="12"/>
  <c r="L1197" i="12"/>
  <c r="L606" i="12"/>
  <c r="N606" i="12"/>
  <c r="L736" i="12"/>
  <c r="N512" i="12"/>
  <c r="L512" i="12"/>
  <c r="L507" i="12"/>
  <c r="L231" i="12"/>
  <c r="L626" i="12"/>
  <c r="L534" i="12"/>
  <c r="L199" i="12"/>
  <c r="L105" i="12"/>
  <c r="L108" i="12"/>
  <c r="N1294" i="12"/>
  <c r="L1294" i="12"/>
  <c r="L1252" i="12"/>
  <c r="L1564" i="12"/>
  <c r="L603" i="12"/>
  <c r="L618" i="12"/>
  <c r="L329" i="12"/>
  <c r="L378" i="12"/>
  <c r="L547" i="12"/>
  <c r="L1092" i="12"/>
  <c r="L1427" i="12"/>
  <c r="L1620" i="12"/>
  <c r="N1620" i="12"/>
  <c r="L1298" i="12"/>
  <c r="L1424" i="12"/>
  <c r="L1865" i="12"/>
  <c r="L1900" i="12"/>
  <c r="L1524" i="12"/>
  <c r="L1259" i="12"/>
  <c r="L1852" i="12"/>
  <c r="L1740" i="12"/>
  <c r="L1676" i="12"/>
  <c r="L1794" i="12"/>
  <c r="L1024" i="12"/>
  <c r="N1024" i="12"/>
  <c r="L873" i="12"/>
  <c r="L1034" i="12"/>
  <c r="L685" i="12"/>
  <c r="L1767" i="12"/>
  <c r="L1735" i="12"/>
  <c r="L1703" i="12"/>
  <c r="L1667" i="12"/>
  <c r="L1635" i="12"/>
  <c r="L310" i="12"/>
  <c r="L502" i="12"/>
  <c r="L643" i="12"/>
  <c r="L1763" i="12"/>
  <c r="L1699" i="12"/>
  <c r="L1786" i="12"/>
  <c r="L668" i="12"/>
  <c r="L188" i="12"/>
  <c r="L1778" i="12"/>
  <c r="L1749" i="12"/>
  <c r="L1717" i="12"/>
  <c r="L1685" i="12"/>
  <c r="L1669" i="12"/>
  <c r="L1653" i="12"/>
  <c r="L1961" i="12"/>
  <c r="L1875" i="12"/>
  <c r="L180" i="12"/>
  <c r="L326" i="12"/>
  <c r="L81" i="12"/>
  <c r="L60" i="12"/>
  <c r="N45" i="12"/>
  <c r="L45" i="12"/>
  <c r="L37" i="12"/>
  <c r="N37" i="12"/>
  <c r="N1286" i="12"/>
  <c r="L1286" i="12"/>
  <c r="L1534" i="12"/>
  <c r="L1226" i="12"/>
  <c r="N1226" i="12"/>
  <c r="L851" i="12"/>
  <c r="L438" i="12"/>
  <c r="L657" i="12"/>
  <c r="L481" i="12"/>
  <c r="L152" i="12"/>
  <c r="L646" i="12"/>
  <c r="N646" i="12"/>
  <c r="L1216" i="12"/>
  <c r="L1422" i="12"/>
  <c r="L1326" i="12"/>
  <c r="L1320" i="12"/>
  <c r="L1810" i="12"/>
  <c r="L1138" i="12"/>
  <c r="L722" i="12"/>
  <c r="L920" i="12"/>
  <c r="L1182" i="12"/>
  <c r="L1172" i="12"/>
  <c r="L1479" i="12"/>
  <c r="L1563" i="12"/>
  <c r="L1178" i="12"/>
  <c r="N958" i="12"/>
  <c r="L958" i="12"/>
  <c r="L771" i="12"/>
  <c r="L320" i="12"/>
  <c r="L617" i="12"/>
  <c r="L264" i="12"/>
  <c r="L192" i="12"/>
  <c r="L202" i="12"/>
  <c r="L845" i="12"/>
  <c r="N1441" i="12"/>
  <c r="L1441" i="12"/>
  <c r="L1360" i="12"/>
  <c r="L1570" i="12"/>
  <c r="L1954" i="12"/>
  <c r="N1954" i="12"/>
  <c r="L1147" i="12"/>
  <c r="L976" i="12"/>
  <c r="N961" i="12"/>
  <c r="L961" i="12"/>
  <c r="L1022" i="12"/>
  <c r="L777" i="12"/>
  <c r="L807" i="12"/>
  <c r="L865" i="12"/>
  <c r="L309" i="12"/>
  <c r="L637" i="12"/>
  <c r="L238" i="12"/>
  <c r="L364" i="12"/>
  <c r="L322" i="12"/>
  <c r="L132" i="12"/>
  <c r="L55" i="12"/>
  <c r="L1416" i="12"/>
  <c r="L1402" i="12"/>
  <c r="L1338" i="12"/>
  <c r="L1204" i="12"/>
  <c r="N1204" i="12"/>
  <c r="L869" i="12"/>
  <c r="L1287" i="12"/>
  <c r="L1126" i="12"/>
  <c r="L511" i="12"/>
  <c r="L506" i="12"/>
  <c r="L200" i="12"/>
  <c r="N200" i="12"/>
  <c r="L164" i="12"/>
  <c r="L128" i="12"/>
  <c r="L49" i="12"/>
  <c r="L1343" i="12"/>
  <c r="L1186" i="12"/>
  <c r="L992" i="12"/>
  <c r="L1013" i="12"/>
  <c r="L843" i="12"/>
  <c r="N374" i="12"/>
  <c r="L374" i="12"/>
  <c r="L106" i="12"/>
  <c r="N1196" i="12"/>
  <c r="L1196" i="12"/>
  <c r="L351" i="12"/>
  <c r="L123" i="12"/>
  <c r="L1575" i="12"/>
  <c r="N1604" i="12"/>
  <c r="L1604" i="12"/>
  <c r="L1224" i="12"/>
  <c r="L1504" i="12"/>
  <c r="L1530" i="12"/>
  <c r="L1474" i="12"/>
  <c r="L1364" i="12"/>
  <c r="L1806" i="12"/>
  <c r="L1295" i="12"/>
  <c r="N1198" i="12"/>
  <c r="L1198" i="12"/>
  <c r="L1301" i="12"/>
  <c r="N1301" i="12"/>
  <c r="L775" i="12"/>
  <c r="L572" i="12"/>
  <c r="L240" i="12"/>
  <c r="L299" i="12"/>
  <c r="L127" i="12"/>
  <c r="L1916" i="12"/>
  <c r="L1415" i="12"/>
  <c r="L1096" i="12"/>
  <c r="L1387" i="12"/>
  <c r="L1238" i="12"/>
  <c r="L439" i="12"/>
  <c r="L418" i="12"/>
  <c r="L397" i="12"/>
  <c r="L661" i="12"/>
  <c r="L230" i="12"/>
  <c r="L111" i="12"/>
  <c r="L1451" i="12"/>
  <c r="L1465" i="12"/>
  <c r="L1425" i="12"/>
  <c r="L1393" i="12"/>
  <c r="N1361" i="12"/>
  <c r="L1361" i="12"/>
  <c r="L1163" i="12"/>
  <c r="L1877" i="12"/>
  <c r="L1496" i="12"/>
  <c r="L1455" i="12"/>
  <c r="L838" i="12"/>
  <c r="N838" i="12"/>
  <c r="L490" i="12"/>
  <c r="L1058" i="12"/>
  <c r="L679" i="12"/>
  <c r="L182" i="12"/>
  <c r="L558" i="12"/>
  <c r="L1136" i="12"/>
  <c r="L445" i="12"/>
  <c r="L639" i="12"/>
  <c r="L622" i="12"/>
  <c r="L499" i="12"/>
  <c r="L234" i="12"/>
  <c r="L87" i="12"/>
  <c r="L1419" i="12"/>
  <c r="L1549" i="12"/>
  <c r="L627" i="12"/>
  <c r="L1110" i="12"/>
  <c r="N579" i="12"/>
  <c r="L579" i="12"/>
  <c r="L541" i="12"/>
  <c r="L436" i="12"/>
  <c r="L298" i="12"/>
  <c r="L1632" i="12"/>
  <c r="L1970" i="12"/>
  <c r="L707" i="12"/>
  <c r="L453" i="12"/>
  <c r="L551" i="12"/>
  <c r="L1403" i="12"/>
  <c r="L451" i="12"/>
  <c r="L90" i="12"/>
  <c r="L1856" i="12"/>
  <c r="L1606" i="12"/>
  <c r="L1836" i="12"/>
  <c r="L756" i="12"/>
  <c r="N187" i="12"/>
  <c r="L187" i="12"/>
  <c r="L311" i="12"/>
  <c r="L554" i="12"/>
  <c r="L1720" i="12"/>
  <c r="L1688" i="12"/>
  <c r="L1513" i="12"/>
  <c r="N1201" i="12"/>
  <c r="L1201" i="12"/>
  <c r="L1904" i="12"/>
  <c r="L1710" i="12"/>
  <c r="L1614" i="12"/>
  <c r="L1243" i="12"/>
  <c r="L1225" i="12"/>
  <c r="L1016" i="12"/>
  <c r="L581" i="12"/>
  <c r="L1782" i="12"/>
  <c r="L1565" i="12"/>
  <c r="L564" i="12"/>
  <c r="L669" i="12"/>
  <c r="L1743" i="12"/>
  <c r="L1959" i="12"/>
  <c r="N1304" i="12"/>
  <c r="L1304" i="12"/>
  <c r="N1689" i="12"/>
  <c r="L1689" i="12"/>
  <c r="L866" i="12"/>
  <c r="L73" i="12"/>
  <c r="L74" i="12"/>
  <c r="L77" i="12"/>
  <c r="L40" i="12"/>
  <c r="L69" i="12"/>
  <c r="L47" i="12"/>
  <c r="L65" i="12"/>
  <c r="L1527" i="12"/>
  <c r="L1067" i="12"/>
  <c r="L1885" i="12"/>
  <c r="L1556" i="12"/>
  <c r="L1542" i="12"/>
  <c r="L1518" i="12"/>
  <c r="L1258" i="12"/>
  <c r="L1130" i="12"/>
  <c r="L977" i="12"/>
  <c r="L422" i="12"/>
  <c r="L726" i="12"/>
  <c r="N726" i="12"/>
  <c r="L835" i="12"/>
  <c r="L584" i="12"/>
  <c r="L761" i="12"/>
  <c r="L208" i="12"/>
  <c r="L673" i="12"/>
  <c r="N609" i="12"/>
  <c r="L609" i="12"/>
  <c r="L545" i="12"/>
  <c r="L244" i="12"/>
  <c r="L272" i="12"/>
  <c r="L268" i="12"/>
  <c r="L102" i="12"/>
  <c r="L696" i="12"/>
  <c r="L1142" i="12"/>
  <c r="L1278" i="12"/>
  <c r="L1248" i="12"/>
  <c r="N1083" i="12"/>
  <c r="L1083" i="12"/>
  <c r="L1462" i="12"/>
  <c r="L1430" i="12"/>
  <c r="L1398" i="12"/>
  <c r="L1366" i="12"/>
  <c r="L1334" i="12"/>
  <c r="L1282" i="12"/>
  <c r="L1440" i="12"/>
  <c r="N1324" i="12"/>
  <c r="L1324" i="12"/>
  <c r="L1538" i="12"/>
  <c r="L1909" i="12"/>
  <c r="N1909" i="12"/>
  <c r="L1826" i="12"/>
  <c r="L1899" i="12"/>
  <c r="L1850" i="12"/>
  <c r="L1170" i="12"/>
  <c r="L979" i="12"/>
  <c r="N969" i="12"/>
  <c r="L969" i="12"/>
  <c r="L755" i="12"/>
  <c r="N781" i="12"/>
  <c r="L781" i="12"/>
  <c r="L488" i="12"/>
  <c r="L951" i="12"/>
  <c r="L664" i="12"/>
  <c r="L312" i="12"/>
  <c r="L776" i="12"/>
  <c r="L590" i="12"/>
  <c r="N590" i="12"/>
  <c r="L568" i="12"/>
  <c r="L1368" i="12"/>
  <c r="L1192" i="12"/>
  <c r="L1559" i="12"/>
  <c r="L1188" i="12"/>
  <c r="N1051" i="12"/>
  <c r="L1051" i="12"/>
  <c r="L1312" i="12"/>
  <c r="L1519" i="12"/>
  <c r="L1925" i="12"/>
  <c r="N1925" i="12"/>
  <c r="N1926" i="12" s="1"/>
  <c r="L1837" i="12"/>
  <c r="L1955" i="12"/>
  <c r="L1811" i="12"/>
  <c r="L1539" i="12"/>
  <c r="L1507" i="12"/>
  <c r="L1210" i="12"/>
  <c r="L526" i="12"/>
  <c r="N526" i="12"/>
  <c r="L592" i="12"/>
  <c r="L975" i="12"/>
  <c r="L787" i="12"/>
  <c r="N496" i="12"/>
  <c r="L496" i="12"/>
  <c r="L813" i="12"/>
  <c r="L1055" i="12"/>
  <c r="L472" i="12"/>
  <c r="L396" i="12"/>
  <c r="L319" i="12"/>
  <c r="L697" i="12"/>
  <c r="L633" i="12"/>
  <c r="L569" i="12"/>
  <c r="L482" i="12"/>
  <c r="L288" i="12"/>
  <c r="L384" i="12"/>
  <c r="N335" i="12"/>
  <c r="L335" i="12"/>
  <c r="L292" i="12"/>
  <c r="L210" i="12"/>
  <c r="L165" i="12"/>
  <c r="N165" i="12"/>
  <c r="L819" i="12"/>
  <c r="L632" i="12"/>
  <c r="L1019" i="12"/>
  <c r="L1457" i="12"/>
  <c r="N1306" i="12"/>
  <c r="L1306" i="12"/>
  <c r="L1460" i="12"/>
  <c r="L1363" i="12"/>
  <c r="L1232" i="12"/>
  <c r="N1232" i="12"/>
  <c r="L1577" i="12"/>
  <c r="L1347" i="12"/>
  <c r="L1869" i="12"/>
  <c r="L1932" i="12"/>
  <c r="L1906" i="12"/>
  <c r="L1540" i="12"/>
  <c r="L1512" i="12"/>
  <c r="L596" i="12"/>
  <c r="L1269" i="12"/>
  <c r="N1269" i="12"/>
  <c r="L1114" i="12"/>
  <c r="L820" i="12"/>
  <c r="L1174" i="12"/>
  <c r="L986" i="12"/>
  <c r="L932" i="12"/>
  <c r="L489" i="12"/>
  <c r="L999" i="12"/>
  <c r="L921" i="12"/>
  <c r="L793" i="12"/>
  <c r="L723" i="12"/>
  <c r="L345" i="12"/>
  <c r="L839" i="12"/>
  <c r="L428" i="12"/>
  <c r="L885" i="12"/>
  <c r="L343" i="12"/>
  <c r="L623" i="12"/>
  <c r="L352" i="12"/>
  <c r="N352" i="12"/>
  <c r="L875" i="12"/>
  <c r="L698" i="12"/>
  <c r="L645" i="12"/>
  <c r="L586" i="12"/>
  <c r="N586" i="12"/>
  <c r="L390" i="12"/>
  <c r="L323" i="12"/>
  <c r="L468" i="12"/>
  <c r="L385" i="12"/>
  <c r="L415" i="12"/>
  <c r="L393" i="12"/>
  <c r="L433" i="12"/>
  <c r="L143" i="12"/>
  <c r="L253" i="12"/>
  <c r="L181" i="12"/>
  <c r="L139" i="12"/>
  <c r="L114" i="12"/>
  <c r="L1823" i="12"/>
  <c r="L1473" i="12"/>
  <c r="N1442" i="12"/>
  <c r="L1442" i="12"/>
  <c r="L1410" i="12"/>
  <c r="L1378" i="12"/>
  <c r="L1346" i="12"/>
  <c r="L1313" i="12"/>
  <c r="L1236" i="12"/>
  <c r="L1068" i="12"/>
  <c r="L1404" i="12"/>
  <c r="L995" i="12"/>
  <c r="L1121" i="12"/>
  <c r="N1859" i="12"/>
  <c r="L1859" i="12"/>
  <c r="L1127" i="12"/>
  <c r="N1281" i="12"/>
  <c r="L1281" i="12"/>
  <c r="L1056" i="12"/>
  <c r="L1069" i="12"/>
  <c r="L964" i="12"/>
  <c r="L678" i="12"/>
  <c r="L711" i="12"/>
  <c r="N823" i="12"/>
  <c r="L823" i="12"/>
  <c r="L647" i="12"/>
  <c r="L388" i="12"/>
  <c r="L859" i="12"/>
  <c r="L514" i="12"/>
  <c r="L493" i="12"/>
  <c r="L874" i="12"/>
  <c r="L224" i="12"/>
  <c r="N337" i="12"/>
  <c r="L337" i="12"/>
  <c r="L148" i="12"/>
  <c r="N148" i="12"/>
  <c r="L203" i="12"/>
  <c r="L172" i="12"/>
  <c r="L305" i="12"/>
  <c r="L186" i="12"/>
  <c r="L91" i="12"/>
  <c r="L166" i="12"/>
  <c r="L57" i="12"/>
  <c r="L1008" i="12"/>
  <c r="L1471" i="12"/>
  <c r="L1567" i="12"/>
  <c r="N1962" i="12"/>
  <c r="L1962" i="12"/>
  <c r="L1218" i="12"/>
  <c r="L742" i="12"/>
  <c r="L1245" i="12"/>
  <c r="L1071" i="12"/>
  <c r="L619" i="12"/>
  <c r="L719" i="12"/>
  <c r="L342" i="12"/>
  <c r="L475" i="12"/>
  <c r="L856" i="12"/>
  <c r="N573" i="12"/>
  <c r="L573" i="12"/>
  <c r="L416" i="12"/>
  <c r="L225" i="12"/>
  <c r="L82" i="12"/>
  <c r="L129" i="12"/>
  <c r="L1176" i="12"/>
  <c r="N1212" i="12"/>
  <c r="L1212" i="12"/>
  <c r="L1135" i="12"/>
  <c r="N583" i="12"/>
  <c r="L583" i="12"/>
  <c r="L413" i="12"/>
  <c r="L297" i="12"/>
  <c r="L247" i="12"/>
  <c r="L1863" i="12"/>
  <c r="L1958" i="12"/>
  <c r="L1399" i="12"/>
  <c r="L1616" i="12"/>
  <c r="L1260" i="12"/>
  <c r="L1336" i="12"/>
  <c r="L1838" i="12"/>
  <c r="L1803" i="12"/>
  <c r="L1544" i="12"/>
  <c r="L1443" i="12"/>
  <c r="N1615" i="12"/>
  <c r="L1615" i="12"/>
  <c r="L1330" i="12"/>
  <c r="L1108" i="12"/>
  <c r="L1428" i="12"/>
  <c r="N1913" i="12"/>
  <c r="L1913" i="12"/>
  <c r="L1503" i="12"/>
  <c r="L1892" i="12"/>
  <c r="L1251" i="12"/>
  <c r="L710" i="12"/>
  <c r="L1199" i="12"/>
  <c r="N959" i="12"/>
  <c r="L959" i="12"/>
  <c r="L737" i="12"/>
  <c r="L1097" i="12"/>
  <c r="L1617" i="12"/>
  <c r="L408" i="12"/>
  <c r="L740" i="12"/>
  <c r="L906" i="12"/>
  <c r="L897" i="12"/>
  <c r="L615" i="12"/>
  <c r="L872" i="12"/>
  <c r="L538" i="12"/>
  <c r="L559" i="12"/>
  <c r="L183" i="12"/>
  <c r="L391" i="12"/>
  <c r="L291" i="12"/>
  <c r="L330" i="12"/>
  <c r="L217" i="12"/>
  <c r="L133" i="12"/>
  <c r="L150" i="12"/>
  <c r="L503" i="12"/>
  <c r="N1905" i="12"/>
  <c r="L1905" i="12"/>
  <c r="N1439" i="12"/>
  <c r="L1439" i="12"/>
  <c r="L1880" i="12"/>
  <c r="L1279" i="12"/>
  <c r="L968" i="12"/>
  <c r="L1048" i="12"/>
  <c r="L812" i="12"/>
  <c r="L1816" i="12"/>
  <c r="N1191" i="12"/>
  <c r="L1191" i="12"/>
  <c r="L1105" i="12"/>
  <c r="N1041" i="12"/>
  <c r="L1041" i="12"/>
  <c r="L675" i="12"/>
  <c r="N652" i="12"/>
  <c r="L652" i="12"/>
  <c r="L796" i="12"/>
  <c r="L567" i="12"/>
  <c r="L505" i="12"/>
  <c r="L255" i="12"/>
  <c r="L154" i="12"/>
  <c r="L387" i="12"/>
  <c r="L151" i="12"/>
  <c r="L250" i="12"/>
  <c r="L394" i="12"/>
  <c r="L762" i="12"/>
  <c r="L263" i="12"/>
  <c r="L346" i="12"/>
  <c r="N346" i="12"/>
  <c r="L120" i="12"/>
  <c r="L1296" i="12"/>
  <c r="N1296" i="12"/>
  <c r="L1976" i="12"/>
  <c r="L1407" i="12"/>
  <c r="L1638" i="12"/>
  <c r="L1623" i="12"/>
  <c r="L1461" i="12"/>
  <c r="L1437" i="12"/>
  <c r="L1421" i="12"/>
  <c r="L1405" i="12"/>
  <c r="L1389" i="12"/>
  <c r="L1373" i="12"/>
  <c r="L1357" i="12"/>
  <c r="L1341" i="12"/>
  <c r="N1335" i="12"/>
  <c r="L1335" i="12"/>
  <c r="L1841" i="12"/>
  <c r="L1505" i="12"/>
  <c r="L1832" i="12"/>
  <c r="L1898" i="12"/>
  <c r="N1533" i="12"/>
  <c r="L1533" i="12"/>
  <c r="L1299" i="12"/>
  <c r="L1371" i="12"/>
  <c r="L1605" i="12"/>
  <c r="L1924" i="12"/>
  <c r="N1924" i="12"/>
  <c r="L1189" i="12"/>
  <c r="L943" i="12"/>
  <c r="L774" i="12"/>
  <c r="N774" i="12"/>
  <c r="L903" i="12"/>
  <c r="L516" i="12"/>
  <c r="N1042" i="12"/>
  <c r="L1042" i="12"/>
  <c r="L233" i="12"/>
  <c r="L858" i="12"/>
  <c r="L462" i="12"/>
  <c r="L191" i="12"/>
  <c r="L136" i="12"/>
  <c r="L58" i="12"/>
  <c r="L1927" i="12"/>
  <c r="L1950" i="12"/>
  <c r="L1929" i="12"/>
  <c r="L1525" i="12"/>
  <c r="L1185" i="12"/>
  <c r="L738" i="12"/>
  <c r="N738" i="12"/>
  <c r="L970" i="12"/>
  <c r="N970" i="12"/>
  <c r="L940" i="12"/>
  <c r="L566" i="12"/>
  <c r="L912" i="12"/>
  <c r="L494" i="12"/>
  <c r="L193" i="12"/>
  <c r="L95" i="12"/>
  <c r="L1873" i="12"/>
  <c r="L1203" i="12"/>
  <c r="L916" i="12"/>
  <c r="L1040" i="12"/>
  <c r="L880" i="12"/>
  <c r="L788" i="12"/>
  <c r="L88" i="12"/>
  <c r="L78" i="12"/>
  <c r="L918" i="12"/>
  <c r="L1134" i="12"/>
  <c r="N1352" i="12"/>
  <c r="L1352" i="12"/>
  <c r="L1411" i="12"/>
  <c r="N1947" i="12"/>
  <c r="L1947" i="12"/>
  <c r="L1283" i="12"/>
  <c r="L635" i="12"/>
  <c r="L1141" i="12"/>
  <c r="L1095" i="12"/>
  <c r="L879" i="12"/>
  <c r="L1094" i="12"/>
  <c r="L855" i="12"/>
  <c r="L1061" i="12"/>
  <c r="L824" i="12"/>
  <c r="N589" i="12"/>
  <c r="L589" i="12"/>
  <c r="L533" i="12"/>
  <c r="L882" i="12"/>
  <c r="L703" i="12"/>
  <c r="L432" i="12"/>
  <c r="L370" i="12"/>
  <c r="L266" i="12"/>
  <c r="L1012" i="12"/>
  <c r="L1820" i="12"/>
  <c r="L1613" i="12"/>
  <c r="L1594" i="12"/>
  <c r="L1938" i="12"/>
  <c r="L1129" i="12"/>
  <c r="L1031" i="12"/>
  <c r="L887" i="12"/>
  <c r="L769" i="12"/>
  <c r="L1583" i="12"/>
  <c r="L1828" i="12"/>
  <c r="N805" i="12"/>
  <c r="L805" i="12"/>
  <c r="L296" i="12"/>
  <c r="L254" i="12"/>
  <c r="L1822" i="12"/>
  <c r="L878" i="12"/>
  <c r="L917" i="12"/>
  <c r="L610" i="12"/>
  <c r="N610" i="12"/>
  <c r="L435" i="12"/>
  <c r="L98" i="12"/>
  <c r="L273" i="12"/>
  <c r="L1020" i="12"/>
  <c r="L1629" i="12"/>
  <c r="L1420" i="12"/>
  <c r="L1858" i="12"/>
  <c r="L1888" i="12"/>
  <c r="L1825" i="12"/>
  <c r="L1536" i="12"/>
  <c r="L265" i="12"/>
  <c r="L634" i="12"/>
  <c r="L424" i="12"/>
  <c r="L170" i="12"/>
  <c r="L331" i="12"/>
  <c r="N283" i="12"/>
  <c r="L283" i="12"/>
  <c r="L212" i="12"/>
  <c r="L50" i="12"/>
  <c r="L1857" i="12"/>
  <c r="L1793" i="12"/>
  <c r="L1744" i="12"/>
  <c r="L1712" i="12"/>
  <c r="L1680" i="12"/>
  <c r="L1644" i="12"/>
  <c r="L1077" i="12"/>
  <c r="L1808" i="12"/>
  <c r="L1227" i="12"/>
  <c r="L894" i="12"/>
  <c r="L1064" i="12"/>
  <c r="L209" i="12"/>
  <c r="L1800" i="12"/>
  <c r="N1766" i="12"/>
  <c r="L1766" i="12"/>
  <c r="L1734" i="12"/>
  <c r="L1702" i="12"/>
  <c r="L1670" i="12"/>
  <c r="L1598" i="12"/>
  <c r="L1964" i="12"/>
  <c r="N1211" i="12"/>
  <c r="L1211" i="12"/>
  <c r="L421" i="12"/>
  <c r="L1193" i="12"/>
  <c r="N956" i="12"/>
  <c r="L956" i="12"/>
  <c r="L750" i="12"/>
  <c r="L1025" i="12"/>
  <c r="N651" i="12"/>
  <c r="L651" i="12"/>
  <c r="L525" i="12"/>
  <c r="L237" i="12"/>
  <c r="L1769" i="12"/>
  <c r="L444" i="12"/>
  <c r="N1046" i="12"/>
  <c r="L1046" i="12"/>
  <c r="L1004" i="12"/>
  <c r="L1785" i="12"/>
  <c r="L1235" i="12"/>
  <c r="L443" i="12"/>
  <c r="L814" i="12"/>
  <c r="L725" i="12"/>
  <c r="N653" i="12"/>
  <c r="L653" i="12"/>
  <c r="L1724" i="12"/>
  <c r="L1660" i="12"/>
  <c r="L1788" i="12"/>
  <c r="L1006" i="12"/>
  <c r="L841" i="12"/>
  <c r="L680" i="12"/>
  <c r="L358" i="12"/>
  <c r="L1755" i="12"/>
  <c r="L1723" i="12"/>
  <c r="N1691" i="12"/>
  <c r="L1691" i="12"/>
  <c r="L1659" i="12"/>
  <c r="N1017" i="12"/>
  <c r="L1017" i="12"/>
  <c r="L832" i="12"/>
  <c r="L437" i="12"/>
  <c r="L1014" i="12"/>
  <c r="N1747" i="12"/>
  <c r="L1747" i="12"/>
  <c r="N1683" i="12"/>
  <c r="L1683" i="12"/>
  <c r="L1946" i="12"/>
  <c r="N1946" i="12"/>
  <c r="L476" i="12"/>
  <c r="L140" i="12"/>
  <c r="L1772" i="12"/>
  <c r="L1741" i="12"/>
  <c r="L1709" i="12"/>
  <c r="L1681" i="12"/>
  <c r="L1665" i="12"/>
  <c r="L1649" i="12"/>
  <c r="L1795" i="12"/>
  <c r="L1087" i="12"/>
  <c r="L211" i="12"/>
  <c r="L66" i="12"/>
  <c r="L1792" i="12"/>
  <c r="N1727" i="12"/>
  <c r="L1727" i="12"/>
  <c r="L1671" i="12"/>
  <c r="L1627" i="12"/>
  <c r="L1787" i="12"/>
  <c r="L1714" i="12"/>
  <c r="L1658" i="12"/>
  <c r="N1967" i="12"/>
  <c r="L1967" i="12"/>
  <c r="L1745" i="12"/>
  <c r="L1713" i="12"/>
  <c r="L1469" i="12"/>
  <c r="L962" i="12"/>
  <c r="N962" i="12"/>
  <c r="L834" i="12"/>
  <c r="N834" i="12"/>
  <c r="L1150" i="12"/>
  <c r="N1395" i="12"/>
  <c r="L1395" i="12"/>
  <c r="N1603" i="12"/>
  <c r="L1603" i="12"/>
  <c r="L1322" i="12"/>
  <c r="L1109" i="12"/>
  <c r="L1396" i="12"/>
  <c r="N1396" i="12"/>
  <c r="L1849" i="12"/>
  <c r="L1254" i="12"/>
  <c r="L1581" i="12"/>
  <c r="L518" i="12"/>
  <c r="N518" i="12"/>
  <c r="L688" i="12"/>
  <c r="L1249" i="12"/>
  <c r="L863" i="12"/>
  <c r="L987" i="12"/>
  <c r="N960" i="12"/>
  <c r="L960" i="12"/>
  <c r="L1601" i="12"/>
  <c r="L757" i="12"/>
  <c r="L708" i="12"/>
  <c r="L876" i="12"/>
  <c r="L817" i="12"/>
  <c r="L527" i="12"/>
  <c r="N808" i="12"/>
  <c r="L808" i="12"/>
  <c r="L522" i="12"/>
  <c r="N522" i="12"/>
  <c r="L377" i="12"/>
  <c r="L155" i="12"/>
  <c r="L380" i="12"/>
  <c r="L402" i="12"/>
  <c r="L281" i="12"/>
  <c r="L214" i="12"/>
  <c r="L196" i="12"/>
  <c r="L213" i="12"/>
  <c r="N284" i="12"/>
  <c r="L284" i="12"/>
  <c r="L1804" i="12"/>
  <c r="N1307" i="12"/>
  <c r="L1307" i="12"/>
  <c r="L1866" i="12"/>
  <c r="N949" i="12"/>
  <c r="L949" i="12"/>
  <c r="L628" i="12"/>
  <c r="L1070" i="12"/>
  <c r="L778" i="12"/>
  <c r="L1497" i="12"/>
  <c r="L1942" i="12"/>
  <c r="L1120" i="12"/>
  <c r="N1120" i="12"/>
  <c r="L952" i="12"/>
  <c r="L486" i="12"/>
  <c r="L524" i="12"/>
  <c r="N334" i="12"/>
  <c r="L334" i="12"/>
  <c r="L519" i="12"/>
  <c r="L357" i="12"/>
  <c r="L294" i="12"/>
  <c r="L363" i="12"/>
  <c r="L379" i="12"/>
  <c r="L441" i="12"/>
  <c r="L142" i="12"/>
  <c r="N354" i="12"/>
  <c r="L354" i="12"/>
  <c r="L907" i="12"/>
  <c r="L543" i="12"/>
  <c r="L215" i="12"/>
  <c r="L220" i="12"/>
  <c r="L1847" i="12"/>
  <c r="L1650" i="12"/>
  <c r="L1634" i="12"/>
  <c r="N1611" i="12"/>
  <c r="L1611" i="12"/>
  <c r="L1453" i="12"/>
  <c r="L1433" i="12"/>
  <c r="L1417" i="12"/>
  <c r="N1401" i="12"/>
  <c r="L1401" i="12"/>
  <c r="L1385" i="12"/>
  <c r="L1369" i="12"/>
  <c r="N1353" i="12"/>
  <c r="L1353" i="12"/>
  <c r="L1337" i="12"/>
  <c r="N1308" i="12"/>
  <c r="L1308" i="12"/>
  <c r="L1588" i="12"/>
  <c r="N1588" i="12"/>
  <c r="L1498" i="12"/>
  <c r="L1824" i="12"/>
  <c r="L1851" i="12"/>
  <c r="L1528" i="12"/>
  <c r="L1887" i="12"/>
  <c r="L1625" i="12"/>
  <c r="L1099" i="12"/>
  <c r="L1592" i="12"/>
  <c r="L1173" i="12"/>
  <c r="L910" i="12"/>
  <c r="L1030" i="12"/>
  <c r="N844" i="12"/>
  <c r="L844" i="12"/>
  <c r="L336" i="12"/>
  <c r="N336" i="12"/>
  <c r="L1026" i="12"/>
  <c r="L597" i="12"/>
  <c r="L826" i="12"/>
  <c r="N826" i="12"/>
  <c r="L371" i="12"/>
  <c r="L321" i="12"/>
  <c r="L97" i="12"/>
  <c r="L1036" i="12"/>
  <c r="N1903" i="12"/>
  <c r="L1903" i="12"/>
  <c r="L1612" i="12"/>
  <c r="L1854" i="12"/>
  <c r="L1520" i="12"/>
  <c r="L978" i="12"/>
  <c r="L550" i="12"/>
  <c r="N735" i="12"/>
  <c r="L735" i="12"/>
  <c r="L892" i="12"/>
  <c r="L485" i="12"/>
  <c r="N456" i="12"/>
  <c r="L456" i="12"/>
  <c r="L467" i="12"/>
  <c r="L169" i="12"/>
  <c r="L119" i="12"/>
  <c r="L1591" i="12"/>
  <c r="L1151" i="12"/>
  <c r="L884" i="12"/>
  <c r="L663" i="12"/>
  <c r="L658" i="12"/>
  <c r="N658" i="12"/>
  <c r="L989" i="12"/>
  <c r="L96" i="12"/>
  <c r="L42" i="12"/>
  <c r="L1919" i="12"/>
  <c r="L1481" i="12"/>
  <c r="L1974" i="12"/>
  <c r="L1359" i="12"/>
  <c r="L1874" i="12"/>
  <c r="N1219" i="12"/>
  <c r="L1219" i="12"/>
  <c r="N1293" i="12"/>
  <c r="L1293" i="12"/>
  <c r="L944" i="12"/>
  <c r="L1088" i="12"/>
  <c r="N847" i="12"/>
  <c r="L847" i="12"/>
  <c r="L1033" i="12"/>
  <c r="L791" i="12"/>
  <c r="L1029" i="12"/>
  <c r="L811" i="12"/>
  <c r="L565" i="12"/>
  <c r="L993" i="12"/>
  <c r="L850" i="12"/>
  <c r="N850" i="12"/>
  <c r="N607" i="12"/>
  <c r="L607" i="12"/>
  <c r="L340" i="12"/>
  <c r="N338" i="12"/>
  <c r="L338" i="12"/>
  <c r="L89" i="12"/>
  <c r="L1951" i="12"/>
  <c r="L1648" i="12"/>
  <c r="L1597" i="12"/>
  <c r="L1431" i="12"/>
  <c r="L1883" i="12"/>
  <c r="N1206" i="12"/>
  <c r="L1206" i="12"/>
  <c r="L1007" i="12"/>
  <c r="L1021" i="12"/>
  <c r="L667" i="12"/>
  <c r="L1554" i="12"/>
  <c r="L1010" i="12"/>
  <c r="L699" i="12"/>
  <c r="L800" i="12"/>
  <c r="L1815" i="12"/>
  <c r="L1819" i="12"/>
  <c r="L1063" i="12"/>
  <c r="L821" i="12"/>
  <c r="L594" i="12"/>
  <c r="N594" i="12"/>
  <c r="L149" i="12"/>
  <c r="L216" i="12"/>
  <c r="L262" i="12"/>
  <c r="L1175" i="12"/>
  <c r="L1622" i="12"/>
  <c r="L1578" i="12"/>
  <c r="L746" i="12"/>
  <c r="L1975" i="12"/>
  <c r="L659" i="12"/>
  <c r="L926" i="12"/>
  <c r="L204" i="12"/>
  <c r="L602" i="12"/>
  <c r="L318" i="12"/>
  <c r="L285" i="12"/>
  <c r="L276" i="12"/>
  <c r="N276" i="12"/>
  <c r="L249" i="12"/>
  <c r="L282" i="12"/>
  <c r="N282" i="12"/>
  <c r="L232" i="12"/>
  <c r="L1817" i="12"/>
  <c r="L1777" i="12"/>
  <c r="L1736" i="12"/>
  <c r="L1704" i="12"/>
  <c r="L1672" i="12"/>
  <c r="L1628" i="12"/>
  <c r="L1945" i="12"/>
  <c r="N1945" i="12"/>
  <c r="L1784" i="12"/>
  <c r="L531" i="12"/>
  <c r="L798" i="12"/>
  <c r="N798" i="12"/>
  <c r="L1074" i="12"/>
  <c r="L121" i="12"/>
  <c r="L1809" i="12"/>
  <c r="L1758" i="12"/>
  <c r="L1726" i="12"/>
  <c r="L1694" i="12"/>
  <c r="L1662" i="12"/>
  <c r="L1791" i="12"/>
  <c r="L1584" i="12"/>
  <c r="L1303" i="12"/>
  <c r="L1289" i="12"/>
  <c r="L1161" i="12"/>
  <c r="L927" i="12"/>
  <c r="L691" i="12"/>
  <c r="L747" i="12"/>
  <c r="L848" i="12"/>
  <c r="L404" i="12"/>
  <c r="L341" i="12"/>
  <c r="L1933" i="12"/>
  <c r="L984" i="12"/>
  <c r="N523" i="12"/>
  <c r="L523" i="12"/>
  <c r="L790" i="12"/>
  <c r="L1774" i="12"/>
  <c r="L1137" i="12"/>
  <c r="L1116" i="12"/>
  <c r="N1047" i="12"/>
  <c r="L1047" i="12"/>
  <c r="L701" i="12"/>
  <c r="L830" i="12"/>
  <c r="N830" i="12"/>
  <c r="L1708" i="12"/>
  <c r="L1977" i="12"/>
  <c r="L1589" i="12"/>
  <c r="N1589" i="12"/>
  <c r="L937" i="12"/>
  <c r="L809" i="12"/>
  <c r="L717" i="12"/>
  <c r="L221" i="12"/>
  <c r="L1751" i="12"/>
  <c r="L1719" i="12"/>
  <c r="N1687" i="12"/>
  <c r="L1687" i="12"/>
  <c r="L1651" i="12"/>
  <c r="L1001" i="12"/>
  <c r="L356" i="12"/>
  <c r="N251" i="12"/>
  <c r="L251" i="12"/>
  <c r="L1367" i="12"/>
  <c r="L1731" i="12"/>
  <c r="L1647" i="12"/>
  <c r="L1834" i="12"/>
  <c r="L891" i="12"/>
  <c r="L996" i="12"/>
  <c r="L1765" i="12"/>
  <c r="N1765" i="12"/>
  <c r="L1733" i="12"/>
  <c r="L1701" i="12"/>
  <c r="N1701" i="12"/>
  <c r="L1677" i="12"/>
  <c r="L1661" i="12"/>
  <c r="L1641" i="12"/>
  <c r="L1789" i="12"/>
  <c r="N189" i="12"/>
  <c r="L189" i="12"/>
  <c r="L306" i="12"/>
  <c r="L1475" i="12"/>
  <c r="L1467" i="12"/>
  <c r="L1776" i="12"/>
  <c r="L1711" i="12"/>
  <c r="L1663" i="12"/>
  <c r="L901" i="12"/>
  <c r="N1773" i="12"/>
  <c r="L1773" i="12"/>
  <c r="N1698" i="12"/>
  <c r="L1698" i="12"/>
  <c r="L1876" i="12"/>
  <c r="L1783" i="12"/>
  <c r="L1737" i="12"/>
  <c r="L1705" i="12"/>
  <c r="L1960" i="12"/>
  <c r="N1960" i="12"/>
  <c r="L930" i="12"/>
  <c r="L802" i="12"/>
  <c r="N802" i="12"/>
  <c r="L1145" i="12"/>
  <c r="L1840" i="12"/>
  <c r="L1953" i="12"/>
  <c r="N1311" i="12"/>
  <c r="L1311" i="12"/>
  <c r="L1599" i="12"/>
  <c r="N1314" i="12"/>
  <c r="L1314" i="12"/>
  <c r="L1459" i="12"/>
  <c r="L1372" i="12"/>
  <c r="L1833" i="12"/>
  <c r="L1872" i="12"/>
  <c r="N1872" i="12"/>
  <c r="L1576" i="12"/>
  <c r="L982" i="12"/>
  <c r="L595" i="12"/>
  <c r="L1169" i="12"/>
  <c r="N799" i="12"/>
  <c r="L799" i="12"/>
  <c r="L973" i="12"/>
  <c r="L934" i="12"/>
  <c r="L1255" i="12"/>
  <c r="L759" i="12"/>
  <c r="N967" i="12"/>
  <c r="L967" i="12"/>
  <c r="L871" i="12"/>
  <c r="N604" i="12"/>
  <c r="L604" i="12"/>
  <c r="L495" i="12"/>
  <c r="N605" i="12"/>
  <c r="L605" i="12"/>
  <c r="L498" i="12"/>
  <c r="L179" i="12"/>
  <c r="L153" i="12"/>
  <c r="L313" i="12"/>
  <c r="L362" i="12"/>
  <c r="L239" i="12"/>
  <c r="L168" i="12"/>
  <c r="N173" i="12"/>
  <c r="L173" i="12"/>
  <c r="L197" i="12"/>
  <c r="L706" i="12"/>
  <c r="L1884" i="12"/>
  <c r="L1543" i="12"/>
  <c r="L741" i="12"/>
  <c r="N957" i="12"/>
  <c r="L957" i="12"/>
  <c r="L398" i="12"/>
  <c r="N347" i="12"/>
  <c r="L347" i="12"/>
  <c r="L640" i="12"/>
  <c r="L1000" i="12"/>
  <c r="L1179" i="12"/>
  <c r="N1270" i="12"/>
  <c r="L1270" i="12"/>
  <c r="L1106" i="12"/>
  <c r="L1062" i="12"/>
  <c r="L492" i="12"/>
  <c r="L636" i="12"/>
  <c r="L389" i="12"/>
  <c r="L242" i="12"/>
  <c r="L308" i="12"/>
  <c r="L115" i="12"/>
  <c r="L271" i="12"/>
  <c r="L417" i="12"/>
  <c r="L535" i="12"/>
  <c r="L1881" i="12"/>
  <c r="L650" i="12"/>
  <c r="N650" i="12"/>
  <c r="L419" i="12"/>
  <c r="L135" i="12"/>
  <c r="L425" i="12"/>
  <c r="L1035" i="12"/>
  <c r="L1472" i="12"/>
  <c r="L1646" i="12"/>
  <c r="L1630" i="12"/>
  <c r="L1607" i="12"/>
  <c r="L1449" i="12"/>
  <c r="L1429" i="12"/>
  <c r="L1413" i="12"/>
  <c r="L1397" i="12"/>
  <c r="L1381" i="12"/>
  <c r="L1365" i="12"/>
  <c r="L1349" i="12"/>
  <c r="N1349" i="12"/>
  <c r="L1333" i="12"/>
  <c r="L1934" i="12"/>
  <c r="L1580" i="12"/>
  <c r="L1331" i="12"/>
  <c r="L1940" i="12"/>
  <c r="L1844" i="12"/>
  <c r="L1501" i="12"/>
  <c r="L1911" i="12"/>
  <c r="L1621" i="12"/>
  <c r="L1585" i="12"/>
  <c r="L1574" i="12"/>
  <c r="L1085" i="12"/>
  <c r="L870" i="12"/>
  <c r="L556" i="12"/>
  <c r="L644" i="12"/>
  <c r="L325" i="12"/>
  <c r="L853" i="12"/>
  <c r="L501" i="12"/>
  <c r="L794" i="12"/>
  <c r="N794" i="12"/>
  <c r="L355" i="12"/>
  <c r="N163" i="12"/>
  <c r="L163" i="12"/>
  <c r="L84" i="12"/>
  <c r="L1952" i="12"/>
  <c r="N1831" i="12"/>
  <c r="L1831" i="12"/>
  <c r="L1608" i="12"/>
  <c r="L1553" i="12"/>
  <c r="L1143" i="12"/>
  <c r="L886" i="12"/>
  <c r="L1072" i="12"/>
  <c r="L620" i="12"/>
  <c r="L1053" i="12"/>
  <c r="L303" i="12"/>
  <c r="L671" i="12"/>
  <c r="L383" i="12"/>
  <c r="L185" i="12"/>
  <c r="L1868" i="12"/>
  <c r="L1890" i="12"/>
  <c r="L1165" i="12"/>
  <c r="L861" i="12"/>
  <c r="N591" i="12"/>
  <c r="L591" i="12"/>
  <c r="L1124" i="12"/>
  <c r="L130" i="12"/>
  <c r="L104" i="12"/>
  <c r="L51" i="12"/>
  <c r="L1928" i="12"/>
  <c r="L1477" i="12"/>
  <c r="L1846" i="12"/>
  <c r="L1912" i="12"/>
  <c r="N1912" i="12"/>
  <c r="L1579" i="12"/>
  <c r="L1153" i="12"/>
  <c r="L1261" i="12"/>
  <c r="L477" i="12"/>
  <c r="L972" i="12"/>
  <c r="N783" i="12"/>
  <c r="L783" i="12"/>
  <c r="L715" i="12"/>
  <c r="L676" i="12"/>
  <c r="L764" i="12"/>
  <c r="L795" i="12"/>
  <c r="L549" i="12"/>
  <c r="L946" i="12"/>
  <c r="L818" i="12"/>
  <c r="N575" i="12"/>
  <c r="L575" i="12"/>
  <c r="L307" i="12"/>
  <c r="L301" i="12"/>
  <c r="L1968" i="12"/>
  <c r="N1968" i="12"/>
  <c r="L1807" i="12"/>
  <c r="L1640" i="12"/>
  <c r="L1391" i="12"/>
  <c r="L1936" i="12"/>
  <c r="N1936" i="12"/>
  <c r="L1595" i="12"/>
  <c r="L1190" i="12"/>
  <c r="L752" i="12"/>
  <c r="L1005" i="12"/>
  <c r="L598" i="12"/>
  <c r="N598" i="12"/>
  <c r="L1537" i="12"/>
  <c r="L933" i="12"/>
  <c r="L630" i="12"/>
  <c r="L562" i="12"/>
  <c r="L1480" i="12"/>
  <c r="N1043" i="12"/>
  <c r="L1043" i="12"/>
  <c r="L1050" i="12"/>
  <c r="N1050" i="12"/>
  <c r="N789" i="12"/>
  <c r="L789" i="12"/>
  <c r="L842" i="12"/>
  <c r="N842" i="12"/>
  <c r="L162" i="12"/>
  <c r="L63" i="12"/>
  <c r="L124" i="12"/>
  <c r="L1645" i="12"/>
  <c r="L1610" i="12"/>
  <c r="L1561" i="12"/>
  <c r="L245" i="12"/>
  <c r="L1895" i="12"/>
  <c r="N1636" i="12"/>
  <c r="L1636" i="12"/>
  <c r="L862" i="12"/>
  <c r="L674" i="12"/>
  <c r="L570" i="12"/>
  <c r="L277" i="12"/>
  <c r="L423" i="12"/>
  <c r="N159" i="12"/>
  <c r="L159" i="12"/>
  <c r="L228" i="12"/>
  <c r="L146" i="12"/>
  <c r="L176" i="12"/>
  <c r="L1044" i="12"/>
  <c r="N1044" i="12"/>
  <c r="L1760" i="12"/>
  <c r="N1760" i="12"/>
  <c r="L1728" i="12"/>
  <c r="L1696" i="12"/>
  <c r="N1696" i="12"/>
  <c r="L1664" i="12"/>
  <c r="L1494" i="12"/>
  <c r="L1862" i="12"/>
  <c r="L1812" i="12"/>
  <c r="N1233" i="12"/>
  <c r="L1233" i="12"/>
  <c r="L1214" i="12"/>
  <c r="N1045" i="12"/>
  <c r="L1045" i="12"/>
  <c r="L1596" i="12"/>
  <c r="N1485" i="12"/>
  <c r="L1485" i="12"/>
  <c r="L1750" i="12"/>
  <c r="L1718" i="12"/>
  <c r="N1686" i="12"/>
  <c r="L1686" i="12"/>
  <c r="L1654" i="12"/>
  <c r="L1775" i="12"/>
  <c r="N1275" i="12"/>
  <c r="L1275" i="12"/>
  <c r="N1271" i="12"/>
  <c r="L1271" i="12"/>
  <c r="N1273" i="12"/>
  <c r="L1273" i="12"/>
  <c r="L1052" i="12"/>
  <c r="L895" i="12"/>
  <c r="L1032" i="12"/>
  <c r="L744" i="12"/>
  <c r="L768" i="12"/>
  <c r="N339" i="12"/>
  <c r="L339" i="12"/>
  <c r="L1517" i="12"/>
  <c r="L868" i="12"/>
  <c r="L539" i="12"/>
  <c r="L1798" i="12"/>
  <c r="L1908" i="12"/>
  <c r="N1908" i="12"/>
  <c r="L1231" i="12"/>
  <c r="L1100" i="12"/>
  <c r="L1039" i="12"/>
  <c r="L677" i="12"/>
  <c r="L1756" i="12"/>
  <c r="N1692" i="12"/>
  <c r="L1692" i="12"/>
  <c r="L1894" i="12"/>
  <c r="L1209" i="12"/>
  <c r="L905" i="12"/>
  <c r="L580" i="12"/>
  <c r="L709" i="12"/>
  <c r="L1896" i="12"/>
  <c r="L1739" i="12"/>
  <c r="L1707" i="12"/>
  <c r="L1675" i="12"/>
  <c r="L1639" i="12"/>
  <c r="L447" i="12"/>
  <c r="L985" i="12"/>
  <c r="L138" i="12"/>
  <c r="L1780" i="12"/>
  <c r="L1715" i="12"/>
  <c r="L1631" i="12"/>
  <c r="N1263" i="12"/>
  <c r="L1263" i="12"/>
  <c r="L175" i="12"/>
  <c r="N1796" i="12"/>
  <c r="L1796" i="12"/>
  <c r="L1757" i="12"/>
  <c r="N1725" i="12"/>
  <c r="L1725" i="12"/>
  <c r="L1693" i="12"/>
  <c r="L1673" i="12"/>
  <c r="L1657" i="12"/>
  <c r="L1633" i="12"/>
  <c r="L1771" i="12"/>
  <c r="L274" i="12"/>
  <c r="L1746" i="12"/>
  <c r="L683" i="12"/>
  <c r="L1139" i="12"/>
  <c r="L1759" i="12"/>
  <c r="N1695" i="12"/>
  <c r="L1695" i="12"/>
  <c r="L1655" i="12"/>
  <c r="N1762" i="12"/>
  <c r="L1762" i="12"/>
  <c r="L1682" i="12"/>
  <c r="L348" i="12"/>
  <c r="N1761" i="12"/>
  <c r="L1761" i="12"/>
  <c r="L1729" i="12"/>
  <c r="L1697" i="12"/>
  <c r="L1972" i="12"/>
  <c r="L898" i="12"/>
  <c r="L770" i="12"/>
  <c r="L1090" i="12"/>
  <c r="N1230" i="12"/>
  <c r="N733" i="12"/>
  <c r="N1234" i="12"/>
  <c r="N1117" i="12"/>
  <c r="N1941" i="12"/>
  <c r="N737" i="12"/>
  <c r="N1927" i="12"/>
  <c r="N1040" i="12"/>
  <c r="N533" i="12"/>
  <c r="N1685" i="12"/>
  <c r="N1961" i="12"/>
  <c r="N1959" i="12"/>
  <c r="N1302" i="12"/>
  <c r="N1202" i="12"/>
  <c r="N1612" i="12"/>
  <c r="N1622" i="12"/>
  <c r="N1303" i="12"/>
  <c r="N841" i="12"/>
  <c r="N832" i="12"/>
  <c r="N1772" i="12"/>
  <c r="N839" i="12"/>
  <c r="N1911" i="12"/>
  <c r="N795" i="12"/>
  <c r="N1610" i="12"/>
  <c r="N372" i="12"/>
  <c r="N729" i="12"/>
  <c r="N966" i="12"/>
  <c r="N1305" i="12"/>
  <c r="N1617" i="12"/>
  <c r="N151" i="12"/>
  <c r="N331" i="12"/>
  <c r="N804" i="12"/>
  <c r="N1635" i="12"/>
  <c r="N1763" i="12"/>
  <c r="N188" i="12"/>
  <c r="N1948" i="12"/>
  <c r="N1317" i="12"/>
  <c r="N1297" i="12"/>
  <c r="N46" i="12"/>
  <c r="N603" i="12"/>
  <c r="N281" i="12"/>
  <c r="N978" i="12"/>
  <c r="N1591" i="12"/>
  <c r="N1021" i="12"/>
  <c r="N216" i="12"/>
  <c r="N274" i="12"/>
  <c r="N53" i="12"/>
  <c r="N1486" i="12"/>
  <c r="N851" i="12"/>
  <c r="N1266" i="12"/>
  <c r="N1078" i="12"/>
  <c r="N1860" i="12"/>
  <c r="N571" i="12"/>
  <c r="N429" i="12"/>
  <c r="N1488" i="12"/>
  <c r="N164" i="12"/>
  <c r="N351" i="12"/>
  <c r="N1295" i="12"/>
  <c r="N1222" i="12"/>
  <c r="N661" i="12"/>
  <c r="N145" i="12"/>
  <c r="N333" i="12"/>
  <c r="N1110" i="12"/>
  <c r="N919" i="12"/>
  <c r="N963" i="12"/>
  <c r="N62" i="12"/>
  <c r="N588" i="12"/>
  <c r="N1774" i="12"/>
  <c r="N1771" i="12"/>
  <c r="N348" i="12"/>
  <c r="N1767" i="12"/>
  <c r="N809" i="12"/>
  <c r="N1001" i="12"/>
  <c r="N1334" i="12"/>
  <c r="N1955" i="12"/>
  <c r="N592" i="12"/>
  <c r="N1347" i="12"/>
  <c r="N596" i="12"/>
  <c r="N345" i="12"/>
  <c r="N1346" i="12"/>
  <c r="N1404" i="12"/>
  <c r="N1121" i="12"/>
  <c r="N166" i="12"/>
  <c r="N1218" i="12"/>
  <c r="N742" i="12"/>
  <c r="N1616" i="12"/>
  <c r="N741" i="12"/>
  <c r="N271" i="12"/>
  <c r="N1261" i="12"/>
  <c r="N1480" i="12"/>
  <c r="N277" i="12"/>
  <c r="N1718" i="12"/>
  <c r="N1278" i="12"/>
  <c r="N568" i="12"/>
  <c r="N1188" i="12"/>
  <c r="N1210" i="12"/>
  <c r="N787" i="12"/>
  <c r="N964" i="12"/>
  <c r="N647" i="12"/>
  <c r="N514" i="12"/>
  <c r="N1958" i="12"/>
  <c r="N1953" i="12"/>
  <c r="N1599" i="12"/>
  <c r="N595" i="12"/>
  <c r="N584" i="12"/>
  <c r="N428" i="12"/>
  <c r="N725" i="12"/>
  <c r="N1454" i="12"/>
  <c r="N1228" i="12"/>
  <c r="N732" i="12"/>
  <c r="N1360" i="12"/>
  <c r="N807" i="12"/>
  <c r="N158" i="12"/>
  <c r="N784" i="12"/>
  <c r="N843" i="12"/>
  <c r="N1224" i="12"/>
  <c r="N572" i="12"/>
  <c r="N731" i="12"/>
  <c r="N1609" i="12"/>
  <c r="N161" i="12"/>
  <c r="N1943" i="12"/>
  <c r="N639" i="12"/>
  <c r="N1956" i="12"/>
  <c r="N782" i="12"/>
  <c r="N1904" i="12"/>
  <c r="N660" i="12"/>
  <c r="N581" i="12"/>
  <c r="N739" i="12"/>
  <c r="N657" i="12"/>
  <c r="N1326" i="12"/>
  <c r="N1483" i="12"/>
  <c r="N1914" i="12"/>
  <c r="N1182" i="12"/>
  <c r="N1499" i="12"/>
  <c r="N497" i="12"/>
  <c r="N845" i="12"/>
  <c r="N1118" i="12"/>
  <c r="N1402" i="12"/>
  <c r="N1309" i="12"/>
  <c r="N1355" i="12"/>
  <c r="N1287" i="12"/>
  <c r="N965" i="12"/>
  <c r="N373" i="12"/>
  <c r="N1229" i="12"/>
  <c r="N1619" i="12"/>
  <c r="N427" i="12"/>
  <c r="N353" i="12"/>
  <c r="N599" i="12"/>
  <c r="N1935" i="12"/>
  <c r="N1465" i="12"/>
  <c r="N1445" i="12"/>
  <c r="N1921" i="12"/>
  <c r="N1403" i="12"/>
  <c r="N1856" i="12"/>
  <c r="N1864" i="12"/>
  <c r="N1614" i="12"/>
  <c r="N1631" i="12"/>
  <c r="N1116" i="12"/>
  <c r="N1693" i="12"/>
  <c r="N44" i="12"/>
  <c r="N1487" i="12"/>
  <c r="N577" i="12"/>
  <c r="N1264" i="12"/>
  <c r="N1446" i="12"/>
  <c r="N656" i="12"/>
  <c r="N1965" i="12"/>
  <c r="N601" i="12"/>
  <c r="N1907" i="12"/>
  <c r="N1080" i="12"/>
  <c r="N1002" i="12"/>
  <c r="N1003" i="12" s="1"/>
  <c r="N219" i="12"/>
  <c r="N1394" i="12"/>
  <c r="N1187" i="12"/>
  <c r="N1223" i="12"/>
  <c r="N431" i="12"/>
  <c r="N54" i="12"/>
  <c r="N1447" i="12"/>
  <c r="N1443" i="12"/>
  <c r="N1330" i="12"/>
  <c r="N1199" i="12"/>
  <c r="N740" i="12"/>
  <c r="N1279" i="12"/>
  <c r="N968" i="12"/>
  <c r="N1048" i="12"/>
  <c r="N796" i="12"/>
  <c r="N1437" i="12"/>
  <c r="N1357" i="12"/>
  <c r="N1299" i="12"/>
  <c r="N1605" i="12"/>
  <c r="N516" i="12"/>
  <c r="N1203" i="12"/>
  <c r="N788" i="12"/>
  <c r="N1283" i="12"/>
  <c r="N824" i="12"/>
  <c r="N1938" i="12"/>
  <c r="N1227" i="12"/>
  <c r="N1964" i="12"/>
  <c r="N525" i="12"/>
  <c r="N1315" i="12"/>
  <c r="N1231" i="12"/>
  <c r="N1310" i="12"/>
  <c r="N955" i="12"/>
  <c r="N160" i="12"/>
  <c r="N585" i="12"/>
  <c r="N430" i="12"/>
  <c r="N1325" i="12"/>
  <c r="N1049" i="12"/>
  <c r="N1180" i="12"/>
  <c r="N828" i="12"/>
  <c r="N1197" i="12"/>
  <c r="N199" i="12"/>
  <c r="N1298" i="12"/>
  <c r="N1865" i="12"/>
  <c r="N1942" i="12"/>
  <c r="N952" i="12"/>
  <c r="N524" i="12"/>
  <c r="N519" i="12"/>
  <c r="N220" i="12"/>
  <c r="N221" i="12" s="1"/>
  <c r="N1337" i="12"/>
  <c r="N663" i="12"/>
  <c r="N1359" i="12"/>
  <c r="N1597" i="12"/>
  <c r="N800" i="12"/>
  <c r="N659" i="12"/>
  <c r="N602" i="12"/>
  <c r="N1769" i="12"/>
  <c r="N1666" i="12"/>
  <c r="N1729" i="12"/>
  <c r="I35" i="12"/>
  <c r="N1699" i="12" l="1"/>
  <c r="N38" i="12"/>
  <c r="N580" i="12"/>
  <c r="N1866" i="12"/>
  <c r="N1183" i="12"/>
  <c r="N174" i="12"/>
  <c r="N175" i="12" s="1"/>
  <c r="N1123" i="12"/>
  <c r="N39" i="12"/>
  <c r="N40" i="12" s="1"/>
  <c r="N41" i="12" s="1"/>
  <c r="N530" i="12"/>
  <c r="N1111" i="12"/>
  <c r="N332" i="12"/>
  <c r="N971" i="12"/>
  <c r="N1949" i="12"/>
  <c r="N1744" i="12"/>
  <c r="N852" i="12"/>
  <c r="N1189" i="12"/>
  <c r="N1600" i="12"/>
  <c r="N1601" i="12"/>
  <c r="N95" i="12"/>
  <c r="N96" i="12" s="1"/>
  <c r="N831" i="12"/>
  <c r="N1871" i="12"/>
  <c r="N1208" i="12"/>
  <c r="N1719" i="12"/>
  <c r="N531" i="12"/>
  <c r="N534" i="12"/>
  <c r="N991" i="12"/>
  <c r="N464" i="12"/>
  <c r="N465" i="12" s="1"/>
  <c r="N1436" i="12"/>
  <c r="N1272" i="12"/>
  <c r="N1331" i="12"/>
  <c r="N1543" i="12"/>
  <c r="N1885" i="12"/>
  <c r="N1632" i="12"/>
  <c r="N201" i="12"/>
  <c r="N1532" i="12"/>
  <c r="N771" i="12"/>
  <c r="N569" i="12"/>
  <c r="N570" i="12" s="1"/>
  <c r="N1312" i="12"/>
  <c r="N1052" i="12"/>
  <c r="N1053" i="12" s="1"/>
  <c r="N972" i="12"/>
  <c r="N973" i="12" s="1"/>
  <c r="N974" i="12" s="1"/>
  <c r="N1397" i="12"/>
  <c r="N498" i="12"/>
  <c r="N499" i="12" s="1"/>
  <c r="N1797" i="12"/>
  <c r="N1798" i="12"/>
  <c r="N432" i="12"/>
  <c r="N1094" i="12"/>
  <c r="N1832" i="12"/>
  <c r="N408" i="12"/>
  <c r="N116" i="12"/>
  <c r="N948" i="12"/>
  <c r="N517" i="12"/>
  <c r="N840" i="12"/>
  <c r="N1023" i="12"/>
  <c r="N1551" i="12"/>
  <c r="N1079" i="12"/>
  <c r="N1867" i="12"/>
  <c r="N1350" i="12"/>
  <c r="N79" i="12"/>
  <c r="N453" i="12"/>
  <c r="N515" i="12"/>
  <c r="N1338" i="12"/>
  <c r="N1466" i="12"/>
  <c r="N152" i="12"/>
  <c r="N1004" i="12"/>
  <c r="N1176" i="12"/>
  <c r="N1177" i="12" s="1"/>
  <c r="N1623" i="12"/>
  <c r="N877" i="12"/>
  <c r="N878" i="12" s="1"/>
  <c r="N1573" i="12"/>
  <c r="N902" i="12"/>
  <c r="N1697" i="12"/>
  <c r="N1124" i="12"/>
  <c r="N433" i="12"/>
  <c r="N409" i="12"/>
  <c r="N410" i="12" s="1"/>
  <c r="N1184" i="12"/>
  <c r="N1491" i="12"/>
  <c r="N1195" i="12"/>
  <c r="N1916" i="12"/>
  <c r="N1288" i="12"/>
  <c r="N60" i="12"/>
  <c r="N61" i="12" s="1"/>
  <c r="N1492" i="12"/>
  <c r="N457" i="12"/>
  <c r="N458" i="12" s="1"/>
  <c r="N459" i="12" s="1"/>
  <c r="N1950" i="12"/>
  <c r="N1629" i="12"/>
  <c r="N1213" i="12"/>
  <c r="N1084" i="12"/>
  <c r="N167" i="12"/>
  <c r="N168" i="12" s="1"/>
  <c r="N169" i="12" s="1"/>
  <c r="N743" i="12"/>
  <c r="N1922" i="12"/>
  <c r="N252" i="12"/>
  <c r="N1262" i="12"/>
  <c r="N1316" i="12"/>
  <c r="N1225" i="12"/>
  <c r="N1720" i="12"/>
  <c r="N1939" i="12"/>
  <c r="N920" i="12"/>
  <c r="N921" i="12" s="1"/>
  <c r="N922" i="12" s="1"/>
  <c r="N1861" i="12"/>
  <c r="N1862" i="12" s="1"/>
  <c r="N412" i="12"/>
  <c r="N1534" i="12"/>
  <c r="N1535" i="12" s="1"/>
  <c r="N1181" i="12"/>
  <c r="N1549" i="12"/>
  <c r="N1590" i="12"/>
  <c r="N1944" i="12"/>
  <c r="N128" i="12"/>
  <c r="N1022" i="12"/>
  <c r="N1917" i="12"/>
  <c r="N1112" i="12"/>
  <c r="N1282" i="12"/>
  <c r="N1542" i="12"/>
  <c r="N1449" i="12"/>
  <c r="N640" i="12"/>
  <c r="N1833" i="12"/>
  <c r="N413" i="12"/>
  <c r="N979" i="12"/>
  <c r="N1775" i="12"/>
  <c r="N176" i="12"/>
  <c r="N1928" i="12"/>
  <c r="N355" i="12"/>
  <c r="N325" i="12"/>
  <c r="N1574" i="12"/>
  <c r="N1621" i="12"/>
  <c r="N1940" i="12"/>
  <c r="N758" i="12"/>
  <c r="N727" i="12"/>
  <c r="N790" i="12"/>
  <c r="N1800" i="12"/>
  <c r="N1185" i="12"/>
  <c r="N1186" i="12" s="1"/>
  <c r="N953" i="12"/>
  <c r="N801" i="12"/>
  <c r="N487" i="12"/>
  <c r="N772" i="12"/>
  <c r="N1329" i="12"/>
  <c r="N1318" i="12"/>
  <c r="N1319" i="12" s="1"/>
  <c r="N1209" i="12"/>
  <c r="N641" i="12"/>
  <c r="N775" i="12"/>
  <c r="N400" i="12"/>
  <c r="N1969" i="12"/>
  <c r="N1970" i="12" s="1"/>
  <c r="N1971" i="12" s="1"/>
  <c r="N466" i="12"/>
  <c r="N467" i="12" s="1"/>
  <c r="N992" i="12"/>
  <c r="N993" i="12" s="1"/>
  <c r="N55" i="12"/>
  <c r="N202" i="12"/>
  <c r="N203" i="12" s="1"/>
  <c r="N1178" i="12"/>
  <c r="N80" i="12"/>
  <c r="N81" i="12" s="1"/>
  <c r="N82" i="12" s="1"/>
  <c r="N643" i="12"/>
  <c r="N644" i="12" s="1"/>
  <c r="N975" i="12"/>
  <c r="N1440" i="12"/>
  <c r="N1398" i="12"/>
  <c r="N1399" i="12" s="1"/>
  <c r="N91" i="12"/>
  <c r="N92" i="12" s="1"/>
  <c r="N1313" i="12"/>
  <c r="N664" i="12"/>
  <c r="N665" i="12" s="1"/>
  <c r="N666" i="12" s="1"/>
  <c r="N146" i="12"/>
  <c r="N147" i="12" s="1"/>
  <c r="N162" i="12"/>
  <c r="N933" i="12"/>
  <c r="N934" i="12" s="1"/>
  <c r="N676" i="12"/>
  <c r="N153" i="12"/>
  <c r="N154" i="12" s="1"/>
  <c r="N155" i="12" s="1"/>
  <c r="N1906" i="12"/>
  <c r="S35" i="12"/>
  <c r="N848" i="12"/>
  <c r="N1694" i="12"/>
  <c r="N232" i="12"/>
  <c r="N233" i="12" s="1"/>
  <c r="N285" i="12"/>
  <c r="N340" i="12"/>
  <c r="N341" i="12" s="1"/>
  <c r="N342" i="12" s="1"/>
  <c r="N343" i="12" s="1"/>
  <c r="N1592" i="12"/>
  <c r="N736" i="12"/>
  <c r="N1351" i="12"/>
  <c r="N1937" i="12"/>
  <c r="N896" i="12"/>
  <c r="N1845" i="12"/>
  <c r="N1438" i="12"/>
  <c r="N1235" i="12"/>
  <c r="N1857" i="12"/>
  <c r="N435" i="12"/>
  <c r="N1613" i="12"/>
  <c r="N1667" i="12"/>
  <c r="N1726" i="12"/>
  <c r="N149" i="12"/>
  <c r="N150" i="12" s="1"/>
  <c r="N811" i="12"/>
  <c r="N812" i="12" s="1"/>
  <c r="N1481" i="12"/>
  <c r="N597" i="12"/>
  <c r="N527" i="12"/>
  <c r="N662" i="12"/>
  <c r="N548" i="12"/>
  <c r="N549" i="12" s="1"/>
  <c r="N471" i="12"/>
  <c r="N472" i="12" s="1"/>
  <c r="N473" i="12" s="1"/>
  <c r="N474" i="12" s="1"/>
  <c r="N521" i="12"/>
  <c r="N392" i="12"/>
  <c r="N1256" i="12"/>
  <c r="N1748" i="12"/>
  <c r="N1598" i="12"/>
  <c r="N1702" i="12"/>
  <c r="N209" i="12"/>
  <c r="N210" i="12" s="1"/>
  <c r="N1020" i="12"/>
  <c r="N1873" i="12"/>
  <c r="N1874" i="12" s="1"/>
  <c r="N1405" i="12"/>
  <c r="N1406" i="12" s="1"/>
  <c r="N217" i="12"/>
  <c r="N611" i="12"/>
  <c r="N612" i="12" s="1"/>
  <c r="N414" i="12"/>
  <c r="N780" i="12"/>
  <c r="N190" i="12"/>
  <c r="N191" i="12" s="1"/>
  <c r="N1081" i="12"/>
  <c r="N1637" i="12"/>
  <c r="N1018" i="12"/>
  <c r="N1455" i="12"/>
  <c r="N1456" i="12" s="1"/>
  <c r="N1886" i="12"/>
  <c r="N1339" i="12"/>
  <c r="N222" i="12"/>
  <c r="N223" i="12" s="1"/>
  <c r="N950" i="12"/>
  <c r="N1688" i="12"/>
  <c r="N1606" i="12"/>
  <c r="N469" i="12"/>
  <c r="N1451" i="12"/>
  <c r="N375" i="12"/>
  <c r="N376" i="12" s="1"/>
  <c r="N617" i="12"/>
  <c r="N618" i="12" s="1"/>
  <c r="N619" i="12" s="1"/>
  <c r="N620" i="12" s="1"/>
  <c r="N984" i="12"/>
  <c r="N1740" i="12"/>
  <c r="N1539" i="12"/>
  <c r="N1192" i="12"/>
  <c r="N47" i="12"/>
  <c r="N115" i="12"/>
  <c r="N1728" i="12"/>
  <c r="N853" i="12"/>
  <c r="N1501" i="12"/>
  <c r="N535" i="12"/>
  <c r="N1336" i="12"/>
  <c r="N678" i="12"/>
  <c r="N1363" i="12"/>
  <c r="N1364" i="12" s="1"/>
  <c r="N272" i="12"/>
  <c r="N97" i="12" l="1"/>
  <c r="N1552" i="12"/>
  <c r="N1553" i="12" s="1"/>
  <c r="N127" i="12"/>
  <c r="N197" i="12"/>
  <c r="N1467" i="12"/>
  <c r="N1468" i="12" s="1"/>
  <c r="N1868" i="12"/>
  <c r="N98" i="12"/>
  <c r="N99" i="12" s="1"/>
  <c r="N1633" i="12"/>
  <c r="N1190" i="12"/>
  <c r="N1095" i="12"/>
  <c r="N1096" i="12" s="1"/>
  <c r="N1602" i="12"/>
  <c r="N1544" i="12"/>
  <c r="N942" i="12"/>
  <c r="N1005" i="12"/>
  <c r="N117" i="12"/>
  <c r="N1332" i="12"/>
  <c r="N377" i="12"/>
  <c r="N1457" i="12"/>
  <c r="N667" i="12"/>
  <c r="N1383" i="12"/>
  <c r="N994" i="12"/>
  <c r="N1320" i="12"/>
  <c r="N699" i="12"/>
  <c r="N510" i="12"/>
  <c r="N475" i="12"/>
  <c r="N1503" i="12"/>
  <c r="N192" i="12"/>
  <c r="N613" i="12"/>
  <c r="N550" i="12"/>
  <c r="N645" i="12"/>
  <c r="N1536" i="12"/>
  <c r="N937" i="12"/>
  <c r="N923" i="12"/>
  <c r="N621" i="12"/>
  <c r="N137" i="12"/>
  <c r="N204" i="12"/>
  <c r="N1972" i="12"/>
  <c r="N1072" i="12"/>
  <c r="N42" i="12"/>
  <c r="N776" i="12"/>
  <c r="N234" i="12"/>
  <c r="N224" i="12"/>
  <c r="N1741" i="12"/>
  <c r="N1082" i="12"/>
  <c r="N976" i="12"/>
  <c r="N470" i="12"/>
  <c r="N1801" i="12"/>
  <c r="N326" i="12"/>
  <c r="N1776" i="12"/>
  <c r="N1834" i="12"/>
  <c r="N930" i="12"/>
  <c r="N1139" i="12"/>
  <c r="N744" i="12"/>
  <c r="N48" i="12"/>
  <c r="N760" i="12"/>
  <c r="N500" i="12"/>
  <c r="N1469" i="12"/>
  <c r="N1125" i="12"/>
  <c r="N813" i="12"/>
  <c r="N854" i="12"/>
  <c r="N1031" i="12"/>
  <c r="N897" i="12"/>
  <c r="N1918" i="12"/>
  <c r="N1858" i="12"/>
  <c r="N273" i="12"/>
  <c r="N1703" i="12"/>
  <c r="N1054" i="12"/>
  <c r="N488" i="12"/>
  <c r="N356" i="12"/>
  <c r="N951" i="12"/>
  <c r="N879" i="12"/>
  <c r="N1452" i="12"/>
  <c r="N1493" i="12"/>
  <c r="N791" i="12"/>
  <c r="N1607" i="12"/>
  <c r="N1846" i="12"/>
  <c r="N1006" i="12"/>
  <c r="N1869" i="12"/>
  <c r="N1179" i="12"/>
  <c r="N1624" i="12"/>
  <c r="N903" i="12"/>
  <c r="N130" i="12"/>
  <c r="N237" i="12"/>
  <c r="N1875" i="12"/>
  <c r="N1863" i="12"/>
  <c r="N56" i="12"/>
  <c r="N286" i="12"/>
  <c r="N1365" i="12"/>
  <c r="N170" i="12"/>
  <c r="N1749" i="12"/>
  <c r="N211" i="12"/>
  <c r="N985" i="12"/>
  <c r="N1575" i="12"/>
  <c r="N436" i="12"/>
  <c r="N415" i="12"/>
  <c r="N1407" i="12"/>
  <c r="N1257" i="12"/>
  <c r="N1887" i="12"/>
  <c r="N1668" i="12"/>
  <c r="N1540" i="12"/>
  <c r="N1566" i="12"/>
  <c r="N265" i="12"/>
  <c r="N460" i="12"/>
  <c r="N1638" i="12"/>
  <c r="N1929" i="12"/>
  <c r="N1028" i="12"/>
  <c r="N1236" i="12"/>
  <c r="N1085" i="12"/>
  <c r="N401" i="12"/>
  <c r="N1113" i="12"/>
  <c r="N1721" i="12"/>
  <c r="N536" i="12"/>
  <c r="N1593" i="12"/>
  <c r="N177" i="12"/>
  <c r="N1377" i="12"/>
  <c r="N773" i="12"/>
  <c r="N1516" i="12"/>
  <c r="N1193" i="12"/>
  <c r="N1340" i="12"/>
  <c r="N1951" i="12"/>
  <c r="N1289" i="12"/>
  <c r="N253" i="12"/>
  <c r="N198" i="12" l="1"/>
  <c r="N1554" i="12"/>
  <c r="N118" i="12"/>
  <c r="N1097" i="12"/>
  <c r="N1333" i="12"/>
  <c r="N1634" i="12"/>
  <c r="N943" i="12"/>
  <c r="N1086" i="12"/>
  <c r="N986" i="12"/>
  <c r="N1366" i="12"/>
  <c r="N904" i="12"/>
  <c r="N1870" i="12"/>
  <c r="N792" i="12"/>
  <c r="N357" i="12"/>
  <c r="N1704" i="12"/>
  <c r="N1032" i="12"/>
  <c r="N1126" i="12"/>
  <c r="N1777" i="12"/>
  <c r="N235" i="12"/>
  <c r="N924" i="12"/>
  <c r="N193" i="12"/>
  <c r="N1216" i="12"/>
  <c r="N1341" i="12"/>
  <c r="N1594" i="12"/>
  <c r="N537" i="12"/>
  <c r="N1722" i="12"/>
  <c r="N402" i="12"/>
  <c r="N1237" i="12"/>
  <c r="N1930" i="12"/>
  <c r="N1567" i="12"/>
  <c r="N479" i="12"/>
  <c r="N1669" i="12"/>
  <c r="N1888" i="12"/>
  <c r="N1258" i="12"/>
  <c r="N212" i="12"/>
  <c r="N1750" i="12"/>
  <c r="N57" i="12"/>
  <c r="N1625" i="12"/>
  <c r="N880" i="12"/>
  <c r="N855" i="12"/>
  <c r="N814" i="12"/>
  <c r="N777" i="12"/>
  <c r="N622" i="12"/>
  <c r="N938" i="12"/>
  <c r="N614" i="12"/>
  <c r="N1098" i="12"/>
  <c r="N700" i="12"/>
  <c r="N668" i="12"/>
  <c r="N378" i="12"/>
  <c r="N745" i="12"/>
  <c r="N138" i="12"/>
  <c r="N1537" i="12"/>
  <c r="N1458" i="12"/>
  <c r="N1952" i="12"/>
  <c r="N1517" i="12"/>
  <c r="N1114" i="12"/>
  <c r="N461" i="12"/>
  <c r="N1541" i="12"/>
  <c r="N100" i="12"/>
  <c r="N437" i="12"/>
  <c r="N171" i="12"/>
  <c r="N238" i="12"/>
  <c r="N1847" i="12"/>
  <c r="N1919" i="12"/>
  <c r="N119" i="12"/>
  <c r="N1470" i="12"/>
  <c r="N761" i="12"/>
  <c r="N1835" i="12"/>
  <c r="N327" i="12"/>
  <c r="N1742" i="12"/>
  <c r="N551" i="12"/>
  <c r="N1504" i="12"/>
  <c r="N511" i="12"/>
  <c r="N1321" i="12"/>
  <c r="N1384" i="12"/>
  <c r="N178" i="12"/>
  <c r="N266" i="12"/>
  <c r="N1576" i="12"/>
  <c r="N287" i="12"/>
  <c r="N1453" i="12"/>
  <c r="N49" i="12"/>
  <c r="N254" i="12"/>
  <c r="N1029" i="12"/>
  <c r="N1639" i="12"/>
  <c r="N1408" i="12"/>
  <c r="N416" i="12"/>
  <c r="N131" i="12"/>
  <c r="N1007" i="12"/>
  <c r="N1608" i="12"/>
  <c r="N1494" i="12"/>
  <c r="N66" i="12"/>
  <c r="N489" i="12"/>
  <c r="N1055" i="12"/>
  <c r="N501" i="12"/>
  <c r="N977" i="12"/>
  <c r="N225" i="12"/>
  <c r="N1073" i="12"/>
  <c r="N1973" i="12"/>
  <c r="N995" i="12"/>
  <c r="B3" i="11"/>
  <c r="E35" i="12"/>
  <c r="F35" i="12"/>
  <c r="N1555" i="12" l="1"/>
  <c r="N944" i="12"/>
  <c r="N226" i="12"/>
  <c r="N1640" i="12"/>
  <c r="N1920" i="12"/>
  <c r="N462" i="12"/>
  <c r="N746" i="12"/>
  <c r="N778" i="12"/>
  <c r="N1670" i="12"/>
  <c r="N403" i="12"/>
  <c r="N987" i="12"/>
  <c r="N255" i="12"/>
  <c r="N50" i="12"/>
  <c r="N267" i="12"/>
  <c r="N1505" i="12"/>
  <c r="N328" i="12"/>
  <c r="N120" i="12"/>
  <c r="N172" i="12"/>
  <c r="N438" i="12"/>
  <c r="N139" i="12"/>
  <c r="N615" i="12"/>
  <c r="N939" i="12"/>
  <c r="N856" i="12"/>
  <c r="N58" i="12"/>
  <c r="N1238" i="12"/>
  <c r="N194" i="12"/>
  <c r="N925" i="12"/>
  <c r="N1033" i="12"/>
  <c r="N1367" i="12"/>
  <c r="N1495" i="12"/>
  <c r="N1556" i="12"/>
  <c r="N1471" i="12"/>
  <c r="N1723" i="12"/>
  <c r="N996" i="12"/>
  <c r="N1074" i="12"/>
  <c r="N490" i="12"/>
  <c r="N1008" i="12"/>
  <c r="N417" i="12"/>
  <c r="N1409" i="12"/>
  <c r="N1577" i="12"/>
  <c r="N179" i="12"/>
  <c r="N239" i="12"/>
  <c r="N1538" i="12"/>
  <c r="N623" i="12"/>
  <c r="N815" i="12"/>
  <c r="N1751" i="12"/>
  <c r="N213" i="12"/>
  <c r="N480" i="12"/>
  <c r="N1568" i="12"/>
  <c r="N1931" i="12"/>
  <c r="N1342" i="12"/>
  <c r="N1217" i="12"/>
  <c r="N1127" i="12"/>
  <c r="N793" i="12"/>
  <c r="N502" i="12"/>
  <c r="N1385" i="12"/>
  <c r="N552" i="12"/>
  <c r="N1836" i="12"/>
  <c r="N101" i="12"/>
  <c r="N1115" i="12"/>
  <c r="N1626" i="12"/>
  <c r="N538" i="12"/>
  <c r="N1778" i="12"/>
  <c r="N1705" i="12"/>
  <c r="N905" i="12"/>
  <c r="N1974" i="12"/>
  <c r="N1056" i="12"/>
  <c r="N132" i="12"/>
  <c r="N288" i="12"/>
  <c r="N1322" i="12"/>
  <c r="N762" i="12"/>
  <c r="N1820" i="12"/>
  <c r="N1848" i="12"/>
  <c r="N1518" i="12"/>
  <c r="N1459" i="12"/>
  <c r="N379" i="12"/>
  <c r="N669" i="12"/>
  <c r="N701" i="12"/>
  <c r="N1099" i="12"/>
  <c r="N881" i="12"/>
  <c r="N1259" i="12"/>
  <c r="N1889" i="12"/>
  <c r="N1595" i="12"/>
  <c r="N1141" i="12"/>
  <c r="N358" i="12"/>
  <c r="N1087" i="12"/>
  <c r="G35" i="12"/>
  <c r="K35" i="12" l="1"/>
  <c r="L35" i="12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M84" i="12" s="1"/>
  <c r="M85" i="12" s="1"/>
  <c r="M86" i="12" s="1"/>
  <c r="M87" i="12" s="1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M196" i="12" s="1"/>
  <c r="M197" i="12" s="1"/>
  <c r="M198" i="12" s="1"/>
  <c r="M199" i="12" s="1"/>
  <c r="M200" i="12" s="1"/>
  <c r="M201" i="12" s="1"/>
  <c r="M202" i="12" s="1"/>
  <c r="M203" i="12" s="1"/>
  <c r="M204" i="12" s="1"/>
  <c r="M205" i="12" s="1"/>
  <c r="M206" i="12" s="1"/>
  <c r="M207" i="12" s="1"/>
  <c r="M208" i="12" s="1"/>
  <c r="M209" i="12" s="1"/>
  <c r="M210" i="12" s="1"/>
  <c r="M211" i="12" s="1"/>
  <c r="M212" i="12" s="1"/>
  <c r="M213" i="12" s="1"/>
  <c r="M214" i="12" s="1"/>
  <c r="M215" i="12" s="1"/>
  <c r="M216" i="12" s="1"/>
  <c r="M217" i="12" s="1"/>
  <c r="M218" i="12" s="1"/>
  <c r="M219" i="12" s="1"/>
  <c r="M220" i="12" s="1"/>
  <c r="M221" i="12" s="1"/>
  <c r="M222" i="12" s="1"/>
  <c r="M223" i="12" s="1"/>
  <c r="M224" i="12" s="1"/>
  <c r="M225" i="12" s="1"/>
  <c r="M226" i="12" s="1"/>
  <c r="M227" i="12" s="1"/>
  <c r="M228" i="12" s="1"/>
  <c r="M229" i="12" s="1"/>
  <c r="M230" i="12" s="1"/>
  <c r="M231" i="12" s="1"/>
  <c r="M232" i="12" s="1"/>
  <c r="M233" i="12" s="1"/>
  <c r="M234" i="12" s="1"/>
  <c r="M235" i="12" s="1"/>
  <c r="M236" i="12" s="1"/>
  <c r="M237" i="12" s="1"/>
  <c r="M238" i="12" s="1"/>
  <c r="M239" i="12" s="1"/>
  <c r="M240" i="12" s="1"/>
  <c r="M241" i="12" s="1"/>
  <c r="M242" i="12" s="1"/>
  <c r="M243" i="12" s="1"/>
  <c r="M244" i="12" s="1"/>
  <c r="M245" i="12" s="1"/>
  <c r="M246" i="12" s="1"/>
  <c r="M247" i="12" s="1"/>
  <c r="M248" i="12" s="1"/>
  <c r="M249" i="12" s="1"/>
  <c r="M250" i="12" s="1"/>
  <c r="M251" i="12" s="1"/>
  <c r="M252" i="12" s="1"/>
  <c r="M253" i="12" s="1"/>
  <c r="M254" i="12" s="1"/>
  <c r="M255" i="12" s="1"/>
  <c r="M256" i="12" s="1"/>
  <c r="M257" i="12" s="1"/>
  <c r="M258" i="12" s="1"/>
  <c r="M259" i="12" s="1"/>
  <c r="M260" i="12" s="1"/>
  <c r="M261" i="12" s="1"/>
  <c r="M262" i="12" s="1"/>
  <c r="M263" i="12" s="1"/>
  <c r="M264" i="12" s="1"/>
  <c r="M265" i="12" s="1"/>
  <c r="M266" i="12" s="1"/>
  <c r="M267" i="12" s="1"/>
  <c r="M268" i="12" s="1"/>
  <c r="M269" i="12" s="1"/>
  <c r="M270" i="12" s="1"/>
  <c r="M271" i="12" s="1"/>
  <c r="M272" i="12" s="1"/>
  <c r="M273" i="12" s="1"/>
  <c r="M274" i="12" s="1"/>
  <c r="M275" i="12" s="1"/>
  <c r="M276" i="12" s="1"/>
  <c r="M277" i="12" s="1"/>
  <c r="M278" i="12" s="1"/>
  <c r="M279" i="12" s="1"/>
  <c r="M280" i="12" s="1"/>
  <c r="M281" i="12" s="1"/>
  <c r="M282" i="12" s="1"/>
  <c r="M283" i="12" s="1"/>
  <c r="M284" i="12" s="1"/>
  <c r="M285" i="12" s="1"/>
  <c r="M286" i="12" s="1"/>
  <c r="M287" i="12" s="1"/>
  <c r="M288" i="12" s="1"/>
  <c r="M289" i="12" s="1"/>
  <c r="M290" i="12" s="1"/>
  <c r="M291" i="12" s="1"/>
  <c r="M292" i="12" s="1"/>
  <c r="M293" i="12" s="1"/>
  <c r="M294" i="12" s="1"/>
  <c r="M295" i="12" s="1"/>
  <c r="M296" i="12" s="1"/>
  <c r="M297" i="12" s="1"/>
  <c r="M298" i="12" s="1"/>
  <c r="M299" i="12" s="1"/>
  <c r="M300" i="12" s="1"/>
  <c r="M301" i="12" s="1"/>
  <c r="M302" i="12" s="1"/>
  <c r="M303" i="12" s="1"/>
  <c r="M304" i="12" s="1"/>
  <c r="M305" i="12" s="1"/>
  <c r="M306" i="12" s="1"/>
  <c r="M307" i="12" s="1"/>
  <c r="M308" i="12" s="1"/>
  <c r="M309" i="12" s="1"/>
  <c r="M310" i="12" s="1"/>
  <c r="M311" i="12" s="1"/>
  <c r="M312" i="12" s="1"/>
  <c r="M313" i="12" s="1"/>
  <c r="M314" i="12" s="1"/>
  <c r="M315" i="12" s="1"/>
  <c r="M316" i="12" s="1"/>
  <c r="M317" i="12" s="1"/>
  <c r="M318" i="12" s="1"/>
  <c r="M319" i="12" s="1"/>
  <c r="M320" i="12" s="1"/>
  <c r="M321" i="12" s="1"/>
  <c r="M322" i="12" s="1"/>
  <c r="M323" i="12" s="1"/>
  <c r="M324" i="12" s="1"/>
  <c r="M325" i="12" s="1"/>
  <c r="M326" i="12" s="1"/>
  <c r="M327" i="12" s="1"/>
  <c r="M328" i="12" s="1"/>
  <c r="M329" i="12" s="1"/>
  <c r="M330" i="12" s="1"/>
  <c r="M331" i="12" s="1"/>
  <c r="M332" i="12" s="1"/>
  <c r="M333" i="12" s="1"/>
  <c r="M334" i="12" s="1"/>
  <c r="M335" i="12" s="1"/>
  <c r="M336" i="12" s="1"/>
  <c r="M337" i="12" s="1"/>
  <c r="M338" i="12" s="1"/>
  <c r="M339" i="12" s="1"/>
  <c r="M340" i="12" s="1"/>
  <c r="M341" i="12" s="1"/>
  <c r="M342" i="12" s="1"/>
  <c r="M343" i="12" s="1"/>
  <c r="M344" i="12" s="1"/>
  <c r="M345" i="12" s="1"/>
  <c r="M346" i="12" s="1"/>
  <c r="M347" i="12" s="1"/>
  <c r="M348" i="12" s="1"/>
  <c r="M349" i="12" s="1"/>
  <c r="M350" i="12" s="1"/>
  <c r="M351" i="12" s="1"/>
  <c r="M352" i="12" s="1"/>
  <c r="M353" i="12" s="1"/>
  <c r="M354" i="12" s="1"/>
  <c r="M355" i="12" s="1"/>
  <c r="M356" i="12" s="1"/>
  <c r="M357" i="12" s="1"/>
  <c r="M358" i="12" s="1"/>
  <c r="M359" i="12" s="1"/>
  <c r="M360" i="12" s="1"/>
  <c r="M361" i="12" s="1"/>
  <c r="M362" i="12" s="1"/>
  <c r="M363" i="12" s="1"/>
  <c r="M364" i="12" s="1"/>
  <c r="M365" i="12" s="1"/>
  <c r="M366" i="12" s="1"/>
  <c r="M367" i="12" s="1"/>
  <c r="M368" i="12" s="1"/>
  <c r="M369" i="12" s="1"/>
  <c r="M370" i="12" s="1"/>
  <c r="M371" i="12" s="1"/>
  <c r="M372" i="12" s="1"/>
  <c r="M373" i="12" s="1"/>
  <c r="M374" i="12" s="1"/>
  <c r="M375" i="12" s="1"/>
  <c r="M376" i="12" s="1"/>
  <c r="M377" i="12" s="1"/>
  <c r="M378" i="12" s="1"/>
  <c r="M379" i="12" s="1"/>
  <c r="M380" i="12" s="1"/>
  <c r="M381" i="12" s="1"/>
  <c r="M382" i="12" s="1"/>
  <c r="M383" i="12" s="1"/>
  <c r="M384" i="12" s="1"/>
  <c r="M385" i="12" s="1"/>
  <c r="M386" i="12" s="1"/>
  <c r="M387" i="12" s="1"/>
  <c r="M388" i="12" s="1"/>
  <c r="M389" i="12" s="1"/>
  <c r="M390" i="12" s="1"/>
  <c r="M391" i="12" s="1"/>
  <c r="M392" i="12" s="1"/>
  <c r="M393" i="12" s="1"/>
  <c r="M394" i="12" s="1"/>
  <c r="M395" i="12" s="1"/>
  <c r="M396" i="12" s="1"/>
  <c r="M397" i="12" s="1"/>
  <c r="M398" i="12" s="1"/>
  <c r="M399" i="12" s="1"/>
  <c r="M400" i="12" s="1"/>
  <c r="M401" i="12" s="1"/>
  <c r="M402" i="12" s="1"/>
  <c r="M403" i="12" s="1"/>
  <c r="M404" i="12" s="1"/>
  <c r="M405" i="12" s="1"/>
  <c r="M406" i="12" s="1"/>
  <c r="M407" i="12" s="1"/>
  <c r="M408" i="12" s="1"/>
  <c r="M409" i="12" s="1"/>
  <c r="M410" i="12" s="1"/>
  <c r="M411" i="12" s="1"/>
  <c r="M412" i="12" s="1"/>
  <c r="M413" i="12" s="1"/>
  <c r="M414" i="12" s="1"/>
  <c r="M415" i="12" s="1"/>
  <c r="M416" i="12" s="1"/>
  <c r="M417" i="12" s="1"/>
  <c r="M418" i="12" s="1"/>
  <c r="M419" i="12" s="1"/>
  <c r="M420" i="12" s="1"/>
  <c r="M421" i="12" s="1"/>
  <c r="M422" i="12" s="1"/>
  <c r="M423" i="12" s="1"/>
  <c r="M424" i="12" s="1"/>
  <c r="M425" i="12" s="1"/>
  <c r="M426" i="12" s="1"/>
  <c r="M427" i="12" s="1"/>
  <c r="M428" i="12" s="1"/>
  <c r="M429" i="12" s="1"/>
  <c r="M430" i="12" s="1"/>
  <c r="M431" i="12" s="1"/>
  <c r="M432" i="12" s="1"/>
  <c r="M433" i="12" s="1"/>
  <c r="M434" i="12" s="1"/>
  <c r="M435" i="12" s="1"/>
  <c r="M436" i="12" s="1"/>
  <c r="M437" i="12" s="1"/>
  <c r="M438" i="12" s="1"/>
  <c r="M439" i="12" s="1"/>
  <c r="M440" i="12" s="1"/>
  <c r="M441" i="12" s="1"/>
  <c r="M442" i="12" s="1"/>
  <c r="M443" i="12" s="1"/>
  <c r="M444" i="12" s="1"/>
  <c r="M445" i="12" s="1"/>
  <c r="M446" i="12" s="1"/>
  <c r="M447" i="12" s="1"/>
  <c r="M448" i="12" s="1"/>
  <c r="M449" i="12" s="1"/>
  <c r="M450" i="12" s="1"/>
  <c r="M451" i="12" s="1"/>
  <c r="M452" i="12" s="1"/>
  <c r="M453" i="12" s="1"/>
  <c r="M454" i="12" s="1"/>
  <c r="M455" i="12" s="1"/>
  <c r="M456" i="12" s="1"/>
  <c r="M457" i="12" s="1"/>
  <c r="M458" i="12" s="1"/>
  <c r="M459" i="12" s="1"/>
  <c r="M460" i="12" s="1"/>
  <c r="M461" i="12" s="1"/>
  <c r="M462" i="12" s="1"/>
  <c r="M463" i="12" s="1"/>
  <c r="M464" i="12" s="1"/>
  <c r="M465" i="12" s="1"/>
  <c r="M466" i="12" s="1"/>
  <c r="M467" i="12" s="1"/>
  <c r="M468" i="12" s="1"/>
  <c r="M469" i="12" s="1"/>
  <c r="M470" i="12" s="1"/>
  <c r="M471" i="12" s="1"/>
  <c r="M472" i="12" s="1"/>
  <c r="M473" i="12" s="1"/>
  <c r="M474" i="12" s="1"/>
  <c r="M475" i="12" s="1"/>
  <c r="M476" i="12" s="1"/>
  <c r="M477" i="12" s="1"/>
  <c r="M478" i="12" s="1"/>
  <c r="M479" i="12" s="1"/>
  <c r="M480" i="12" s="1"/>
  <c r="M481" i="12" s="1"/>
  <c r="M482" i="12" s="1"/>
  <c r="M483" i="12" s="1"/>
  <c r="M484" i="12" s="1"/>
  <c r="M485" i="12" s="1"/>
  <c r="M486" i="12" s="1"/>
  <c r="M487" i="12" s="1"/>
  <c r="M488" i="12" s="1"/>
  <c r="M489" i="12" s="1"/>
  <c r="M490" i="12" s="1"/>
  <c r="M491" i="12" s="1"/>
  <c r="M492" i="12" s="1"/>
  <c r="M493" i="12" s="1"/>
  <c r="M494" i="12" s="1"/>
  <c r="M495" i="12" s="1"/>
  <c r="M496" i="12" s="1"/>
  <c r="M497" i="12" s="1"/>
  <c r="M498" i="12" s="1"/>
  <c r="M499" i="12" s="1"/>
  <c r="M500" i="12" s="1"/>
  <c r="M501" i="12" s="1"/>
  <c r="M502" i="12" s="1"/>
  <c r="M503" i="12" s="1"/>
  <c r="M504" i="12" s="1"/>
  <c r="M505" i="12" s="1"/>
  <c r="M506" i="12" s="1"/>
  <c r="M507" i="12" s="1"/>
  <c r="M508" i="12" s="1"/>
  <c r="M509" i="12" s="1"/>
  <c r="M510" i="12" s="1"/>
  <c r="M511" i="12" s="1"/>
  <c r="M512" i="12" s="1"/>
  <c r="M513" i="12" s="1"/>
  <c r="M514" i="12" s="1"/>
  <c r="M515" i="12" s="1"/>
  <c r="M516" i="12" s="1"/>
  <c r="M517" i="12" s="1"/>
  <c r="M518" i="12" s="1"/>
  <c r="M519" i="12" s="1"/>
  <c r="M520" i="12" s="1"/>
  <c r="M521" i="12" s="1"/>
  <c r="M522" i="12" s="1"/>
  <c r="M523" i="12" s="1"/>
  <c r="M524" i="12" s="1"/>
  <c r="M525" i="12" s="1"/>
  <c r="M526" i="12" s="1"/>
  <c r="M527" i="12" s="1"/>
  <c r="M528" i="12" s="1"/>
  <c r="M529" i="12" s="1"/>
  <c r="M530" i="12" s="1"/>
  <c r="M531" i="12" s="1"/>
  <c r="M532" i="12" s="1"/>
  <c r="M533" i="12" s="1"/>
  <c r="M534" i="12" s="1"/>
  <c r="M535" i="12" s="1"/>
  <c r="M536" i="12" s="1"/>
  <c r="M537" i="12" s="1"/>
  <c r="M538" i="12" s="1"/>
  <c r="M539" i="12" s="1"/>
  <c r="M540" i="12" s="1"/>
  <c r="M541" i="12" s="1"/>
  <c r="M542" i="12" s="1"/>
  <c r="M543" i="12" s="1"/>
  <c r="M544" i="12" s="1"/>
  <c r="M545" i="12" s="1"/>
  <c r="M546" i="12" s="1"/>
  <c r="M547" i="12" s="1"/>
  <c r="M548" i="12" s="1"/>
  <c r="M549" i="12" s="1"/>
  <c r="M550" i="12" s="1"/>
  <c r="M551" i="12" s="1"/>
  <c r="M552" i="12" s="1"/>
  <c r="M553" i="12" s="1"/>
  <c r="M554" i="12" s="1"/>
  <c r="M555" i="12" s="1"/>
  <c r="M556" i="12" s="1"/>
  <c r="M557" i="12" s="1"/>
  <c r="M558" i="12" s="1"/>
  <c r="M559" i="12" s="1"/>
  <c r="M560" i="12" s="1"/>
  <c r="M561" i="12" s="1"/>
  <c r="M562" i="12" s="1"/>
  <c r="M563" i="12" s="1"/>
  <c r="M564" i="12" s="1"/>
  <c r="M565" i="12" s="1"/>
  <c r="M566" i="12" s="1"/>
  <c r="M567" i="12" s="1"/>
  <c r="M568" i="12" s="1"/>
  <c r="M569" i="12" s="1"/>
  <c r="M570" i="12" s="1"/>
  <c r="M571" i="12" s="1"/>
  <c r="M572" i="12" s="1"/>
  <c r="M573" i="12" s="1"/>
  <c r="M574" i="12" s="1"/>
  <c r="M575" i="12" s="1"/>
  <c r="M576" i="12" s="1"/>
  <c r="M577" i="12" s="1"/>
  <c r="M578" i="12" s="1"/>
  <c r="M579" i="12" s="1"/>
  <c r="M580" i="12" s="1"/>
  <c r="M581" i="12" s="1"/>
  <c r="M582" i="12" s="1"/>
  <c r="M583" i="12" s="1"/>
  <c r="M584" i="12" s="1"/>
  <c r="M585" i="12" s="1"/>
  <c r="M586" i="12" s="1"/>
  <c r="M587" i="12" s="1"/>
  <c r="M588" i="12" s="1"/>
  <c r="M589" i="12" s="1"/>
  <c r="M590" i="12" s="1"/>
  <c r="M591" i="12" s="1"/>
  <c r="M592" i="12" s="1"/>
  <c r="M593" i="12" s="1"/>
  <c r="M594" i="12" s="1"/>
  <c r="M595" i="12" s="1"/>
  <c r="M596" i="12" s="1"/>
  <c r="M597" i="12" s="1"/>
  <c r="M598" i="12" s="1"/>
  <c r="M599" i="12" s="1"/>
  <c r="M600" i="12" s="1"/>
  <c r="M601" i="12" s="1"/>
  <c r="M602" i="12" s="1"/>
  <c r="M603" i="12" s="1"/>
  <c r="M604" i="12" s="1"/>
  <c r="M605" i="12" s="1"/>
  <c r="M606" i="12" s="1"/>
  <c r="M607" i="12" s="1"/>
  <c r="M608" i="12" s="1"/>
  <c r="M609" i="12" s="1"/>
  <c r="M610" i="12" s="1"/>
  <c r="M611" i="12" s="1"/>
  <c r="M612" i="12" s="1"/>
  <c r="M613" i="12" s="1"/>
  <c r="M614" i="12" s="1"/>
  <c r="M615" i="12" s="1"/>
  <c r="M616" i="12" s="1"/>
  <c r="M617" i="12" s="1"/>
  <c r="M618" i="12" s="1"/>
  <c r="M619" i="12" s="1"/>
  <c r="M620" i="12" s="1"/>
  <c r="M621" i="12" s="1"/>
  <c r="M622" i="12" s="1"/>
  <c r="M623" i="12" s="1"/>
  <c r="M624" i="12" s="1"/>
  <c r="M625" i="12" s="1"/>
  <c r="M626" i="12" s="1"/>
  <c r="M627" i="12" s="1"/>
  <c r="M628" i="12" s="1"/>
  <c r="M629" i="12" s="1"/>
  <c r="M630" i="12" s="1"/>
  <c r="M631" i="12" s="1"/>
  <c r="M632" i="12" s="1"/>
  <c r="M633" i="12" s="1"/>
  <c r="M634" i="12" s="1"/>
  <c r="M635" i="12" s="1"/>
  <c r="M636" i="12" s="1"/>
  <c r="M637" i="12" s="1"/>
  <c r="M638" i="12" s="1"/>
  <c r="M639" i="12" s="1"/>
  <c r="M640" i="12" s="1"/>
  <c r="M641" i="12" s="1"/>
  <c r="M642" i="12" s="1"/>
  <c r="M643" i="12" s="1"/>
  <c r="M644" i="12" s="1"/>
  <c r="M645" i="12" s="1"/>
  <c r="M646" i="12" s="1"/>
  <c r="M647" i="12" s="1"/>
  <c r="M648" i="12" s="1"/>
  <c r="M649" i="12" s="1"/>
  <c r="M650" i="12" s="1"/>
  <c r="M651" i="12" s="1"/>
  <c r="M652" i="12" s="1"/>
  <c r="M653" i="12" s="1"/>
  <c r="M654" i="12" s="1"/>
  <c r="M655" i="12" s="1"/>
  <c r="M656" i="12" s="1"/>
  <c r="M657" i="12" s="1"/>
  <c r="M658" i="12" s="1"/>
  <c r="M659" i="12" s="1"/>
  <c r="M660" i="12" s="1"/>
  <c r="M661" i="12" s="1"/>
  <c r="M662" i="12" s="1"/>
  <c r="M663" i="12" s="1"/>
  <c r="M664" i="12" s="1"/>
  <c r="M665" i="12" s="1"/>
  <c r="M666" i="12" s="1"/>
  <c r="M667" i="12" s="1"/>
  <c r="M668" i="12" s="1"/>
  <c r="M669" i="12" s="1"/>
  <c r="M670" i="12" s="1"/>
  <c r="M671" i="12" s="1"/>
  <c r="M672" i="12" s="1"/>
  <c r="M673" i="12" s="1"/>
  <c r="M674" i="12" s="1"/>
  <c r="M675" i="12" s="1"/>
  <c r="M676" i="12" s="1"/>
  <c r="M677" i="12" s="1"/>
  <c r="M678" i="12" s="1"/>
  <c r="M679" i="12" s="1"/>
  <c r="M680" i="12" s="1"/>
  <c r="M681" i="12" s="1"/>
  <c r="M682" i="12" s="1"/>
  <c r="M683" i="12" s="1"/>
  <c r="M684" i="12" s="1"/>
  <c r="M685" i="12" s="1"/>
  <c r="M686" i="12" s="1"/>
  <c r="M687" i="12" s="1"/>
  <c r="M688" i="12" s="1"/>
  <c r="M689" i="12" s="1"/>
  <c r="M690" i="12" s="1"/>
  <c r="M691" i="12" s="1"/>
  <c r="M692" i="12" s="1"/>
  <c r="M693" i="12" s="1"/>
  <c r="M694" i="12" s="1"/>
  <c r="M695" i="12" s="1"/>
  <c r="M696" i="12" s="1"/>
  <c r="M697" i="12" s="1"/>
  <c r="M698" i="12" s="1"/>
  <c r="M699" i="12" s="1"/>
  <c r="M700" i="12" s="1"/>
  <c r="M701" i="12" s="1"/>
  <c r="M702" i="12" s="1"/>
  <c r="M703" i="12" s="1"/>
  <c r="M704" i="12" s="1"/>
  <c r="M705" i="12" s="1"/>
  <c r="M706" i="12" s="1"/>
  <c r="M707" i="12" s="1"/>
  <c r="M708" i="12" s="1"/>
  <c r="M709" i="12" s="1"/>
  <c r="M710" i="12" s="1"/>
  <c r="M711" i="12" s="1"/>
  <c r="M712" i="12" s="1"/>
  <c r="M713" i="12" s="1"/>
  <c r="M714" i="12" s="1"/>
  <c r="M715" i="12" s="1"/>
  <c r="M716" i="12" s="1"/>
  <c r="M717" i="12" s="1"/>
  <c r="M718" i="12" s="1"/>
  <c r="M719" i="12" s="1"/>
  <c r="M720" i="12" s="1"/>
  <c r="M721" i="12" s="1"/>
  <c r="M722" i="12" s="1"/>
  <c r="M723" i="12" s="1"/>
  <c r="M724" i="12" s="1"/>
  <c r="M725" i="12" s="1"/>
  <c r="M726" i="12" s="1"/>
  <c r="M727" i="12" s="1"/>
  <c r="M728" i="12" s="1"/>
  <c r="M729" i="12" s="1"/>
  <c r="M730" i="12" s="1"/>
  <c r="M731" i="12" s="1"/>
  <c r="M732" i="12" s="1"/>
  <c r="M733" i="12" s="1"/>
  <c r="M734" i="12" s="1"/>
  <c r="M735" i="12" s="1"/>
  <c r="M736" i="12" s="1"/>
  <c r="M737" i="12" s="1"/>
  <c r="M738" i="12" s="1"/>
  <c r="M739" i="12" s="1"/>
  <c r="M740" i="12" s="1"/>
  <c r="M741" i="12" s="1"/>
  <c r="M742" i="12" s="1"/>
  <c r="M743" i="12" s="1"/>
  <c r="M744" i="12" s="1"/>
  <c r="M745" i="12" s="1"/>
  <c r="M746" i="12" s="1"/>
  <c r="M747" i="12" s="1"/>
  <c r="M748" i="12" s="1"/>
  <c r="M749" i="12" s="1"/>
  <c r="M750" i="12" s="1"/>
  <c r="M751" i="12" s="1"/>
  <c r="M752" i="12" s="1"/>
  <c r="M753" i="12" s="1"/>
  <c r="M754" i="12" s="1"/>
  <c r="M755" i="12" s="1"/>
  <c r="M756" i="12" s="1"/>
  <c r="M757" i="12" s="1"/>
  <c r="M758" i="12" s="1"/>
  <c r="M759" i="12" s="1"/>
  <c r="M760" i="12" s="1"/>
  <c r="M761" i="12" s="1"/>
  <c r="M762" i="12" s="1"/>
  <c r="M763" i="12" s="1"/>
  <c r="M764" i="12" s="1"/>
  <c r="M765" i="12" s="1"/>
  <c r="M766" i="12" s="1"/>
  <c r="M767" i="12" s="1"/>
  <c r="M768" i="12" s="1"/>
  <c r="M769" i="12" s="1"/>
  <c r="M770" i="12" s="1"/>
  <c r="M771" i="12" s="1"/>
  <c r="M772" i="12" s="1"/>
  <c r="M773" i="12" s="1"/>
  <c r="M774" i="12" s="1"/>
  <c r="M775" i="12" s="1"/>
  <c r="M776" i="12" s="1"/>
  <c r="M777" i="12" s="1"/>
  <c r="M778" i="12" s="1"/>
  <c r="M779" i="12" s="1"/>
  <c r="M780" i="12" s="1"/>
  <c r="M781" i="12" s="1"/>
  <c r="M782" i="12" s="1"/>
  <c r="M783" i="12" s="1"/>
  <c r="M784" i="12" s="1"/>
  <c r="M785" i="12" s="1"/>
  <c r="M786" i="12" s="1"/>
  <c r="M787" i="12" s="1"/>
  <c r="M788" i="12" s="1"/>
  <c r="M789" i="12" s="1"/>
  <c r="M790" i="12" s="1"/>
  <c r="M791" i="12" s="1"/>
  <c r="M792" i="12" s="1"/>
  <c r="M793" i="12" s="1"/>
  <c r="M794" i="12" s="1"/>
  <c r="M795" i="12" s="1"/>
  <c r="M796" i="12" s="1"/>
  <c r="M797" i="12" s="1"/>
  <c r="M798" i="12" s="1"/>
  <c r="M799" i="12" s="1"/>
  <c r="M800" i="12" s="1"/>
  <c r="M801" i="12" s="1"/>
  <c r="M802" i="12" s="1"/>
  <c r="M803" i="12" s="1"/>
  <c r="M804" i="12" s="1"/>
  <c r="M805" i="12" s="1"/>
  <c r="M806" i="12" s="1"/>
  <c r="M807" i="12" s="1"/>
  <c r="M808" i="12" s="1"/>
  <c r="M809" i="12" s="1"/>
  <c r="M810" i="12" s="1"/>
  <c r="M811" i="12" s="1"/>
  <c r="M812" i="12" s="1"/>
  <c r="M813" i="12" s="1"/>
  <c r="M814" i="12" s="1"/>
  <c r="M815" i="12" s="1"/>
  <c r="M816" i="12" s="1"/>
  <c r="M817" i="12" s="1"/>
  <c r="M818" i="12" s="1"/>
  <c r="M819" i="12" s="1"/>
  <c r="M820" i="12" s="1"/>
  <c r="M821" i="12" s="1"/>
  <c r="M822" i="12" s="1"/>
  <c r="M823" i="12" s="1"/>
  <c r="M824" i="12" s="1"/>
  <c r="M825" i="12" s="1"/>
  <c r="M826" i="12" s="1"/>
  <c r="M827" i="12" s="1"/>
  <c r="M828" i="12" s="1"/>
  <c r="M829" i="12" s="1"/>
  <c r="M830" i="12" s="1"/>
  <c r="M831" i="12" s="1"/>
  <c r="M832" i="12" s="1"/>
  <c r="M833" i="12" s="1"/>
  <c r="M834" i="12" s="1"/>
  <c r="M835" i="12" s="1"/>
  <c r="M836" i="12" s="1"/>
  <c r="M837" i="12" s="1"/>
  <c r="M838" i="12" s="1"/>
  <c r="M839" i="12" s="1"/>
  <c r="M840" i="12" s="1"/>
  <c r="M841" i="12" s="1"/>
  <c r="M842" i="12" s="1"/>
  <c r="M843" i="12" s="1"/>
  <c r="M844" i="12" s="1"/>
  <c r="M845" i="12" s="1"/>
  <c r="M846" i="12" s="1"/>
  <c r="M847" i="12" s="1"/>
  <c r="M848" i="12" s="1"/>
  <c r="M849" i="12" s="1"/>
  <c r="M850" i="12" s="1"/>
  <c r="M851" i="12" s="1"/>
  <c r="M852" i="12" s="1"/>
  <c r="M853" i="12" s="1"/>
  <c r="M854" i="12" s="1"/>
  <c r="M855" i="12" s="1"/>
  <c r="M856" i="12" s="1"/>
  <c r="M857" i="12" s="1"/>
  <c r="M858" i="12" s="1"/>
  <c r="M859" i="12" s="1"/>
  <c r="M860" i="12" s="1"/>
  <c r="M861" i="12" s="1"/>
  <c r="M862" i="12" s="1"/>
  <c r="M863" i="12" s="1"/>
  <c r="M864" i="12" s="1"/>
  <c r="M865" i="12" s="1"/>
  <c r="M866" i="12" s="1"/>
  <c r="M867" i="12" s="1"/>
  <c r="M868" i="12" s="1"/>
  <c r="M869" i="12" s="1"/>
  <c r="M870" i="12" s="1"/>
  <c r="M871" i="12" s="1"/>
  <c r="M872" i="12" s="1"/>
  <c r="M873" i="12" s="1"/>
  <c r="M874" i="12" s="1"/>
  <c r="M875" i="12" s="1"/>
  <c r="M876" i="12" s="1"/>
  <c r="M877" i="12" s="1"/>
  <c r="M878" i="12" s="1"/>
  <c r="M879" i="12" s="1"/>
  <c r="M880" i="12" s="1"/>
  <c r="M881" i="12" s="1"/>
  <c r="M882" i="12" s="1"/>
  <c r="M883" i="12" s="1"/>
  <c r="M884" i="12" s="1"/>
  <c r="M885" i="12" s="1"/>
  <c r="M886" i="12" s="1"/>
  <c r="M887" i="12" s="1"/>
  <c r="M888" i="12" s="1"/>
  <c r="M889" i="12" s="1"/>
  <c r="M890" i="12" s="1"/>
  <c r="M891" i="12" s="1"/>
  <c r="M892" i="12" s="1"/>
  <c r="M893" i="12" s="1"/>
  <c r="M894" i="12" s="1"/>
  <c r="M895" i="12" s="1"/>
  <c r="M896" i="12" s="1"/>
  <c r="M897" i="12" s="1"/>
  <c r="M898" i="12" s="1"/>
  <c r="M899" i="12" s="1"/>
  <c r="M900" i="12" s="1"/>
  <c r="M901" i="12" s="1"/>
  <c r="M902" i="12" s="1"/>
  <c r="M903" i="12" s="1"/>
  <c r="M904" i="12" s="1"/>
  <c r="M905" i="12" s="1"/>
  <c r="M906" i="12" s="1"/>
  <c r="M907" i="12" s="1"/>
  <c r="M908" i="12" s="1"/>
  <c r="M909" i="12" s="1"/>
  <c r="M910" i="12" s="1"/>
  <c r="M911" i="12" s="1"/>
  <c r="M912" i="12" s="1"/>
  <c r="M913" i="12" s="1"/>
  <c r="M914" i="12" s="1"/>
  <c r="M915" i="12" s="1"/>
  <c r="M916" i="12" s="1"/>
  <c r="M917" i="12" s="1"/>
  <c r="M918" i="12" s="1"/>
  <c r="M919" i="12" s="1"/>
  <c r="M920" i="12" s="1"/>
  <c r="M921" i="12" s="1"/>
  <c r="M922" i="12" s="1"/>
  <c r="M923" i="12" s="1"/>
  <c r="M924" i="12" s="1"/>
  <c r="M925" i="12" s="1"/>
  <c r="M926" i="12" s="1"/>
  <c r="M927" i="12" s="1"/>
  <c r="M928" i="12" s="1"/>
  <c r="M929" i="12" s="1"/>
  <c r="M930" i="12" s="1"/>
  <c r="M931" i="12" s="1"/>
  <c r="M932" i="12" s="1"/>
  <c r="M933" i="12" s="1"/>
  <c r="M934" i="12" s="1"/>
  <c r="M935" i="12" s="1"/>
  <c r="M936" i="12" s="1"/>
  <c r="M937" i="12" s="1"/>
  <c r="M938" i="12" s="1"/>
  <c r="M939" i="12" s="1"/>
  <c r="M940" i="12" s="1"/>
  <c r="M941" i="12" s="1"/>
  <c r="M942" i="12" s="1"/>
  <c r="M943" i="12" s="1"/>
  <c r="M944" i="12" s="1"/>
  <c r="M945" i="12" s="1"/>
  <c r="M946" i="12" s="1"/>
  <c r="M947" i="12" s="1"/>
  <c r="M948" i="12" s="1"/>
  <c r="M949" i="12" s="1"/>
  <c r="M950" i="12" s="1"/>
  <c r="M951" i="12" s="1"/>
  <c r="M952" i="12" s="1"/>
  <c r="M953" i="12" s="1"/>
  <c r="M954" i="12" s="1"/>
  <c r="M955" i="12" s="1"/>
  <c r="M956" i="12" s="1"/>
  <c r="M957" i="12" s="1"/>
  <c r="M958" i="12" s="1"/>
  <c r="M959" i="12" s="1"/>
  <c r="M960" i="12" s="1"/>
  <c r="M961" i="12" s="1"/>
  <c r="M962" i="12" s="1"/>
  <c r="M963" i="12" s="1"/>
  <c r="M964" i="12" s="1"/>
  <c r="M965" i="12" s="1"/>
  <c r="M966" i="12" s="1"/>
  <c r="M967" i="12" s="1"/>
  <c r="M968" i="12" s="1"/>
  <c r="M969" i="12" s="1"/>
  <c r="M970" i="12" s="1"/>
  <c r="M971" i="12" s="1"/>
  <c r="M972" i="12" s="1"/>
  <c r="M973" i="12" s="1"/>
  <c r="M974" i="12" s="1"/>
  <c r="M975" i="12" s="1"/>
  <c r="M976" i="12" s="1"/>
  <c r="M977" i="12" s="1"/>
  <c r="M978" i="12" s="1"/>
  <c r="M979" i="12" s="1"/>
  <c r="M980" i="12" s="1"/>
  <c r="M981" i="12" s="1"/>
  <c r="M982" i="12" s="1"/>
  <c r="M983" i="12" s="1"/>
  <c r="M984" i="12" s="1"/>
  <c r="M985" i="12" s="1"/>
  <c r="M986" i="12" s="1"/>
  <c r="M987" i="12" s="1"/>
  <c r="M988" i="12" s="1"/>
  <c r="M989" i="12" s="1"/>
  <c r="M990" i="12" s="1"/>
  <c r="M991" i="12" s="1"/>
  <c r="M992" i="12" s="1"/>
  <c r="M993" i="12" s="1"/>
  <c r="M994" i="12" s="1"/>
  <c r="M995" i="12" s="1"/>
  <c r="M996" i="12" s="1"/>
  <c r="M997" i="12" s="1"/>
  <c r="M998" i="12" s="1"/>
  <c r="M999" i="12" s="1"/>
  <c r="M1000" i="12" s="1"/>
  <c r="M1001" i="12" s="1"/>
  <c r="M1002" i="12" s="1"/>
  <c r="M1003" i="12" s="1"/>
  <c r="M1004" i="12" s="1"/>
  <c r="M1005" i="12" s="1"/>
  <c r="M1006" i="12" s="1"/>
  <c r="M1007" i="12" s="1"/>
  <c r="M1008" i="12" s="1"/>
  <c r="M1009" i="12" s="1"/>
  <c r="M1010" i="12" s="1"/>
  <c r="M1011" i="12" s="1"/>
  <c r="M1012" i="12" s="1"/>
  <c r="M1013" i="12" s="1"/>
  <c r="M1014" i="12" s="1"/>
  <c r="M1015" i="12" s="1"/>
  <c r="M1016" i="12" s="1"/>
  <c r="M1017" i="12" s="1"/>
  <c r="M1018" i="12" s="1"/>
  <c r="M1019" i="12" s="1"/>
  <c r="M1020" i="12" s="1"/>
  <c r="M1021" i="12" s="1"/>
  <c r="M1022" i="12" s="1"/>
  <c r="M1023" i="12" s="1"/>
  <c r="M1024" i="12" s="1"/>
  <c r="M1025" i="12" s="1"/>
  <c r="M1026" i="12" s="1"/>
  <c r="M1027" i="12" s="1"/>
  <c r="M1028" i="12" s="1"/>
  <c r="M1029" i="12" s="1"/>
  <c r="M1030" i="12" s="1"/>
  <c r="M1031" i="12" s="1"/>
  <c r="M1032" i="12" s="1"/>
  <c r="M1033" i="12" s="1"/>
  <c r="M1034" i="12" s="1"/>
  <c r="M1035" i="12" s="1"/>
  <c r="M1036" i="12" s="1"/>
  <c r="M1037" i="12" s="1"/>
  <c r="M1038" i="12" s="1"/>
  <c r="M1039" i="12" s="1"/>
  <c r="M1040" i="12" s="1"/>
  <c r="M1041" i="12" s="1"/>
  <c r="M1042" i="12" s="1"/>
  <c r="M1043" i="12" s="1"/>
  <c r="M1044" i="12" s="1"/>
  <c r="M1045" i="12" s="1"/>
  <c r="M1046" i="12" s="1"/>
  <c r="M1047" i="12" s="1"/>
  <c r="M1048" i="12" s="1"/>
  <c r="M1049" i="12" s="1"/>
  <c r="M1050" i="12" s="1"/>
  <c r="M1051" i="12" s="1"/>
  <c r="M1052" i="12" s="1"/>
  <c r="M1053" i="12" s="1"/>
  <c r="M1054" i="12" s="1"/>
  <c r="M1055" i="12" s="1"/>
  <c r="M1056" i="12" s="1"/>
  <c r="M1057" i="12" s="1"/>
  <c r="M1058" i="12" s="1"/>
  <c r="M1059" i="12" s="1"/>
  <c r="M1060" i="12" s="1"/>
  <c r="M1061" i="12" s="1"/>
  <c r="M1062" i="12" s="1"/>
  <c r="M1063" i="12" s="1"/>
  <c r="M1064" i="12" s="1"/>
  <c r="M1065" i="12" s="1"/>
  <c r="M1066" i="12" s="1"/>
  <c r="M1067" i="12" s="1"/>
  <c r="M1068" i="12" s="1"/>
  <c r="M1069" i="12" s="1"/>
  <c r="M1070" i="12" s="1"/>
  <c r="M1071" i="12" s="1"/>
  <c r="M1072" i="12" s="1"/>
  <c r="M1073" i="12" s="1"/>
  <c r="M1074" i="12" s="1"/>
  <c r="M1075" i="12" s="1"/>
  <c r="M1076" i="12" s="1"/>
  <c r="M1077" i="12" s="1"/>
  <c r="M1078" i="12" s="1"/>
  <c r="M1079" i="12" s="1"/>
  <c r="M1080" i="12" s="1"/>
  <c r="M1081" i="12" s="1"/>
  <c r="M1082" i="12" s="1"/>
  <c r="M1083" i="12" s="1"/>
  <c r="M1084" i="12" s="1"/>
  <c r="M1085" i="12" s="1"/>
  <c r="M1086" i="12" s="1"/>
  <c r="M1087" i="12" s="1"/>
  <c r="M1088" i="12" s="1"/>
  <c r="M1089" i="12" s="1"/>
  <c r="M1090" i="12" s="1"/>
  <c r="M1091" i="12" s="1"/>
  <c r="M1092" i="12" s="1"/>
  <c r="M1093" i="12" s="1"/>
  <c r="M1094" i="12" s="1"/>
  <c r="M1095" i="12" s="1"/>
  <c r="M1096" i="12" s="1"/>
  <c r="M1097" i="12" s="1"/>
  <c r="M1098" i="12" s="1"/>
  <c r="M1099" i="12" s="1"/>
  <c r="M1100" i="12" s="1"/>
  <c r="M1101" i="12" s="1"/>
  <c r="M1102" i="12" s="1"/>
  <c r="M1103" i="12" s="1"/>
  <c r="M1104" i="12" s="1"/>
  <c r="M1105" i="12" s="1"/>
  <c r="M1106" i="12" s="1"/>
  <c r="M1107" i="12" s="1"/>
  <c r="M1108" i="12" s="1"/>
  <c r="M1109" i="12" s="1"/>
  <c r="M1110" i="12" s="1"/>
  <c r="M1111" i="12" s="1"/>
  <c r="M1112" i="12" s="1"/>
  <c r="M1113" i="12" s="1"/>
  <c r="M1114" i="12" s="1"/>
  <c r="M1115" i="12" s="1"/>
  <c r="M1116" i="12" s="1"/>
  <c r="M1117" i="12" s="1"/>
  <c r="M1118" i="12" s="1"/>
  <c r="M1119" i="12" s="1"/>
  <c r="M1120" i="12" s="1"/>
  <c r="M1121" i="12" s="1"/>
  <c r="M1122" i="12" s="1"/>
  <c r="M1123" i="12" s="1"/>
  <c r="M1124" i="12" s="1"/>
  <c r="M1125" i="12" s="1"/>
  <c r="M1126" i="12" s="1"/>
  <c r="M1127" i="12" s="1"/>
  <c r="M1128" i="12" s="1"/>
  <c r="M1129" i="12" s="1"/>
  <c r="M1130" i="12" s="1"/>
  <c r="M1131" i="12" s="1"/>
  <c r="M1132" i="12" s="1"/>
  <c r="M1133" i="12" s="1"/>
  <c r="M1134" i="12" s="1"/>
  <c r="M1135" i="12" s="1"/>
  <c r="M1136" i="12" s="1"/>
  <c r="M1137" i="12" s="1"/>
  <c r="M1138" i="12" s="1"/>
  <c r="M1139" i="12" s="1"/>
  <c r="M1140" i="12" s="1"/>
  <c r="M1141" i="12" s="1"/>
  <c r="M1142" i="12" s="1"/>
  <c r="M1143" i="12" s="1"/>
  <c r="M1144" i="12" s="1"/>
  <c r="M1145" i="12" s="1"/>
  <c r="M1146" i="12" s="1"/>
  <c r="M1147" i="12" s="1"/>
  <c r="M1148" i="12" s="1"/>
  <c r="M1149" i="12" s="1"/>
  <c r="M1150" i="12" s="1"/>
  <c r="M1151" i="12" s="1"/>
  <c r="M1152" i="12" s="1"/>
  <c r="M1153" i="12" s="1"/>
  <c r="M1154" i="12" s="1"/>
  <c r="M1155" i="12" s="1"/>
  <c r="M1156" i="12" s="1"/>
  <c r="M1157" i="12" s="1"/>
  <c r="M1158" i="12" s="1"/>
  <c r="M1159" i="12" s="1"/>
  <c r="M1160" i="12" s="1"/>
  <c r="M1161" i="12" s="1"/>
  <c r="M1162" i="12" s="1"/>
  <c r="M1163" i="12" s="1"/>
  <c r="M1164" i="12" s="1"/>
  <c r="M1165" i="12" s="1"/>
  <c r="M1166" i="12" s="1"/>
  <c r="M1167" i="12" s="1"/>
  <c r="M1168" i="12" s="1"/>
  <c r="M1169" i="12" s="1"/>
  <c r="M1170" i="12" s="1"/>
  <c r="M1171" i="12" s="1"/>
  <c r="M1172" i="12" s="1"/>
  <c r="M1173" i="12" s="1"/>
  <c r="M1174" i="12" s="1"/>
  <c r="M1175" i="12" s="1"/>
  <c r="M1176" i="12" s="1"/>
  <c r="M1177" i="12" s="1"/>
  <c r="M1178" i="12" s="1"/>
  <c r="M1179" i="12" s="1"/>
  <c r="M1180" i="12" s="1"/>
  <c r="M1181" i="12" s="1"/>
  <c r="M1182" i="12" s="1"/>
  <c r="M1183" i="12" s="1"/>
  <c r="M1184" i="12" s="1"/>
  <c r="M1185" i="12" s="1"/>
  <c r="M1186" i="12" s="1"/>
  <c r="M1187" i="12" s="1"/>
  <c r="M1188" i="12" s="1"/>
  <c r="M1189" i="12" s="1"/>
  <c r="M1190" i="12" s="1"/>
  <c r="M1191" i="12" s="1"/>
  <c r="M1192" i="12" s="1"/>
  <c r="M1193" i="12" s="1"/>
  <c r="M1194" i="12" s="1"/>
  <c r="M1195" i="12" s="1"/>
  <c r="M1196" i="12" s="1"/>
  <c r="M1197" i="12" s="1"/>
  <c r="M1198" i="12" s="1"/>
  <c r="M1199" i="12" s="1"/>
  <c r="M1200" i="12" s="1"/>
  <c r="M1201" i="12" s="1"/>
  <c r="M1202" i="12" s="1"/>
  <c r="M1203" i="12" s="1"/>
  <c r="M1204" i="12" s="1"/>
  <c r="M1205" i="12" s="1"/>
  <c r="M1206" i="12" s="1"/>
  <c r="M1207" i="12" s="1"/>
  <c r="M1208" i="12" s="1"/>
  <c r="M1209" i="12" s="1"/>
  <c r="M1210" i="12" s="1"/>
  <c r="M1211" i="12" s="1"/>
  <c r="M1212" i="12" s="1"/>
  <c r="M1213" i="12" s="1"/>
  <c r="M1214" i="12" s="1"/>
  <c r="M1215" i="12" s="1"/>
  <c r="M1216" i="12" s="1"/>
  <c r="M1217" i="12" s="1"/>
  <c r="M1218" i="12" s="1"/>
  <c r="M1219" i="12" s="1"/>
  <c r="M1220" i="12" s="1"/>
  <c r="M1221" i="12" s="1"/>
  <c r="M1222" i="12" s="1"/>
  <c r="M1223" i="12" s="1"/>
  <c r="M1224" i="12" s="1"/>
  <c r="M1225" i="12" s="1"/>
  <c r="M1226" i="12" s="1"/>
  <c r="M1227" i="12" s="1"/>
  <c r="M1228" i="12" s="1"/>
  <c r="M1229" i="12" s="1"/>
  <c r="M1230" i="12" s="1"/>
  <c r="M1231" i="12" s="1"/>
  <c r="M1232" i="12" s="1"/>
  <c r="M1233" i="12" s="1"/>
  <c r="M1234" i="12" s="1"/>
  <c r="M1235" i="12" s="1"/>
  <c r="M1236" i="12" s="1"/>
  <c r="M1237" i="12" s="1"/>
  <c r="M1238" i="12" s="1"/>
  <c r="M1239" i="12" s="1"/>
  <c r="M1240" i="12" s="1"/>
  <c r="M1241" i="12" s="1"/>
  <c r="M1242" i="12" s="1"/>
  <c r="M1243" i="12" s="1"/>
  <c r="M1244" i="12" s="1"/>
  <c r="M1245" i="12" s="1"/>
  <c r="M1246" i="12" s="1"/>
  <c r="M1247" i="12" s="1"/>
  <c r="M1248" i="12" s="1"/>
  <c r="M1249" i="12" s="1"/>
  <c r="M1250" i="12" s="1"/>
  <c r="M1251" i="12" s="1"/>
  <c r="M1252" i="12" s="1"/>
  <c r="M1253" i="12" s="1"/>
  <c r="M1254" i="12" s="1"/>
  <c r="M1255" i="12" s="1"/>
  <c r="M1256" i="12" s="1"/>
  <c r="M1257" i="12" s="1"/>
  <c r="M1258" i="12" s="1"/>
  <c r="M1259" i="12" s="1"/>
  <c r="M1260" i="12" s="1"/>
  <c r="M1261" i="12" s="1"/>
  <c r="M1262" i="12" s="1"/>
  <c r="M1263" i="12" s="1"/>
  <c r="M1264" i="12" s="1"/>
  <c r="M1265" i="12" s="1"/>
  <c r="M1266" i="12" s="1"/>
  <c r="M1267" i="12" s="1"/>
  <c r="M1268" i="12" s="1"/>
  <c r="M1269" i="12" s="1"/>
  <c r="M1270" i="12" s="1"/>
  <c r="M1271" i="12" s="1"/>
  <c r="M1272" i="12" s="1"/>
  <c r="M1273" i="12" s="1"/>
  <c r="M1274" i="12" s="1"/>
  <c r="M1275" i="12" s="1"/>
  <c r="M1276" i="12" s="1"/>
  <c r="M1277" i="12" s="1"/>
  <c r="M1278" i="12" s="1"/>
  <c r="M1279" i="12" s="1"/>
  <c r="M1280" i="12" s="1"/>
  <c r="M1281" i="12" s="1"/>
  <c r="M1282" i="12" s="1"/>
  <c r="M1283" i="12" s="1"/>
  <c r="M1284" i="12" s="1"/>
  <c r="M1285" i="12" s="1"/>
  <c r="M1286" i="12" s="1"/>
  <c r="M1287" i="12" s="1"/>
  <c r="M1288" i="12" s="1"/>
  <c r="M1289" i="12" s="1"/>
  <c r="M1290" i="12" s="1"/>
  <c r="M1291" i="12" s="1"/>
  <c r="M1292" i="12" s="1"/>
  <c r="M1293" i="12" s="1"/>
  <c r="M1294" i="12" s="1"/>
  <c r="M1295" i="12" s="1"/>
  <c r="M1296" i="12" s="1"/>
  <c r="M1297" i="12" s="1"/>
  <c r="M1298" i="12" s="1"/>
  <c r="M1299" i="12" s="1"/>
  <c r="M1300" i="12" s="1"/>
  <c r="M1301" i="12" s="1"/>
  <c r="M1302" i="12" s="1"/>
  <c r="M1303" i="12" s="1"/>
  <c r="M1304" i="12" s="1"/>
  <c r="M1305" i="12" s="1"/>
  <c r="M1306" i="12" s="1"/>
  <c r="M1307" i="12" s="1"/>
  <c r="M1308" i="12" s="1"/>
  <c r="M1309" i="12" s="1"/>
  <c r="M1310" i="12" s="1"/>
  <c r="M1311" i="12" s="1"/>
  <c r="M1312" i="12" s="1"/>
  <c r="M1313" i="12" s="1"/>
  <c r="M1314" i="12" s="1"/>
  <c r="M1315" i="12" s="1"/>
  <c r="M1316" i="12" s="1"/>
  <c r="M1317" i="12" s="1"/>
  <c r="M1318" i="12" s="1"/>
  <c r="M1319" i="12" s="1"/>
  <c r="M1320" i="12" s="1"/>
  <c r="M1321" i="12" s="1"/>
  <c r="M1322" i="12" s="1"/>
  <c r="M1323" i="12" s="1"/>
  <c r="M1324" i="12" s="1"/>
  <c r="M1325" i="12" s="1"/>
  <c r="M1326" i="12" s="1"/>
  <c r="M1327" i="12" s="1"/>
  <c r="M1328" i="12" s="1"/>
  <c r="M1329" i="12" s="1"/>
  <c r="M1330" i="12" s="1"/>
  <c r="M1331" i="12" s="1"/>
  <c r="M1332" i="12" s="1"/>
  <c r="M1333" i="12" s="1"/>
  <c r="M1334" i="12" s="1"/>
  <c r="M1335" i="12" s="1"/>
  <c r="M1336" i="12" s="1"/>
  <c r="M1337" i="12" s="1"/>
  <c r="M1338" i="12" s="1"/>
  <c r="M1339" i="12" s="1"/>
  <c r="M1340" i="12" s="1"/>
  <c r="M1341" i="12" s="1"/>
  <c r="M1342" i="12" s="1"/>
  <c r="M1343" i="12" s="1"/>
  <c r="M1344" i="12" s="1"/>
  <c r="M1345" i="12" s="1"/>
  <c r="M1346" i="12" s="1"/>
  <c r="M1347" i="12" s="1"/>
  <c r="M1348" i="12" s="1"/>
  <c r="M1349" i="12" s="1"/>
  <c r="M1350" i="12" s="1"/>
  <c r="M1351" i="12" s="1"/>
  <c r="M1352" i="12" s="1"/>
  <c r="M1353" i="12" s="1"/>
  <c r="M1354" i="12" s="1"/>
  <c r="M1355" i="12" s="1"/>
  <c r="M1356" i="12" s="1"/>
  <c r="M1357" i="12" s="1"/>
  <c r="M1358" i="12" s="1"/>
  <c r="M1359" i="12" s="1"/>
  <c r="M1360" i="12" s="1"/>
  <c r="M1361" i="12" s="1"/>
  <c r="M1362" i="12" s="1"/>
  <c r="M1363" i="12" s="1"/>
  <c r="M1364" i="12" s="1"/>
  <c r="M1365" i="12" s="1"/>
  <c r="M1366" i="12" s="1"/>
  <c r="M1367" i="12" s="1"/>
  <c r="M1368" i="12" s="1"/>
  <c r="M1369" i="12" s="1"/>
  <c r="M1370" i="12" s="1"/>
  <c r="M1371" i="12" s="1"/>
  <c r="M1372" i="12" s="1"/>
  <c r="M1373" i="12" s="1"/>
  <c r="M1374" i="12" s="1"/>
  <c r="M1375" i="12" s="1"/>
  <c r="M1376" i="12" s="1"/>
  <c r="M1377" i="12" s="1"/>
  <c r="M1378" i="12" s="1"/>
  <c r="M1379" i="12" s="1"/>
  <c r="M1380" i="12" s="1"/>
  <c r="M1381" i="12" s="1"/>
  <c r="M1382" i="12" s="1"/>
  <c r="M1383" i="12" s="1"/>
  <c r="M1384" i="12" s="1"/>
  <c r="M1385" i="12" s="1"/>
  <c r="M1386" i="12" s="1"/>
  <c r="M1387" i="12" s="1"/>
  <c r="M1388" i="12" s="1"/>
  <c r="M1389" i="12" s="1"/>
  <c r="M1390" i="12" s="1"/>
  <c r="M1391" i="12" s="1"/>
  <c r="M1392" i="12" s="1"/>
  <c r="M1393" i="12" s="1"/>
  <c r="M1394" i="12" s="1"/>
  <c r="M1395" i="12" s="1"/>
  <c r="M1396" i="12" s="1"/>
  <c r="M1397" i="12" s="1"/>
  <c r="M1398" i="12" s="1"/>
  <c r="M1399" i="12" s="1"/>
  <c r="M1400" i="12" s="1"/>
  <c r="M1401" i="12" s="1"/>
  <c r="M1402" i="12" s="1"/>
  <c r="M1403" i="12" s="1"/>
  <c r="M1404" i="12" s="1"/>
  <c r="M1405" i="12" s="1"/>
  <c r="M1406" i="12" s="1"/>
  <c r="M1407" i="12" s="1"/>
  <c r="M1408" i="12" s="1"/>
  <c r="M1409" i="12" s="1"/>
  <c r="M1410" i="12" s="1"/>
  <c r="M1411" i="12" s="1"/>
  <c r="M1412" i="12" s="1"/>
  <c r="M1413" i="12" s="1"/>
  <c r="M1414" i="12" s="1"/>
  <c r="M1415" i="12" s="1"/>
  <c r="M1416" i="12" s="1"/>
  <c r="M1417" i="12" s="1"/>
  <c r="M1418" i="12" s="1"/>
  <c r="M1419" i="12" s="1"/>
  <c r="M1420" i="12" s="1"/>
  <c r="M1421" i="12" s="1"/>
  <c r="M1422" i="12" s="1"/>
  <c r="M1423" i="12" s="1"/>
  <c r="M1424" i="12" s="1"/>
  <c r="M1425" i="12" s="1"/>
  <c r="M1426" i="12" s="1"/>
  <c r="M1427" i="12" s="1"/>
  <c r="M1428" i="12" s="1"/>
  <c r="M1429" i="12" s="1"/>
  <c r="M1430" i="12" s="1"/>
  <c r="M1431" i="12" s="1"/>
  <c r="M1432" i="12" s="1"/>
  <c r="M1433" i="12" s="1"/>
  <c r="M1434" i="12" s="1"/>
  <c r="M1435" i="12" s="1"/>
  <c r="M1436" i="12" s="1"/>
  <c r="M1437" i="12" s="1"/>
  <c r="M1438" i="12" s="1"/>
  <c r="M1439" i="12" s="1"/>
  <c r="M1440" i="12" s="1"/>
  <c r="M1441" i="12" s="1"/>
  <c r="M1442" i="12" s="1"/>
  <c r="M1443" i="12" s="1"/>
  <c r="M1444" i="12" s="1"/>
  <c r="M1445" i="12" s="1"/>
  <c r="M1446" i="12" s="1"/>
  <c r="M1447" i="12" s="1"/>
  <c r="M1448" i="12" s="1"/>
  <c r="M1449" i="12" s="1"/>
  <c r="M1450" i="12" s="1"/>
  <c r="M1451" i="12" s="1"/>
  <c r="M1452" i="12" s="1"/>
  <c r="M1453" i="12" s="1"/>
  <c r="M1454" i="12" s="1"/>
  <c r="M1455" i="12" s="1"/>
  <c r="M1456" i="12" s="1"/>
  <c r="M1457" i="12" s="1"/>
  <c r="M1458" i="12" s="1"/>
  <c r="M1459" i="12" s="1"/>
  <c r="M1460" i="12" s="1"/>
  <c r="M1461" i="12" s="1"/>
  <c r="M1462" i="12" s="1"/>
  <c r="M1463" i="12" s="1"/>
  <c r="M1464" i="12" s="1"/>
  <c r="M1465" i="12" s="1"/>
  <c r="M1466" i="12" s="1"/>
  <c r="M1467" i="12" s="1"/>
  <c r="M1468" i="12" s="1"/>
  <c r="M1469" i="12" s="1"/>
  <c r="M1470" i="12" s="1"/>
  <c r="M1471" i="12" s="1"/>
  <c r="M1472" i="12" s="1"/>
  <c r="M1473" i="12" s="1"/>
  <c r="M1474" i="12" s="1"/>
  <c r="M1475" i="12" s="1"/>
  <c r="M1476" i="12" s="1"/>
  <c r="M1477" i="12" s="1"/>
  <c r="M1478" i="12" s="1"/>
  <c r="M1479" i="12" s="1"/>
  <c r="M1480" i="12" s="1"/>
  <c r="M1481" i="12" s="1"/>
  <c r="M1482" i="12" s="1"/>
  <c r="M1483" i="12" s="1"/>
  <c r="M1484" i="12" s="1"/>
  <c r="M1485" i="12" s="1"/>
  <c r="M1486" i="12" s="1"/>
  <c r="M1487" i="12" s="1"/>
  <c r="M1488" i="12" s="1"/>
  <c r="M1489" i="12" s="1"/>
  <c r="M1490" i="12" s="1"/>
  <c r="M1491" i="12" s="1"/>
  <c r="M1492" i="12" s="1"/>
  <c r="M1493" i="12" s="1"/>
  <c r="M1494" i="12" s="1"/>
  <c r="M1495" i="12" s="1"/>
  <c r="M1496" i="12" s="1"/>
  <c r="M1497" i="12" s="1"/>
  <c r="M1498" i="12" s="1"/>
  <c r="M1499" i="12" s="1"/>
  <c r="M1500" i="12" s="1"/>
  <c r="M1501" i="12" s="1"/>
  <c r="M1502" i="12" s="1"/>
  <c r="M1503" i="12" s="1"/>
  <c r="M1504" i="12" s="1"/>
  <c r="M1505" i="12" s="1"/>
  <c r="M1506" i="12" s="1"/>
  <c r="M1507" i="12" s="1"/>
  <c r="M1508" i="12" s="1"/>
  <c r="M1509" i="12" s="1"/>
  <c r="M1510" i="12" s="1"/>
  <c r="M1511" i="12" s="1"/>
  <c r="M1512" i="12" s="1"/>
  <c r="M1513" i="12" s="1"/>
  <c r="M1514" i="12" s="1"/>
  <c r="M1515" i="12" s="1"/>
  <c r="M1516" i="12" s="1"/>
  <c r="M1517" i="12" s="1"/>
  <c r="M1518" i="12" s="1"/>
  <c r="M1519" i="12" s="1"/>
  <c r="M1520" i="12" s="1"/>
  <c r="M1521" i="12" s="1"/>
  <c r="M1522" i="12" s="1"/>
  <c r="M1523" i="12" s="1"/>
  <c r="M1524" i="12" s="1"/>
  <c r="M1525" i="12" s="1"/>
  <c r="M1526" i="12" s="1"/>
  <c r="M1527" i="12" s="1"/>
  <c r="M1528" i="12" s="1"/>
  <c r="M1529" i="12" s="1"/>
  <c r="M1530" i="12" s="1"/>
  <c r="M1531" i="12" s="1"/>
  <c r="M1532" i="12" s="1"/>
  <c r="M1533" i="12" s="1"/>
  <c r="M1534" i="12" s="1"/>
  <c r="M1535" i="12" s="1"/>
  <c r="M1536" i="12" s="1"/>
  <c r="M1537" i="12" s="1"/>
  <c r="M1538" i="12" s="1"/>
  <c r="M1539" i="12" s="1"/>
  <c r="M1540" i="12" s="1"/>
  <c r="M1541" i="12" s="1"/>
  <c r="M1542" i="12" s="1"/>
  <c r="M1543" i="12" s="1"/>
  <c r="M1544" i="12" s="1"/>
  <c r="M1545" i="12" s="1"/>
  <c r="M1546" i="12" s="1"/>
  <c r="M1547" i="12" s="1"/>
  <c r="M1548" i="12" s="1"/>
  <c r="M1549" i="12" s="1"/>
  <c r="M1550" i="12" s="1"/>
  <c r="M1551" i="12" s="1"/>
  <c r="M1552" i="12" s="1"/>
  <c r="M1553" i="12" s="1"/>
  <c r="M1554" i="12" s="1"/>
  <c r="M1555" i="12" s="1"/>
  <c r="M1556" i="12" s="1"/>
  <c r="M1557" i="12" s="1"/>
  <c r="M1558" i="12" s="1"/>
  <c r="M1559" i="12" s="1"/>
  <c r="M1560" i="12" s="1"/>
  <c r="M1561" i="12" s="1"/>
  <c r="M1562" i="12" s="1"/>
  <c r="M1563" i="12" s="1"/>
  <c r="M1564" i="12" s="1"/>
  <c r="M1565" i="12" s="1"/>
  <c r="M1566" i="12" s="1"/>
  <c r="M1567" i="12" s="1"/>
  <c r="M1568" i="12" s="1"/>
  <c r="M1569" i="12" s="1"/>
  <c r="M1570" i="12" s="1"/>
  <c r="M1571" i="12" s="1"/>
  <c r="M1572" i="12" s="1"/>
  <c r="M1573" i="12" s="1"/>
  <c r="M1574" i="12" s="1"/>
  <c r="M1575" i="12" s="1"/>
  <c r="M1576" i="12" s="1"/>
  <c r="M1577" i="12" s="1"/>
  <c r="M1578" i="12" s="1"/>
  <c r="M1579" i="12" s="1"/>
  <c r="M1580" i="12" s="1"/>
  <c r="M1581" i="12" s="1"/>
  <c r="M1582" i="12" s="1"/>
  <c r="M1583" i="12" s="1"/>
  <c r="M1584" i="12" s="1"/>
  <c r="M1585" i="12" s="1"/>
  <c r="M1586" i="12" s="1"/>
  <c r="M1587" i="12" s="1"/>
  <c r="M1588" i="12" s="1"/>
  <c r="M1589" i="12" s="1"/>
  <c r="M1590" i="12" s="1"/>
  <c r="M1591" i="12" s="1"/>
  <c r="M1592" i="12" s="1"/>
  <c r="M1593" i="12" s="1"/>
  <c r="M1594" i="12" s="1"/>
  <c r="M1595" i="12" s="1"/>
  <c r="M1596" i="12" s="1"/>
  <c r="M1597" i="12" s="1"/>
  <c r="M1598" i="12" s="1"/>
  <c r="M1599" i="12" s="1"/>
  <c r="M1600" i="12" s="1"/>
  <c r="M1601" i="12" s="1"/>
  <c r="M1602" i="12" s="1"/>
  <c r="M1603" i="12" s="1"/>
  <c r="M1604" i="12" s="1"/>
  <c r="M1605" i="12" s="1"/>
  <c r="M1606" i="12" s="1"/>
  <c r="M1607" i="12" s="1"/>
  <c r="M1608" i="12" s="1"/>
  <c r="M1609" i="12" s="1"/>
  <c r="M1610" i="12" s="1"/>
  <c r="M1611" i="12" s="1"/>
  <c r="M1612" i="12" s="1"/>
  <c r="M1613" i="12" s="1"/>
  <c r="M1614" i="12" s="1"/>
  <c r="M1615" i="12" s="1"/>
  <c r="M1616" i="12" s="1"/>
  <c r="M1617" i="12" s="1"/>
  <c r="M1618" i="12" s="1"/>
  <c r="M1619" i="12" s="1"/>
  <c r="M1620" i="12" s="1"/>
  <c r="M1621" i="12" s="1"/>
  <c r="M1622" i="12" s="1"/>
  <c r="M1623" i="12" s="1"/>
  <c r="M1624" i="12" s="1"/>
  <c r="M1625" i="12" s="1"/>
  <c r="M1626" i="12" s="1"/>
  <c r="M1627" i="12" s="1"/>
  <c r="M1628" i="12" s="1"/>
  <c r="M1629" i="12" s="1"/>
  <c r="M1630" i="12" s="1"/>
  <c r="M1631" i="12" s="1"/>
  <c r="M1632" i="12" s="1"/>
  <c r="M1633" i="12" s="1"/>
  <c r="M1634" i="12" s="1"/>
  <c r="M1635" i="12" s="1"/>
  <c r="M1636" i="12" s="1"/>
  <c r="M1637" i="12" s="1"/>
  <c r="M1638" i="12" s="1"/>
  <c r="M1639" i="12" s="1"/>
  <c r="M1640" i="12" s="1"/>
  <c r="M1641" i="12" s="1"/>
  <c r="M1642" i="12" s="1"/>
  <c r="M1643" i="12" s="1"/>
  <c r="M1644" i="12" s="1"/>
  <c r="M1645" i="12" s="1"/>
  <c r="M1646" i="12" s="1"/>
  <c r="M1647" i="12" s="1"/>
  <c r="M1648" i="12" s="1"/>
  <c r="M1649" i="12" s="1"/>
  <c r="M1650" i="12" s="1"/>
  <c r="M1651" i="12" s="1"/>
  <c r="M1652" i="12" s="1"/>
  <c r="M1653" i="12" s="1"/>
  <c r="M1654" i="12" s="1"/>
  <c r="M1655" i="12" s="1"/>
  <c r="M1656" i="12" s="1"/>
  <c r="M1657" i="12" s="1"/>
  <c r="M1658" i="12" s="1"/>
  <c r="M1659" i="12" s="1"/>
  <c r="M1660" i="12" s="1"/>
  <c r="M1661" i="12" s="1"/>
  <c r="M1662" i="12" s="1"/>
  <c r="M1663" i="12" s="1"/>
  <c r="M1664" i="12" s="1"/>
  <c r="M1665" i="12" s="1"/>
  <c r="M1666" i="12" s="1"/>
  <c r="M1667" i="12" s="1"/>
  <c r="M1668" i="12" s="1"/>
  <c r="M1669" i="12" s="1"/>
  <c r="M1670" i="12" s="1"/>
  <c r="M1671" i="12" s="1"/>
  <c r="M1672" i="12" s="1"/>
  <c r="M1673" i="12" s="1"/>
  <c r="M1674" i="12" s="1"/>
  <c r="M1675" i="12" s="1"/>
  <c r="M1676" i="12" s="1"/>
  <c r="M1677" i="12" s="1"/>
  <c r="M1678" i="12" s="1"/>
  <c r="M1679" i="12" s="1"/>
  <c r="M1680" i="12" s="1"/>
  <c r="M1681" i="12" s="1"/>
  <c r="M1682" i="12" s="1"/>
  <c r="M1683" i="12" s="1"/>
  <c r="M1684" i="12" s="1"/>
  <c r="M1685" i="12" s="1"/>
  <c r="M1686" i="12" s="1"/>
  <c r="M1687" i="12" s="1"/>
  <c r="M1688" i="12" s="1"/>
  <c r="M1689" i="12" s="1"/>
  <c r="M1690" i="12" s="1"/>
  <c r="M1691" i="12" s="1"/>
  <c r="M1692" i="12" s="1"/>
  <c r="M1693" i="12" s="1"/>
  <c r="M1694" i="12" s="1"/>
  <c r="M1695" i="12" s="1"/>
  <c r="M1696" i="12" s="1"/>
  <c r="M1697" i="12" s="1"/>
  <c r="M1698" i="12" s="1"/>
  <c r="M1699" i="12" s="1"/>
  <c r="M1700" i="12" s="1"/>
  <c r="M1701" i="12" s="1"/>
  <c r="M1702" i="12" s="1"/>
  <c r="M1703" i="12" s="1"/>
  <c r="M1704" i="12" s="1"/>
  <c r="M1705" i="12" s="1"/>
  <c r="M1706" i="12" s="1"/>
  <c r="M1707" i="12" s="1"/>
  <c r="M1708" i="12" s="1"/>
  <c r="M1709" i="12" s="1"/>
  <c r="M1710" i="12" s="1"/>
  <c r="M1711" i="12" s="1"/>
  <c r="M1712" i="12" s="1"/>
  <c r="M1713" i="12" s="1"/>
  <c r="M1714" i="12" s="1"/>
  <c r="M1715" i="12" s="1"/>
  <c r="M1716" i="12" s="1"/>
  <c r="M1717" i="12" s="1"/>
  <c r="M1718" i="12" s="1"/>
  <c r="M1719" i="12" s="1"/>
  <c r="M1720" i="12" s="1"/>
  <c r="M1721" i="12" s="1"/>
  <c r="M1722" i="12" s="1"/>
  <c r="M1723" i="12" s="1"/>
  <c r="M1724" i="12" s="1"/>
  <c r="M1725" i="12" s="1"/>
  <c r="M1726" i="12" s="1"/>
  <c r="M1727" i="12" s="1"/>
  <c r="M1728" i="12" s="1"/>
  <c r="M1729" i="12" s="1"/>
  <c r="M1730" i="12" s="1"/>
  <c r="M1731" i="12" s="1"/>
  <c r="M1732" i="12" s="1"/>
  <c r="M1733" i="12" s="1"/>
  <c r="M1734" i="12" s="1"/>
  <c r="M1735" i="12" s="1"/>
  <c r="M1736" i="12" s="1"/>
  <c r="M1737" i="12" s="1"/>
  <c r="M1738" i="12" s="1"/>
  <c r="M1739" i="12" s="1"/>
  <c r="M1740" i="12" s="1"/>
  <c r="M1741" i="12" s="1"/>
  <c r="M1742" i="12" s="1"/>
  <c r="M1743" i="12" s="1"/>
  <c r="M1744" i="12" s="1"/>
  <c r="M1745" i="12" s="1"/>
  <c r="M1746" i="12" s="1"/>
  <c r="M1747" i="12" s="1"/>
  <c r="M1748" i="12" s="1"/>
  <c r="M1749" i="12" s="1"/>
  <c r="M1750" i="12" s="1"/>
  <c r="M1751" i="12" s="1"/>
  <c r="M1752" i="12" s="1"/>
  <c r="M1753" i="12" s="1"/>
  <c r="M1754" i="12" s="1"/>
  <c r="M1755" i="12" s="1"/>
  <c r="M1756" i="12" s="1"/>
  <c r="M1757" i="12" s="1"/>
  <c r="M1758" i="12" s="1"/>
  <c r="M1759" i="12" s="1"/>
  <c r="M1760" i="12" s="1"/>
  <c r="M1761" i="12" s="1"/>
  <c r="M1762" i="12" s="1"/>
  <c r="M1763" i="12" s="1"/>
  <c r="M1764" i="12" s="1"/>
  <c r="M1765" i="12" s="1"/>
  <c r="M1766" i="12" s="1"/>
  <c r="M1767" i="12" s="1"/>
  <c r="M1768" i="12" s="1"/>
  <c r="M1769" i="12" s="1"/>
  <c r="M1770" i="12" s="1"/>
  <c r="M1771" i="12" s="1"/>
  <c r="M1772" i="12" s="1"/>
  <c r="M1773" i="12" s="1"/>
  <c r="M1774" i="12" s="1"/>
  <c r="M1775" i="12" s="1"/>
  <c r="M1776" i="12" s="1"/>
  <c r="M1777" i="12" s="1"/>
  <c r="M1778" i="12" s="1"/>
  <c r="M1779" i="12" s="1"/>
  <c r="M1780" i="12" s="1"/>
  <c r="M1781" i="12" s="1"/>
  <c r="M1782" i="12" s="1"/>
  <c r="M1783" i="12" s="1"/>
  <c r="M1784" i="12" s="1"/>
  <c r="M1785" i="12" s="1"/>
  <c r="M1786" i="12" s="1"/>
  <c r="M1787" i="12" s="1"/>
  <c r="M1788" i="12" s="1"/>
  <c r="M1789" i="12" s="1"/>
  <c r="M1790" i="12" s="1"/>
  <c r="M1791" i="12" s="1"/>
  <c r="M1792" i="12" s="1"/>
  <c r="M1793" i="12" s="1"/>
  <c r="M1794" i="12" s="1"/>
  <c r="M1795" i="12" s="1"/>
  <c r="M1796" i="12" s="1"/>
  <c r="M1797" i="12" s="1"/>
  <c r="M1798" i="12" s="1"/>
  <c r="M1799" i="12" s="1"/>
  <c r="M1800" i="12" s="1"/>
  <c r="M1801" i="12" s="1"/>
  <c r="M1802" i="12" s="1"/>
  <c r="M1803" i="12" s="1"/>
  <c r="M1804" i="12" s="1"/>
  <c r="M1805" i="12" s="1"/>
  <c r="M1806" i="12" s="1"/>
  <c r="M1807" i="12" s="1"/>
  <c r="M1808" i="12" s="1"/>
  <c r="M1809" i="12" s="1"/>
  <c r="M1810" i="12" s="1"/>
  <c r="M1811" i="12" s="1"/>
  <c r="M1812" i="12" s="1"/>
  <c r="M1813" i="12" s="1"/>
  <c r="M1814" i="12" s="1"/>
  <c r="M1815" i="12" s="1"/>
  <c r="M1816" i="12" s="1"/>
  <c r="M1817" i="12" s="1"/>
  <c r="M1818" i="12" s="1"/>
  <c r="M1819" i="12" s="1"/>
  <c r="M1820" i="12" s="1"/>
  <c r="M1821" i="12" s="1"/>
  <c r="M1822" i="12" s="1"/>
  <c r="M1823" i="12" s="1"/>
  <c r="M1824" i="12" s="1"/>
  <c r="M1825" i="12" s="1"/>
  <c r="M1826" i="12" s="1"/>
  <c r="M1827" i="12" s="1"/>
  <c r="M1828" i="12" s="1"/>
  <c r="M1829" i="12" s="1"/>
  <c r="M1830" i="12" s="1"/>
  <c r="M1831" i="12" s="1"/>
  <c r="M1832" i="12" s="1"/>
  <c r="M1833" i="12" s="1"/>
  <c r="M1834" i="12" s="1"/>
  <c r="M1835" i="12" s="1"/>
  <c r="M1836" i="12" s="1"/>
  <c r="M1837" i="12" s="1"/>
  <c r="M1838" i="12" s="1"/>
  <c r="M1839" i="12" s="1"/>
  <c r="M1840" i="12" s="1"/>
  <c r="M1841" i="12" s="1"/>
  <c r="M1842" i="12" s="1"/>
  <c r="M1843" i="12" s="1"/>
  <c r="M1844" i="12" s="1"/>
  <c r="M1845" i="12" s="1"/>
  <c r="M1846" i="12" s="1"/>
  <c r="M1847" i="12" s="1"/>
  <c r="M1848" i="12" s="1"/>
  <c r="M1849" i="12" s="1"/>
  <c r="M1850" i="12" s="1"/>
  <c r="M1851" i="12" s="1"/>
  <c r="M1852" i="12" s="1"/>
  <c r="M1853" i="12" s="1"/>
  <c r="M1854" i="12" s="1"/>
  <c r="M1855" i="12" s="1"/>
  <c r="M1856" i="12" s="1"/>
  <c r="M1857" i="12" s="1"/>
  <c r="M1858" i="12" s="1"/>
  <c r="M1859" i="12" s="1"/>
  <c r="M1860" i="12" s="1"/>
  <c r="M1861" i="12" s="1"/>
  <c r="M1862" i="12" s="1"/>
  <c r="M1863" i="12" s="1"/>
  <c r="M1864" i="12" s="1"/>
  <c r="M1865" i="12" s="1"/>
  <c r="M1866" i="12" s="1"/>
  <c r="M1867" i="12" s="1"/>
  <c r="M1868" i="12" s="1"/>
  <c r="M1869" i="12" s="1"/>
  <c r="M1870" i="12" s="1"/>
  <c r="M1871" i="12" s="1"/>
  <c r="M1872" i="12" s="1"/>
  <c r="M1873" i="12" s="1"/>
  <c r="M1874" i="12" s="1"/>
  <c r="M1875" i="12" s="1"/>
  <c r="M1876" i="12" s="1"/>
  <c r="M1877" i="12" s="1"/>
  <c r="M1878" i="12" s="1"/>
  <c r="M1879" i="12" s="1"/>
  <c r="M1880" i="12" s="1"/>
  <c r="M1881" i="12" s="1"/>
  <c r="M1882" i="12" s="1"/>
  <c r="M1883" i="12" s="1"/>
  <c r="M1884" i="12" s="1"/>
  <c r="M1885" i="12" s="1"/>
  <c r="M1886" i="12" s="1"/>
  <c r="M1887" i="12" s="1"/>
  <c r="M1888" i="12" s="1"/>
  <c r="M1889" i="12" s="1"/>
  <c r="M1890" i="12" s="1"/>
  <c r="M1891" i="12" s="1"/>
  <c r="M1892" i="12" s="1"/>
  <c r="M1893" i="12" s="1"/>
  <c r="M1894" i="12" s="1"/>
  <c r="M1895" i="12" s="1"/>
  <c r="M1896" i="12" s="1"/>
  <c r="M1897" i="12" s="1"/>
  <c r="M1898" i="12" s="1"/>
  <c r="M1899" i="12" s="1"/>
  <c r="M1900" i="12" s="1"/>
  <c r="M1901" i="12" s="1"/>
  <c r="M1902" i="12" s="1"/>
  <c r="M1903" i="12" s="1"/>
  <c r="M1904" i="12" s="1"/>
  <c r="M1905" i="12" s="1"/>
  <c r="M1906" i="12" s="1"/>
  <c r="M1907" i="12" s="1"/>
  <c r="M1908" i="12" s="1"/>
  <c r="M1909" i="12" s="1"/>
  <c r="M1910" i="12" s="1"/>
  <c r="M1911" i="12" s="1"/>
  <c r="M1912" i="12" s="1"/>
  <c r="M1913" i="12" s="1"/>
  <c r="M1914" i="12" s="1"/>
  <c r="M1915" i="12" s="1"/>
  <c r="M1916" i="12" s="1"/>
  <c r="M1917" i="12" s="1"/>
  <c r="M1918" i="12" s="1"/>
  <c r="M1919" i="12" s="1"/>
  <c r="M1920" i="12" s="1"/>
  <c r="M1921" i="12" s="1"/>
  <c r="M1922" i="12" s="1"/>
  <c r="M1923" i="12" s="1"/>
  <c r="M1924" i="12" s="1"/>
  <c r="M1925" i="12" s="1"/>
  <c r="M1926" i="12" s="1"/>
  <c r="M1927" i="12" s="1"/>
  <c r="M1928" i="12" s="1"/>
  <c r="M1929" i="12" s="1"/>
  <c r="M1930" i="12" s="1"/>
  <c r="M1931" i="12" s="1"/>
  <c r="M1932" i="12" s="1"/>
  <c r="M1933" i="12" s="1"/>
  <c r="M1934" i="12" s="1"/>
  <c r="M1935" i="12" s="1"/>
  <c r="M1936" i="12" s="1"/>
  <c r="M1937" i="12" s="1"/>
  <c r="M1938" i="12" s="1"/>
  <c r="M1939" i="12" s="1"/>
  <c r="M1940" i="12" s="1"/>
  <c r="M1941" i="12" s="1"/>
  <c r="M1942" i="12" s="1"/>
  <c r="M1943" i="12" s="1"/>
  <c r="M1944" i="12" s="1"/>
  <c r="M1945" i="12" s="1"/>
  <c r="M1946" i="12" s="1"/>
  <c r="M1947" i="12" s="1"/>
  <c r="M1948" i="12" s="1"/>
  <c r="M1949" i="12" s="1"/>
  <c r="M1950" i="12" s="1"/>
  <c r="M1951" i="12" s="1"/>
  <c r="M1952" i="12" s="1"/>
  <c r="M1953" i="12" s="1"/>
  <c r="M1954" i="12" s="1"/>
  <c r="M1955" i="12" s="1"/>
  <c r="M1956" i="12" s="1"/>
  <c r="M1957" i="12" s="1"/>
  <c r="M1958" i="12" s="1"/>
  <c r="M1959" i="12" s="1"/>
  <c r="M1960" i="12" s="1"/>
  <c r="M1961" i="12" s="1"/>
  <c r="M1962" i="12" s="1"/>
  <c r="M1963" i="12" s="1"/>
  <c r="M1964" i="12" s="1"/>
  <c r="M1965" i="12" s="1"/>
  <c r="M1966" i="12" s="1"/>
  <c r="M1967" i="12" s="1"/>
  <c r="M1968" i="12" s="1"/>
  <c r="M1969" i="12" s="1"/>
  <c r="M1970" i="12" s="1"/>
  <c r="M1971" i="12" s="1"/>
  <c r="M1972" i="12" s="1"/>
  <c r="M1973" i="12" s="1"/>
  <c r="M1974" i="12" s="1"/>
  <c r="M1975" i="12" s="1"/>
  <c r="M1976" i="12" s="1"/>
  <c r="M1977" i="12" s="1"/>
  <c r="M1978" i="12" s="1"/>
  <c r="M1979" i="12" s="1"/>
  <c r="N1260" i="12"/>
  <c r="N1779" i="12"/>
  <c r="N857" i="12"/>
  <c r="N268" i="12"/>
  <c r="N1142" i="12"/>
  <c r="N1596" i="12"/>
  <c r="N882" i="12"/>
  <c r="N1100" i="12"/>
  <c r="N380" i="12"/>
  <c r="N1460" i="12"/>
  <c r="N1519" i="12"/>
  <c r="N289" i="12"/>
  <c r="N1386" i="12"/>
  <c r="N503" i="12"/>
  <c r="N1343" i="12"/>
  <c r="N214" i="12"/>
  <c r="N1410" i="12"/>
  <c r="N997" i="12"/>
  <c r="N1496" i="12"/>
  <c r="N1368" i="12"/>
  <c r="N988" i="12"/>
  <c r="N747" i="12"/>
  <c r="N227" i="12"/>
  <c r="N1837" i="12"/>
  <c r="N359" i="12"/>
  <c r="N1890" i="12"/>
  <c r="N1821" i="12"/>
  <c r="N763" i="12"/>
  <c r="N1057" i="12"/>
  <c r="N102" i="12"/>
  <c r="N553" i="12"/>
  <c r="N1128" i="12"/>
  <c r="N481" i="12"/>
  <c r="N1752" i="12"/>
  <c r="N240" i="12"/>
  <c r="N1578" i="12"/>
  <c r="N1009" i="12"/>
  <c r="N1075" i="12"/>
  <c r="N439" i="12"/>
  <c r="N121" i="12"/>
  <c r="N329" i="12"/>
  <c r="N256" i="12"/>
  <c r="N1641" i="12"/>
  <c r="N1088" i="12"/>
  <c r="N1932" i="12"/>
  <c r="N1724" i="12"/>
  <c r="N1671" i="12"/>
  <c r="N702" i="12"/>
  <c r="N670" i="12"/>
  <c r="N1849" i="12"/>
  <c r="N1975" i="12"/>
  <c r="N906" i="12"/>
  <c r="N1706" i="12"/>
  <c r="N1569" i="12"/>
  <c r="N816" i="12"/>
  <c r="N624" i="12"/>
  <c r="N180" i="12"/>
  <c r="N418" i="12"/>
  <c r="N1472" i="12"/>
  <c r="N1034" i="12"/>
  <c r="N926" i="12"/>
  <c r="N1239" i="12"/>
  <c r="N140" i="12"/>
  <c r="N51" i="12"/>
  <c r="N35" i="12"/>
  <c r="Q36" i="12" l="1"/>
  <c r="P36" i="12"/>
  <c r="K36" i="12"/>
  <c r="N1240" i="12"/>
  <c r="N241" i="12"/>
  <c r="N52" i="12"/>
  <c r="N1035" i="12"/>
  <c r="N817" i="12"/>
  <c r="N907" i="12"/>
  <c r="N1672" i="12"/>
  <c r="N330" i="12"/>
  <c r="N440" i="12"/>
  <c r="N1010" i="12"/>
  <c r="N1753" i="12"/>
  <c r="N1058" i="12"/>
  <c r="N360" i="12"/>
  <c r="N989" i="12"/>
  <c r="N504" i="12"/>
  <c r="N883" i="12"/>
  <c r="N269" i="12"/>
  <c r="N1558" i="12"/>
  <c r="N625" i="12"/>
  <c r="N671" i="12"/>
  <c r="N482" i="12"/>
  <c r="N764" i="12"/>
  <c r="N1570" i="12"/>
  <c r="N1707" i="12"/>
  <c r="N1976" i="12"/>
  <c r="N703" i="12"/>
  <c r="N1076" i="12"/>
  <c r="N1579" i="12"/>
  <c r="N228" i="12"/>
  <c r="N748" i="12"/>
  <c r="N1507" i="12"/>
  <c r="N1497" i="12"/>
  <c r="N1411" i="12"/>
  <c r="N215" i="12"/>
  <c r="N1520" i="12"/>
  <c r="N381" i="12"/>
  <c r="N1101" i="12"/>
  <c r="N1143" i="12"/>
  <c r="N858" i="12"/>
  <c r="N1780" i="12"/>
  <c r="N36" i="12"/>
  <c r="N1129" i="12"/>
  <c r="N103" i="12"/>
  <c r="N141" i="12"/>
  <c r="N1473" i="12"/>
  <c r="N492" i="12"/>
  <c r="N419" i="12"/>
  <c r="N181" i="12"/>
  <c r="N1850" i="12"/>
  <c r="N1933" i="12"/>
  <c r="N1089" i="12"/>
  <c r="N1642" i="12"/>
  <c r="N257" i="12"/>
  <c r="N122" i="12"/>
  <c r="N554" i="12"/>
  <c r="N1822" i="12"/>
  <c r="N1891" i="12"/>
  <c r="N1838" i="12"/>
  <c r="N1369" i="12"/>
  <c r="N998" i="12"/>
  <c r="N1344" i="12"/>
  <c r="N1387" i="12"/>
  <c r="N290" i="12"/>
  <c r="N1461" i="1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R36" i="12" l="1"/>
  <c r="Q37" i="12"/>
  <c r="K37" i="12"/>
  <c r="P37" i="12"/>
  <c r="S36" i="12"/>
  <c r="N1474" i="12"/>
  <c r="N1412" i="12"/>
  <c r="N1977" i="12"/>
  <c r="N765" i="12"/>
  <c r="N483" i="12"/>
  <c r="N672" i="12"/>
  <c r="N270" i="12"/>
  <c r="N361" i="12"/>
  <c r="N818" i="12"/>
  <c r="N1388" i="12"/>
  <c r="N1643" i="12"/>
  <c r="N1102" i="12"/>
  <c r="N1498" i="12"/>
  <c r="N749" i="12"/>
  <c r="N1077" i="12"/>
  <c r="N1708" i="12"/>
  <c r="N1571" i="12"/>
  <c r="N505" i="12"/>
  <c r="N1036" i="12"/>
  <c r="N104" i="12"/>
  <c r="N859" i="12"/>
  <c r="N1462" i="12"/>
  <c r="N1345" i="12"/>
  <c r="N999" i="12"/>
  <c r="N1370" i="12"/>
  <c r="N1839" i="12"/>
  <c r="N1892" i="12"/>
  <c r="N555" i="12"/>
  <c r="N258" i="12"/>
  <c r="N1090" i="12"/>
  <c r="N420" i="12"/>
  <c r="N142" i="12"/>
  <c r="N1521" i="12"/>
  <c r="N229" i="12"/>
  <c r="N1580" i="12"/>
  <c r="N1059" i="12"/>
  <c r="N441" i="12"/>
  <c r="N1673" i="12"/>
  <c r="N242" i="12"/>
  <c r="N123" i="12"/>
  <c r="N1144" i="12"/>
  <c r="N291" i="12"/>
  <c r="N1823" i="12"/>
  <c r="N1934" i="12"/>
  <c r="N1851" i="12"/>
  <c r="N182" i="12"/>
  <c r="N493" i="12"/>
  <c r="N1130" i="12"/>
  <c r="N1781" i="12"/>
  <c r="N382" i="12"/>
  <c r="N704" i="12"/>
  <c r="N626" i="12"/>
  <c r="N884" i="12"/>
  <c r="N1754" i="12"/>
  <c r="N1011" i="12"/>
  <c r="N908" i="12"/>
  <c r="N1241" i="12"/>
  <c r="E32" i="1"/>
  <c r="E1039" i="1"/>
  <c r="E49" i="1"/>
  <c r="E866" i="1"/>
  <c r="E694" i="1"/>
  <c r="E972" i="1"/>
  <c r="E943" i="1"/>
  <c r="E905" i="1"/>
  <c r="E589" i="1"/>
  <c r="E273" i="1"/>
  <c r="E33" i="1"/>
  <c r="E1228" i="1"/>
  <c r="E1199" i="1"/>
  <c r="E1091" i="1"/>
  <c r="E1071" i="1"/>
  <c r="E1068" i="1"/>
  <c r="E272" i="1"/>
  <c r="E224" i="1"/>
  <c r="E96" i="1"/>
  <c r="E1219" i="1"/>
  <c r="E1180" i="1"/>
  <c r="E1167" i="1"/>
  <c r="E850" i="1"/>
  <c r="E842" i="1"/>
  <c r="E1251" i="1"/>
  <c r="E1196" i="1"/>
  <c r="E1123" i="1"/>
  <c r="E1100" i="1"/>
  <c r="E995" i="1"/>
  <c r="E940" i="1"/>
  <c r="E861" i="1"/>
  <c r="E726" i="1"/>
  <c r="E542" i="1"/>
  <c r="E288" i="1"/>
  <c r="E1036" i="1"/>
  <c r="E963" i="1"/>
  <c r="E818" i="1"/>
  <c r="E758" i="1"/>
  <c r="E437" i="1"/>
  <c r="E911" i="1"/>
  <c r="E892" i="1"/>
  <c r="E630" i="1"/>
  <c r="E606" i="1"/>
  <c r="E209" i="1"/>
  <c r="E145" i="1"/>
  <c r="E1260" i="1"/>
  <c r="E1231" i="1"/>
  <c r="E1007" i="1"/>
  <c r="E1004" i="1"/>
  <c r="E975" i="1"/>
  <c r="E906" i="1"/>
  <c r="E886" i="1"/>
  <c r="E550" i="1"/>
  <c r="E813" i="1"/>
  <c r="E790" i="1"/>
  <c r="E629" i="1"/>
  <c r="E304" i="1"/>
  <c r="E320" i="1"/>
  <c r="E160" i="1"/>
  <c r="E1164" i="1"/>
  <c r="E1155" i="1"/>
  <c r="E1052" i="1"/>
  <c r="E1053" i="1"/>
  <c r="E1059" i="1"/>
  <c r="E931" i="1"/>
  <c r="E844" i="1"/>
  <c r="E756" i="1"/>
  <c r="E677" i="1"/>
  <c r="E662" i="1"/>
  <c r="E370" i="1"/>
  <c r="E369" i="1"/>
  <c r="E368" i="1"/>
  <c r="E241" i="1"/>
  <c r="E1212" i="1"/>
  <c r="E1213" i="1"/>
  <c r="E1005" i="1"/>
  <c r="E956" i="1"/>
  <c r="E957" i="1"/>
  <c r="E912" i="1"/>
  <c r="E909" i="1"/>
  <c r="E724" i="1"/>
  <c r="E617" i="1"/>
  <c r="E305" i="1"/>
  <c r="E1181" i="1"/>
  <c r="E1187" i="1"/>
  <c r="E1027" i="1"/>
  <c r="E908" i="1"/>
  <c r="E613" i="1"/>
  <c r="E408" i="1"/>
  <c r="E401" i="1"/>
  <c r="E1113" i="1"/>
  <c r="E1135" i="1"/>
  <c r="E1132" i="1"/>
  <c r="E1103" i="1"/>
  <c r="E1084" i="1"/>
  <c r="E1085" i="1"/>
  <c r="E838" i="1"/>
  <c r="E537" i="1"/>
  <c r="E516" i="1"/>
  <c r="E507" i="1"/>
  <c r="E81" i="1"/>
  <c r="E1244" i="1"/>
  <c r="E1245" i="1"/>
  <c r="E1177" i="1"/>
  <c r="E1116" i="1"/>
  <c r="E1117" i="1"/>
  <c r="E988" i="1"/>
  <c r="E989" i="1"/>
  <c r="E928" i="1"/>
  <c r="E925" i="1"/>
  <c r="E692" i="1"/>
  <c r="E549" i="1"/>
  <c r="E520" i="1"/>
  <c r="E517" i="1"/>
  <c r="E493" i="1"/>
  <c r="E1148" i="1"/>
  <c r="E1149" i="1"/>
  <c r="E1020" i="1"/>
  <c r="E1021" i="1"/>
  <c r="E902" i="1"/>
  <c r="E788" i="1"/>
  <c r="E741" i="1"/>
  <c r="E660" i="1"/>
  <c r="E597" i="1"/>
  <c r="E519" i="1"/>
  <c r="E384" i="1"/>
  <c r="E1236" i="1"/>
  <c r="E1237" i="1"/>
  <c r="E1234" i="1"/>
  <c r="E1233" i="1"/>
  <c r="E1172" i="1"/>
  <c r="E1173" i="1"/>
  <c r="E1170" i="1"/>
  <c r="E1169" i="1"/>
  <c r="E1108" i="1"/>
  <c r="E1109" i="1"/>
  <c r="E1106" i="1"/>
  <c r="E1105" i="1"/>
  <c r="E1044" i="1"/>
  <c r="E1045" i="1"/>
  <c r="E1042" i="1"/>
  <c r="E1041" i="1"/>
  <c r="E980" i="1"/>
  <c r="E981" i="1"/>
  <c r="E978" i="1"/>
  <c r="E977" i="1"/>
  <c r="E946" i="1"/>
  <c r="E945" i="1"/>
  <c r="E891" i="1"/>
  <c r="E890" i="1"/>
  <c r="E881" i="1"/>
  <c r="E863" i="1"/>
  <c r="E862" i="1"/>
  <c r="E860" i="1"/>
  <c r="E820" i="1"/>
  <c r="E810" i="1"/>
  <c r="E815" i="1"/>
  <c r="E786" i="1"/>
  <c r="E781" i="1"/>
  <c r="E782" i="1"/>
  <c r="E761" i="1"/>
  <c r="E751" i="1"/>
  <c r="E722" i="1"/>
  <c r="E717" i="1"/>
  <c r="E718" i="1"/>
  <c r="E697" i="1"/>
  <c r="E687" i="1"/>
  <c r="E655" i="1"/>
  <c r="E141" i="1"/>
  <c r="E137" i="1"/>
  <c r="E129" i="1"/>
  <c r="E128" i="1"/>
  <c r="E113" i="1"/>
  <c r="E1261" i="1"/>
  <c r="E1259" i="1"/>
  <c r="E1239" i="1"/>
  <c r="E1240" i="1"/>
  <c r="E1230" i="1"/>
  <c r="E1200" i="1"/>
  <c r="E1168" i="1"/>
  <c r="E1195" i="1"/>
  <c r="E1175" i="1"/>
  <c r="E1176" i="1"/>
  <c r="E1166" i="1"/>
  <c r="E1163" i="1"/>
  <c r="E1104" i="1"/>
  <c r="E1131" i="1"/>
  <c r="E1111" i="1"/>
  <c r="E1112" i="1"/>
  <c r="E1102" i="1"/>
  <c r="E1099" i="1"/>
  <c r="E1079" i="1"/>
  <c r="E1080" i="1"/>
  <c r="E1070" i="1"/>
  <c r="E1067" i="1"/>
  <c r="E1017" i="1"/>
  <c r="E1035" i="1"/>
  <c r="E1015" i="1"/>
  <c r="E1016" i="1"/>
  <c r="E1006" i="1"/>
  <c r="E1003" i="1"/>
  <c r="E953" i="1"/>
  <c r="E944" i="1"/>
  <c r="E941" i="1"/>
  <c r="E951" i="1"/>
  <c r="E952" i="1"/>
  <c r="E935" i="1"/>
  <c r="E936" i="1"/>
  <c r="E934" i="1"/>
  <c r="E869" i="1"/>
  <c r="E864" i="1"/>
  <c r="E851" i="1"/>
  <c r="E814" i="1"/>
  <c r="E839" i="1"/>
  <c r="E709" i="1"/>
  <c r="E569" i="1"/>
  <c r="E553" i="1"/>
  <c r="E489" i="1"/>
  <c r="E486" i="1"/>
  <c r="E485" i="1"/>
  <c r="E487" i="1"/>
  <c r="E481" i="1"/>
  <c r="E472" i="1"/>
  <c r="E1257" i="1"/>
  <c r="E1248" i="1"/>
  <c r="E1255" i="1"/>
  <c r="E1256" i="1"/>
  <c r="E1225" i="1"/>
  <c r="E1246" i="1"/>
  <c r="E1216" i="1"/>
  <c r="E1243" i="1"/>
  <c r="E1223" i="1"/>
  <c r="E1224" i="1"/>
  <c r="E1193" i="1"/>
  <c r="E1214" i="1"/>
  <c r="E1184" i="1"/>
  <c r="E1211" i="1"/>
  <c r="E1191" i="1"/>
  <c r="E1192" i="1"/>
  <c r="E1161" i="1"/>
  <c r="E1182" i="1"/>
  <c r="E1152" i="1"/>
  <c r="E1179" i="1"/>
  <c r="E1159" i="1"/>
  <c r="E1160" i="1"/>
  <c r="E1129" i="1"/>
  <c r="E1150" i="1"/>
  <c r="E1120" i="1"/>
  <c r="E1147" i="1"/>
  <c r="E1127" i="1"/>
  <c r="E1128" i="1"/>
  <c r="E1097" i="1"/>
  <c r="E1118" i="1"/>
  <c r="E1088" i="1"/>
  <c r="E1115" i="1"/>
  <c r="E1095" i="1"/>
  <c r="E1096" i="1"/>
  <c r="E1065" i="1"/>
  <c r="E1086" i="1"/>
  <c r="E1056" i="1"/>
  <c r="E1083" i="1"/>
  <c r="E1063" i="1"/>
  <c r="E1064" i="1"/>
  <c r="E1033" i="1"/>
  <c r="E1054" i="1"/>
  <c r="E1024" i="1"/>
  <c r="E1051" i="1"/>
  <c r="E1031" i="1"/>
  <c r="E1032" i="1"/>
  <c r="E1001" i="1"/>
  <c r="E1022" i="1"/>
  <c r="E992" i="1"/>
  <c r="E1019" i="1"/>
  <c r="E999" i="1"/>
  <c r="E1000" i="1"/>
  <c r="E969" i="1"/>
  <c r="E990" i="1"/>
  <c r="E960" i="1"/>
  <c r="E987" i="1"/>
  <c r="E967" i="1"/>
  <c r="E968" i="1"/>
  <c r="E937" i="1"/>
  <c r="E958" i="1"/>
  <c r="E955" i="1"/>
  <c r="E932" i="1"/>
  <c r="E933" i="1"/>
  <c r="E919" i="1"/>
  <c r="E920" i="1"/>
  <c r="E889" i="1"/>
  <c r="E916" i="1"/>
  <c r="E917" i="1"/>
  <c r="E914" i="1"/>
  <c r="E913" i="1"/>
  <c r="E901" i="1"/>
  <c r="E858" i="1"/>
  <c r="E878" i="1"/>
  <c r="E877" i="1"/>
  <c r="E875" i="1"/>
  <c r="E876" i="1"/>
  <c r="E874" i="1"/>
  <c r="E845" i="1"/>
  <c r="E873" i="1"/>
  <c r="E870" i="1"/>
  <c r="E836" i="1"/>
  <c r="E837" i="1"/>
  <c r="E806" i="1"/>
  <c r="E789" i="1"/>
  <c r="E757" i="1"/>
  <c r="E725" i="1"/>
  <c r="E693" i="1"/>
  <c r="E661" i="1"/>
  <c r="E365" i="1"/>
  <c r="E361" i="1"/>
  <c r="E353" i="1"/>
  <c r="E336" i="1"/>
  <c r="E352" i="1"/>
  <c r="E337" i="1"/>
  <c r="E1204" i="1"/>
  <c r="E1205" i="1"/>
  <c r="E1202" i="1"/>
  <c r="E1201" i="1"/>
  <c r="E1140" i="1"/>
  <c r="E1141" i="1"/>
  <c r="E1138" i="1"/>
  <c r="E1137" i="1"/>
  <c r="E1076" i="1"/>
  <c r="E1077" i="1"/>
  <c r="E1074" i="1"/>
  <c r="E1073" i="1"/>
  <c r="E1012" i="1"/>
  <c r="E1013" i="1"/>
  <c r="E1010" i="1"/>
  <c r="E1009" i="1"/>
  <c r="E948" i="1"/>
  <c r="E949" i="1"/>
  <c r="E903" i="1"/>
  <c r="E898" i="1"/>
  <c r="E904" i="1"/>
  <c r="E897" i="1"/>
  <c r="E893" i="1"/>
  <c r="E859" i="1"/>
  <c r="E849" i="1"/>
  <c r="E848" i="1"/>
  <c r="E824" i="1"/>
  <c r="E825" i="1"/>
  <c r="E822" i="1"/>
  <c r="E793" i="1"/>
  <c r="E783" i="1"/>
  <c r="E754" i="1"/>
  <c r="E749" i="1"/>
  <c r="E750" i="1"/>
  <c r="E729" i="1"/>
  <c r="E719" i="1"/>
  <c r="E690" i="1"/>
  <c r="E685" i="1"/>
  <c r="E686" i="1"/>
  <c r="E665" i="1"/>
  <c r="E658" i="1"/>
  <c r="E653" i="1"/>
  <c r="E654" i="1"/>
  <c r="E580" i="1"/>
  <c r="E581" i="1"/>
  <c r="E578" i="1"/>
  <c r="E574" i="1"/>
  <c r="E577" i="1"/>
  <c r="E467" i="1"/>
  <c r="E468" i="1"/>
  <c r="E453" i="1"/>
  <c r="E465" i="1"/>
  <c r="E79" i="1"/>
  <c r="E78" i="1"/>
  <c r="E80" i="1"/>
  <c r="E1241" i="1"/>
  <c r="E1232" i="1"/>
  <c r="E1229" i="1"/>
  <c r="E1209" i="1"/>
  <c r="E1227" i="1"/>
  <c r="E1197" i="1"/>
  <c r="E1207" i="1"/>
  <c r="E1208" i="1"/>
  <c r="E1198" i="1"/>
  <c r="E1165" i="1"/>
  <c r="E1145" i="1"/>
  <c r="E1136" i="1"/>
  <c r="E1133" i="1"/>
  <c r="E1143" i="1"/>
  <c r="E1144" i="1"/>
  <c r="E1134" i="1"/>
  <c r="E1101" i="1"/>
  <c r="E1081" i="1"/>
  <c r="E1072" i="1"/>
  <c r="E1069" i="1"/>
  <c r="E1049" i="1"/>
  <c r="E1040" i="1"/>
  <c r="E1037" i="1"/>
  <c r="E1047" i="1"/>
  <c r="E1048" i="1"/>
  <c r="E1038" i="1"/>
  <c r="E1008" i="1"/>
  <c r="E985" i="1"/>
  <c r="E976" i="1"/>
  <c r="E973" i="1"/>
  <c r="E983" i="1"/>
  <c r="E984" i="1"/>
  <c r="E974" i="1"/>
  <c r="E971" i="1"/>
  <c r="E921" i="1"/>
  <c r="E942" i="1"/>
  <c r="E939" i="1"/>
  <c r="E880" i="1"/>
  <c r="E868" i="1"/>
  <c r="E853" i="1"/>
  <c r="E854" i="1"/>
  <c r="E821" i="1"/>
  <c r="E840" i="1"/>
  <c r="E773" i="1"/>
  <c r="E645" i="1"/>
  <c r="E636" i="1"/>
  <c r="E621" i="1"/>
  <c r="E637" i="1"/>
  <c r="E622" i="1"/>
  <c r="E602" i="1"/>
  <c r="E593" i="1"/>
  <c r="E598" i="1"/>
  <c r="E582" i="1"/>
  <c r="E601" i="1"/>
  <c r="E599" i="1"/>
  <c r="E490" i="1"/>
  <c r="E491" i="1"/>
  <c r="E488" i="1"/>
  <c r="E456" i="1"/>
  <c r="E1247" i="1"/>
  <c r="E1235" i="1"/>
  <c r="E1253" i="1"/>
  <c r="E1252" i="1"/>
  <c r="E1250" i="1"/>
  <c r="E1249" i="1"/>
  <c r="E1215" i="1"/>
  <c r="E1203" i="1"/>
  <c r="E1220" i="1"/>
  <c r="E1221" i="1"/>
  <c r="E1218" i="1"/>
  <c r="E1217" i="1"/>
  <c r="E1183" i="1"/>
  <c r="E1171" i="1"/>
  <c r="E1188" i="1"/>
  <c r="E1189" i="1"/>
  <c r="E1186" i="1"/>
  <c r="E1185" i="1"/>
  <c r="E1151" i="1"/>
  <c r="E1139" i="1"/>
  <c r="E1156" i="1"/>
  <c r="E1157" i="1"/>
  <c r="E1154" i="1"/>
  <c r="E1153" i="1"/>
  <c r="E1119" i="1"/>
  <c r="E1107" i="1"/>
  <c r="E1124" i="1"/>
  <c r="E1125" i="1"/>
  <c r="E1122" i="1"/>
  <c r="E1121" i="1"/>
  <c r="E1087" i="1"/>
  <c r="E1075" i="1"/>
  <c r="E1092" i="1"/>
  <c r="E1093" i="1"/>
  <c r="E1090" i="1"/>
  <c r="E1089" i="1"/>
  <c r="E1055" i="1"/>
  <c r="E1043" i="1"/>
  <c r="E1060" i="1"/>
  <c r="E1061" i="1"/>
  <c r="E1058" i="1"/>
  <c r="E1057" i="1"/>
  <c r="E1023" i="1"/>
  <c r="E1011" i="1"/>
  <c r="E1028" i="1"/>
  <c r="E1029" i="1"/>
  <c r="E1026" i="1"/>
  <c r="E1025" i="1"/>
  <c r="E991" i="1"/>
  <c r="E979" i="1"/>
  <c r="E996" i="1"/>
  <c r="E997" i="1"/>
  <c r="E994" i="1"/>
  <c r="E993" i="1"/>
  <c r="E959" i="1"/>
  <c r="E947" i="1"/>
  <c r="E964" i="1"/>
  <c r="E965" i="1"/>
  <c r="E962" i="1"/>
  <c r="E961" i="1"/>
  <c r="E927" i="1"/>
  <c r="E924" i="1"/>
  <c r="E915" i="1"/>
  <c r="E930" i="1"/>
  <c r="E929" i="1"/>
  <c r="E926" i="1"/>
  <c r="E923" i="1"/>
  <c r="E888" i="1"/>
  <c r="E885" i="1"/>
  <c r="E872" i="1"/>
  <c r="E896" i="1"/>
  <c r="E882" i="1"/>
  <c r="E841" i="1"/>
  <c r="E856" i="1"/>
  <c r="E857" i="1"/>
  <c r="E826" i="1"/>
  <c r="E834" i="1"/>
  <c r="E831" i="1"/>
  <c r="E829" i="1"/>
  <c r="E830" i="1"/>
  <c r="E827" i="1"/>
  <c r="E809" i="1"/>
  <c r="E804" i="1"/>
  <c r="E805" i="1"/>
  <c r="E774" i="1"/>
  <c r="E797" i="1"/>
  <c r="E802" i="1"/>
  <c r="E798" i="1"/>
  <c r="E799" i="1"/>
  <c r="E777" i="1"/>
  <c r="E772" i="1"/>
  <c r="E742" i="1"/>
  <c r="E770" i="1"/>
  <c r="E765" i="1"/>
  <c r="E766" i="1"/>
  <c r="E767" i="1"/>
  <c r="E745" i="1"/>
  <c r="E740" i="1"/>
  <c r="E710" i="1"/>
  <c r="E738" i="1"/>
  <c r="E733" i="1"/>
  <c r="E734" i="1"/>
  <c r="E735" i="1"/>
  <c r="E713" i="1"/>
  <c r="E708" i="1"/>
  <c r="E678" i="1"/>
  <c r="E706" i="1"/>
  <c r="E701" i="1"/>
  <c r="E702" i="1"/>
  <c r="E703" i="1"/>
  <c r="E681" i="1"/>
  <c r="E676" i="1"/>
  <c r="E646" i="1"/>
  <c r="E674" i="1"/>
  <c r="E669" i="1"/>
  <c r="E670" i="1"/>
  <c r="E671" i="1"/>
  <c r="E649" i="1"/>
  <c r="E644" i="1"/>
  <c r="E614" i="1"/>
  <c r="E642" i="1"/>
  <c r="E641" i="1"/>
  <c r="E638" i="1"/>
  <c r="E639" i="1"/>
  <c r="E609" i="1"/>
  <c r="E572" i="1"/>
  <c r="E573" i="1"/>
  <c r="E557" i="1"/>
  <c r="E545" i="1"/>
  <c r="E499" i="1"/>
  <c r="E500" i="1"/>
  <c r="E497" i="1"/>
  <c r="E469" i="1"/>
  <c r="E445" i="1"/>
  <c r="E436" i="1"/>
  <c r="E439" i="1"/>
  <c r="E416" i="1"/>
  <c r="E443" i="1"/>
  <c r="E433" i="1"/>
  <c r="E440" i="1"/>
  <c r="E441" i="1"/>
  <c r="E367" i="1"/>
  <c r="E366" i="1"/>
  <c r="E143" i="1"/>
  <c r="E142" i="1"/>
  <c r="E144" i="1"/>
  <c r="E1258" i="1"/>
  <c r="E1242" i="1"/>
  <c r="E1226" i="1"/>
  <c r="E1210" i="1"/>
  <c r="E1194" i="1"/>
  <c r="E1178" i="1"/>
  <c r="E1162" i="1"/>
  <c r="E1146" i="1"/>
  <c r="E1130" i="1"/>
  <c r="E1114" i="1"/>
  <c r="E1098" i="1"/>
  <c r="E1082" i="1"/>
  <c r="E1066" i="1"/>
  <c r="E1050" i="1"/>
  <c r="E1034" i="1"/>
  <c r="E1018" i="1"/>
  <c r="E1002" i="1"/>
  <c r="E986" i="1"/>
  <c r="E970" i="1"/>
  <c r="E954" i="1"/>
  <c r="E938" i="1"/>
  <c r="E907" i="1"/>
  <c r="E894" i="1"/>
  <c r="E884" i="1"/>
  <c r="E879" i="1"/>
  <c r="E871" i="1"/>
  <c r="E855" i="1"/>
  <c r="E846" i="1"/>
  <c r="E843" i="1"/>
  <c r="E828" i="1"/>
  <c r="E823" i="1"/>
  <c r="E817" i="1"/>
  <c r="E812" i="1"/>
  <c r="E807" i="1"/>
  <c r="E801" i="1"/>
  <c r="E796" i="1"/>
  <c r="E794" i="1"/>
  <c r="E791" i="1"/>
  <c r="E785" i="1"/>
  <c r="E780" i="1"/>
  <c r="E778" i="1"/>
  <c r="E775" i="1"/>
  <c r="E769" i="1"/>
  <c r="E764" i="1"/>
  <c r="E762" i="1"/>
  <c r="E759" i="1"/>
  <c r="E753" i="1"/>
  <c r="E748" i="1"/>
  <c r="E746" i="1"/>
  <c r="E743" i="1"/>
  <c r="E737" i="1"/>
  <c r="E732" i="1"/>
  <c r="E730" i="1"/>
  <c r="E727" i="1"/>
  <c r="E721" i="1"/>
  <c r="E716" i="1"/>
  <c r="E714" i="1"/>
  <c r="E711" i="1"/>
  <c r="E705" i="1"/>
  <c r="E700" i="1"/>
  <c r="E698" i="1"/>
  <c r="E695" i="1"/>
  <c r="E689" i="1"/>
  <c r="E684" i="1"/>
  <c r="E682" i="1"/>
  <c r="E679" i="1"/>
  <c r="E673" i="1"/>
  <c r="E668" i="1"/>
  <c r="E666" i="1"/>
  <c r="E663" i="1"/>
  <c r="E657" i="1"/>
  <c r="E652" i="1"/>
  <c r="E650" i="1"/>
  <c r="E647" i="1"/>
  <c r="E618" i="1"/>
  <c r="E626" i="1"/>
  <c r="E634" i="1"/>
  <c r="E633" i="1"/>
  <c r="E631" i="1"/>
  <c r="E612" i="1"/>
  <c r="E610" i="1"/>
  <c r="E607" i="1"/>
  <c r="E570" i="1"/>
  <c r="E561" i="1"/>
  <c r="E566" i="1"/>
  <c r="E567" i="1"/>
  <c r="E547" i="1"/>
  <c r="E531" i="1"/>
  <c r="E483" i="1"/>
  <c r="E484" i="1"/>
  <c r="E461" i="1"/>
  <c r="E458" i="1"/>
  <c r="E459" i="1"/>
  <c r="E452" i="1"/>
  <c r="E455" i="1"/>
  <c r="E449" i="1"/>
  <c r="E457" i="1"/>
  <c r="E424" i="1"/>
  <c r="E271" i="1"/>
  <c r="E270" i="1"/>
  <c r="E77" i="1"/>
  <c r="E73" i="1"/>
  <c r="E48" i="1"/>
  <c r="E65" i="1"/>
  <c r="E64" i="1"/>
  <c r="E575" i="1"/>
  <c r="E527" i="1"/>
  <c r="E528" i="1"/>
  <c r="E502" i="1"/>
  <c r="E503" i="1"/>
  <c r="E501" i="1"/>
  <c r="E495" i="1"/>
  <c r="E496" i="1"/>
  <c r="E442" i="1"/>
  <c r="E205" i="1"/>
  <c r="E201" i="1"/>
  <c r="E193" i="1"/>
  <c r="E192" i="1"/>
  <c r="E1254" i="1"/>
  <c r="E1238" i="1"/>
  <c r="E1222" i="1"/>
  <c r="E1206" i="1"/>
  <c r="E1190" i="1"/>
  <c r="E1174" i="1"/>
  <c r="E1158" i="1"/>
  <c r="E1142" i="1"/>
  <c r="E1126" i="1"/>
  <c r="E1110" i="1"/>
  <c r="E1094" i="1"/>
  <c r="E1078" i="1"/>
  <c r="E1062" i="1"/>
  <c r="E1046" i="1"/>
  <c r="E1030" i="1"/>
  <c r="E1014" i="1"/>
  <c r="E998" i="1"/>
  <c r="E982" i="1"/>
  <c r="E966" i="1"/>
  <c r="E950" i="1"/>
  <c r="E922" i="1"/>
  <c r="E918" i="1"/>
  <c r="E910" i="1"/>
  <c r="E900" i="1"/>
  <c r="E895" i="1"/>
  <c r="E887" i="1"/>
  <c r="E865" i="1"/>
  <c r="E852" i="1"/>
  <c r="E847" i="1"/>
  <c r="E835" i="1"/>
  <c r="E832" i="1"/>
  <c r="E833" i="1"/>
  <c r="E604" i="1"/>
  <c r="E605" i="1"/>
  <c r="E585" i="1"/>
  <c r="E565" i="1"/>
  <c r="E543" i="1"/>
  <c r="E544" i="1"/>
  <c r="E538" i="1"/>
  <c r="E541" i="1"/>
  <c r="E513" i="1"/>
  <c r="E535" i="1"/>
  <c r="E529" i="1"/>
  <c r="E534" i="1"/>
  <c r="E533" i="1"/>
  <c r="E504" i="1"/>
  <c r="E511" i="1"/>
  <c r="E512" i="1"/>
  <c r="E475" i="1"/>
  <c r="E447" i="1"/>
  <c r="E448" i="1"/>
  <c r="E417" i="1"/>
  <c r="E399" i="1"/>
  <c r="E400" i="1"/>
  <c r="E395" i="1"/>
  <c r="E396" i="1"/>
  <c r="E389" i="1"/>
  <c r="E397" i="1"/>
  <c r="E377" i="1"/>
  <c r="E393" i="1"/>
  <c r="E392" i="1"/>
  <c r="E376" i="1"/>
  <c r="E385" i="1"/>
  <c r="E269" i="1"/>
  <c r="E265" i="1"/>
  <c r="E257" i="1"/>
  <c r="E256" i="1"/>
  <c r="E207" i="1"/>
  <c r="E206" i="1"/>
  <c r="E208" i="1"/>
  <c r="E177" i="1"/>
  <c r="E899" i="1"/>
  <c r="E883" i="1"/>
  <c r="E867" i="1"/>
  <c r="E625" i="1"/>
  <c r="E620" i="1"/>
  <c r="E590" i="1"/>
  <c r="E615" i="1"/>
  <c r="E588" i="1"/>
  <c r="E558" i="1"/>
  <c r="E586" i="1"/>
  <c r="E583" i="1"/>
  <c r="E556" i="1"/>
  <c r="E555" i="1"/>
  <c r="E552" i="1"/>
  <c r="E554" i="1"/>
  <c r="E551" i="1"/>
  <c r="E548" i="1"/>
  <c r="E546" i="1"/>
  <c r="E508" i="1"/>
  <c r="E479" i="1"/>
  <c r="E480" i="1"/>
  <c r="E470" i="1"/>
  <c r="E471" i="1"/>
  <c r="E463" i="1"/>
  <c r="E464" i="1"/>
  <c r="E415" i="1"/>
  <c r="E413" i="1"/>
  <c r="E409" i="1"/>
  <c r="E410" i="1"/>
  <c r="E303" i="1"/>
  <c r="E302" i="1"/>
  <c r="E301" i="1"/>
  <c r="E297" i="1"/>
  <c r="E289" i="1"/>
  <c r="E237" i="1"/>
  <c r="E233" i="1"/>
  <c r="E225" i="1"/>
  <c r="E173" i="1"/>
  <c r="E169" i="1"/>
  <c r="E161" i="1"/>
  <c r="E109" i="1"/>
  <c r="E105" i="1"/>
  <c r="E97" i="1"/>
  <c r="E819" i="1"/>
  <c r="E816" i="1"/>
  <c r="E811" i="1"/>
  <c r="E808" i="1"/>
  <c r="E803" i="1"/>
  <c r="E800" i="1"/>
  <c r="E795" i="1"/>
  <c r="E792" i="1"/>
  <c r="E787" i="1"/>
  <c r="E784" i="1"/>
  <c r="E779" i="1"/>
  <c r="E776" i="1"/>
  <c r="E771" i="1"/>
  <c r="E768" i="1"/>
  <c r="E763" i="1"/>
  <c r="E760" i="1"/>
  <c r="E755" i="1"/>
  <c r="E752" i="1"/>
  <c r="E747" i="1"/>
  <c r="E744" i="1"/>
  <c r="E739" i="1"/>
  <c r="E736" i="1"/>
  <c r="E731" i="1"/>
  <c r="E728" i="1"/>
  <c r="E723" i="1"/>
  <c r="E720" i="1"/>
  <c r="E715" i="1"/>
  <c r="E712" i="1"/>
  <c r="E707" i="1"/>
  <c r="E704" i="1"/>
  <c r="E699" i="1"/>
  <c r="E696" i="1"/>
  <c r="E691" i="1"/>
  <c r="E688" i="1"/>
  <c r="E683" i="1"/>
  <c r="E680" i="1"/>
  <c r="E675" i="1"/>
  <c r="E672" i="1"/>
  <c r="E667" i="1"/>
  <c r="E664" i="1"/>
  <c r="E659" i="1"/>
  <c r="E656" i="1"/>
  <c r="E651" i="1"/>
  <c r="E648" i="1"/>
  <c r="E643" i="1"/>
  <c r="E628" i="1"/>
  <c r="E623" i="1"/>
  <c r="E596" i="1"/>
  <c r="E594" i="1"/>
  <c r="E591" i="1"/>
  <c r="E564" i="1"/>
  <c r="E562" i="1"/>
  <c r="E559" i="1"/>
  <c r="E532" i="1"/>
  <c r="E530" i="1"/>
  <c r="E525" i="1"/>
  <c r="E522" i="1"/>
  <c r="E523" i="1"/>
  <c r="E521" i="1"/>
  <c r="E518" i="1"/>
  <c r="E515" i="1"/>
  <c r="E476" i="1"/>
  <c r="E431" i="1"/>
  <c r="E432" i="1"/>
  <c r="E429" i="1"/>
  <c r="E425" i="1"/>
  <c r="E426" i="1"/>
  <c r="E335" i="1"/>
  <c r="E334" i="1"/>
  <c r="E333" i="1"/>
  <c r="E329" i="1"/>
  <c r="E321" i="1"/>
  <c r="E239" i="1"/>
  <c r="E238" i="1"/>
  <c r="E240" i="1"/>
  <c r="E175" i="1"/>
  <c r="E174" i="1"/>
  <c r="E176" i="1"/>
  <c r="E111" i="1"/>
  <c r="E110" i="1"/>
  <c r="E112" i="1"/>
  <c r="E640" i="1"/>
  <c r="E635" i="1"/>
  <c r="E632" i="1"/>
  <c r="E627" i="1"/>
  <c r="E624" i="1"/>
  <c r="E619" i="1"/>
  <c r="E616" i="1"/>
  <c r="E611" i="1"/>
  <c r="E608" i="1"/>
  <c r="E603" i="1"/>
  <c r="E600" i="1"/>
  <c r="E595" i="1"/>
  <c r="E592" i="1"/>
  <c r="E587" i="1"/>
  <c r="E584" i="1"/>
  <c r="E579" i="1"/>
  <c r="E576" i="1"/>
  <c r="E571" i="1"/>
  <c r="E568" i="1"/>
  <c r="E563" i="1"/>
  <c r="E560" i="1"/>
  <c r="E540" i="1"/>
  <c r="E539" i="1"/>
  <c r="E536" i="1"/>
  <c r="E524" i="1"/>
  <c r="E509" i="1"/>
  <c r="E506" i="1"/>
  <c r="E505" i="1"/>
  <c r="E492" i="1"/>
  <c r="E477" i="1"/>
  <c r="E474" i="1"/>
  <c r="E473" i="1"/>
  <c r="E460" i="1"/>
  <c r="E451" i="1"/>
  <c r="E450" i="1"/>
  <c r="E444" i="1"/>
  <c r="E435" i="1"/>
  <c r="E434" i="1"/>
  <c r="E423" i="1"/>
  <c r="E421" i="1"/>
  <c r="E418" i="1"/>
  <c r="E407" i="1"/>
  <c r="E405" i="1"/>
  <c r="E402" i="1"/>
  <c r="E386" i="1"/>
  <c r="E382" i="1"/>
  <c r="E383" i="1"/>
  <c r="E379" i="1"/>
  <c r="E380" i="1"/>
  <c r="E373" i="1"/>
  <c r="E381" i="1"/>
  <c r="E351" i="1"/>
  <c r="E350" i="1"/>
  <c r="E349" i="1"/>
  <c r="E345" i="1"/>
  <c r="E319" i="1"/>
  <c r="E318" i="1"/>
  <c r="E317" i="1"/>
  <c r="E313" i="1"/>
  <c r="E287" i="1"/>
  <c r="E286" i="1"/>
  <c r="E285" i="1"/>
  <c r="E281" i="1"/>
  <c r="E255" i="1"/>
  <c r="E254" i="1"/>
  <c r="E253" i="1"/>
  <c r="E249" i="1"/>
  <c r="E223" i="1"/>
  <c r="E222" i="1"/>
  <c r="E221" i="1"/>
  <c r="E217" i="1"/>
  <c r="E191" i="1"/>
  <c r="E190" i="1"/>
  <c r="E189" i="1"/>
  <c r="E185" i="1"/>
  <c r="E159" i="1"/>
  <c r="E158" i="1"/>
  <c r="E157" i="1"/>
  <c r="E153" i="1"/>
  <c r="E127" i="1"/>
  <c r="E126" i="1"/>
  <c r="E125" i="1"/>
  <c r="E121" i="1"/>
  <c r="E95" i="1"/>
  <c r="E94" i="1"/>
  <c r="E93" i="1"/>
  <c r="E89" i="1"/>
  <c r="E63" i="1"/>
  <c r="E62" i="1"/>
  <c r="E37" i="1"/>
  <c r="E45" i="1"/>
  <c r="E53" i="1"/>
  <c r="E61" i="1"/>
  <c r="E40" i="1"/>
  <c r="E56" i="1"/>
  <c r="E41" i="1"/>
  <c r="E57" i="1"/>
  <c r="E514" i="1"/>
  <c r="E498" i="1"/>
  <c r="E482" i="1"/>
  <c r="E466" i="1"/>
  <c r="E454" i="1"/>
  <c r="E446" i="1"/>
  <c r="E438" i="1"/>
  <c r="E430" i="1"/>
  <c r="E427" i="1"/>
  <c r="E422" i="1"/>
  <c r="E419" i="1"/>
  <c r="E414" i="1"/>
  <c r="E411" i="1"/>
  <c r="E406" i="1"/>
  <c r="E403" i="1"/>
  <c r="E398" i="1"/>
  <c r="E394" i="1"/>
  <c r="E390" i="1"/>
  <c r="E391" i="1"/>
  <c r="E387" i="1"/>
  <c r="E378" i="1"/>
  <c r="E374" i="1"/>
  <c r="E375" i="1"/>
  <c r="E371" i="1"/>
  <c r="E359" i="1"/>
  <c r="E358" i="1"/>
  <c r="E357" i="1"/>
  <c r="E343" i="1"/>
  <c r="E342" i="1"/>
  <c r="E341" i="1"/>
  <c r="E327" i="1"/>
  <c r="E326" i="1"/>
  <c r="E325" i="1"/>
  <c r="E311" i="1"/>
  <c r="E310" i="1"/>
  <c r="E309" i="1"/>
  <c r="E295" i="1"/>
  <c r="E294" i="1"/>
  <c r="E293" i="1"/>
  <c r="E279" i="1"/>
  <c r="E278" i="1"/>
  <c r="E277" i="1"/>
  <c r="E263" i="1"/>
  <c r="E262" i="1"/>
  <c r="E261" i="1"/>
  <c r="E247" i="1"/>
  <c r="E246" i="1"/>
  <c r="E245" i="1"/>
  <c r="E231" i="1"/>
  <c r="E230" i="1"/>
  <c r="E229" i="1"/>
  <c r="E215" i="1"/>
  <c r="E214" i="1"/>
  <c r="E213" i="1"/>
  <c r="E199" i="1"/>
  <c r="E198" i="1"/>
  <c r="E197" i="1"/>
  <c r="E183" i="1"/>
  <c r="E182" i="1"/>
  <c r="E181" i="1"/>
  <c r="E167" i="1"/>
  <c r="E166" i="1"/>
  <c r="E165" i="1"/>
  <c r="E151" i="1"/>
  <c r="E150" i="1"/>
  <c r="E149" i="1"/>
  <c r="E135" i="1"/>
  <c r="E134" i="1"/>
  <c r="E133" i="1"/>
  <c r="E119" i="1"/>
  <c r="E118" i="1"/>
  <c r="E117" i="1"/>
  <c r="E103" i="1"/>
  <c r="E102" i="1"/>
  <c r="E101" i="1"/>
  <c r="E87" i="1"/>
  <c r="E86" i="1"/>
  <c r="E85" i="1"/>
  <c r="E71" i="1"/>
  <c r="E70" i="1"/>
  <c r="E69" i="1"/>
  <c r="E526" i="1"/>
  <c r="E510" i="1"/>
  <c r="E494" i="1"/>
  <c r="E478" i="1"/>
  <c r="E462" i="1"/>
  <c r="E428" i="1"/>
  <c r="E420" i="1"/>
  <c r="E412" i="1"/>
  <c r="E404" i="1"/>
  <c r="E388" i="1"/>
  <c r="E372" i="1"/>
  <c r="E360" i="1"/>
  <c r="E344" i="1"/>
  <c r="E328" i="1"/>
  <c r="E312" i="1"/>
  <c r="E296" i="1"/>
  <c r="E280" i="1"/>
  <c r="E264" i="1"/>
  <c r="E248" i="1"/>
  <c r="E232" i="1"/>
  <c r="E216" i="1"/>
  <c r="E200" i="1"/>
  <c r="E184" i="1"/>
  <c r="E168" i="1"/>
  <c r="E152" i="1"/>
  <c r="E136" i="1"/>
  <c r="E120" i="1"/>
  <c r="E104" i="1"/>
  <c r="E88" i="1"/>
  <c r="E72" i="1"/>
  <c r="E363" i="1"/>
  <c r="E362" i="1"/>
  <c r="E355" i="1"/>
  <c r="E354" i="1"/>
  <c r="E347" i="1"/>
  <c r="E346" i="1"/>
  <c r="E339" i="1"/>
  <c r="E338" i="1"/>
  <c r="E331" i="1"/>
  <c r="E330" i="1"/>
  <c r="E323" i="1"/>
  <c r="E322" i="1"/>
  <c r="E315" i="1"/>
  <c r="E314" i="1"/>
  <c r="E307" i="1"/>
  <c r="E306" i="1"/>
  <c r="E299" i="1"/>
  <c r="E298" i="1"/>
  <c r="E291" i="1"/>
  <c r="E290" i="1"/>
  <c r="E283" i="1"/>
  <c r="E282" i="1"/>
  <c r="E275" i="1"/>
  <c r="E274" i="1"/>
  <c r="E267" i="1"/>
  <c r="E266" i="1"/>
  <c r="E259" i="1"/>
  <c r="E258" i="1"/>
  <c r="E251" i="1"/>
  <c r="E250" i="1"/>
  <c r="E243" i="1"/>
  <c r="E242" i="1"/>
  <c r="E235" i="1"/>
  <c r="E234" i="1"/>
  <c r="E227" i="1"/>
  <c r="E226" i="1"/>
  <c r="E219" i="1"/>
  <c r="E218" i="1"/>
  <c r="E211" i="1"/>
  <c r="E210" i="1"/>
  <c r="E203" i="1"/>
  <c r="E202" i="1"/>
  <c r="E195" i="1"/>
  <c r="E194" i="1"/>
  <c r="E187" i="1"/>
  <c r="E186" i="1"/>
  <c r="E179" i="1"/>
  <c r="E178" i="1"/>
  <c r="E171" i="1"/>
  <c r="E170" i="1"/>
  <c r="E163" i="1"/>
  <c r="E162" i="1"/>
  <c r="E155" i="1"/>
  <c r="E154" i="1"/>
  <c r="E147" i="1"/>
  <c r="E146" i="1"/>
  <c r="E139" i="1"/>
  <c r="E138" i="1"/>
  <c r="E131" i="1"/>
  <c r="E130" i="1"/>
  <c r="E123" i="1"/>
  <c r="E122" i="1"/>
  <c r="E115" i="1"/>
  <c r="E114" i="1"/>
  <c r="E107" i="1"/>
  <c r="E106" i="1"/>
  <c r="E99" i="1"/>
  <c r="E98" i="1"/>
  <c r="E91" i="1"/>
  <c r="E90" i="1"/>
  <c r="E83" i="1"/>
  <c r="E82" i="1"/>
  <c r="E75" i="1"/>
  <c r="E74" i="1"/>
  <c r="E67" i="1"/>
  <c r="E66" i="1"/>
  <c r="E59" i="1"/>
  <c r="E58" i="1"/>
  <c r="E55" i="1"/>
  <c r="E54" i="1"/>
  <c r="E51" i="1"/>
  <c r="E50" i="1"/>
  <c r="E47" i="1"/>
  <c r="E46" i="1"/>
  <c r="E43" i="1"/>
  <c r="E42" i="1"/>
  <c r="E39" i="1"/>
  <c r="E38" i="1"/>
  <c r="E35" i="1"/>
  <c r="E34" i="1"/>
  <c r="E31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3" i="2"/>
  <c r="D4" i="2"/>
  <c r="F251" i="2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3" i="2"/>
  <c r="R37" i="12" l="1"/>
  <c r="S37" i="12" s="1"/>
  <c r="Q38" i="12"/>
  <c r="K38" i="12"/>
  <c r="P38" i="12"/>
  <c r="N885" i="12"/>
  <c r="N705" i="12"/>
  <c r="N1131" i="12"/>
  <c r="N183" i="12"/>
  <c r="N1824" i="12"/>
  <c r="N1060" i="12"/>
  <c r="N1509" i="12"/>
  <c r="N506" i="12"/>
  <c r="N673" i="12"/>
  <c r="N766" i="12"/>
  <c r="N1755" i="12"/>
  <c r="N383" i="12"/>
  <c r="N1782" i="12"/>
  <c r="N292" i="12"/>
  <c r="N243" i="12"/>
  <c r="N1371" i="12"/>
  <c r="N1463" i="12"/>
  <c r="N105" i="12"/>
  <c r="N1389" i="12"/>
  <c r="N819" i="12"/>
  <c r="N484" i="12"/>
  <c r="N1978" i="12"/>
  <c r="N1475" i="12"/>
  <c r="N1242" i="12"/>
  <c r="N909" i="12"/>
  <c r="N1012" i="12"/>
  <c r="N494" i="12"/>
  <c r="N1145" i="12"/>
  <c r="N124" i="12"/>
  <c r="N1674" i="12"/>
  <c r="N230" i="12"/>
  <c r="N143" i="12"/>
  <c r="N421" i="12"/>
  <c r="N1091" i="12"/>
  <c r="N1893" i="12"/>
  <c r="N1000" i="12"/>
  <c r="N860" i="12"/>
  <c r="N1709" i="12"/>
  <c r="N1103" i="12"/>
  <c r="N1644" i="12"/>
  <c r="N362" i="12"/>
  <c r="N627" i="12"/>
  <c r="N1852" i="12"/>
  <c r="N442" i="12"/>
  <c r="N1581" i="12"/>
  <c r="N1522" i="12"/>
  <c r="N259" i="12"/>
  <c r="N556" i="12"/>
  <c r="N1037" i="12"/>
  <c r="N750" i="12"/>
  <c r="N1413" i="12"/>
  <c r="R38" i="12" l="1"/>
  <c r="S38" i="12" s="1"/>
  <c r="Q39" i="12"/>
  <c r="K39" i="12"/>
  <c r="P39" i="12"/>
  <c r="N557" i="12"/>
  <c r="N1061" i="12"/>
  <c r="N184" i="12"/>
  <c r="N1038" i="12"/>
  <c r="N443" i="12"/>
  <c r="N628" i="12"/>
  <c r="N1645" i="12"/>
  <c r="N1104" i="12"/>
  <c r="N1092" i="12"/>
  <c r="N422" i="12"/>
  <c r="N106" i="12"/>
  <c r="N1464" i="12"/>
  <c r="N293" i="12"/>
  <c r="N1783" i="12"/>
  <c r="N886" i="12"/>
  <c r="N1243" i="12"/>
  <c r="N1390" i="12"/>
  <c r="N1372" i="12"/>
  <c r="N706" i="12"/>
  <c r="N751" i="12"/>
  <c r="N1523" i="12"/>
  <c r="N1894" i="12"/>
  <c r="N1013" i="12"/>
  <c r="N910" i="12"/>
  <c r="N1476" i="12"/>
  <c r="N1979" i="12"/>
  <c r="N485" i="12"/>
  <c r="N820" i="12"/>
  <c r="N1825" i="12"/>
  <c r="N1853" i="12"/>
  <c r="N1414" i="12"/>
  <c r="N1582" i="12"/>
  <c r="N363" i="12"/>
  <c r="N1710" i="12"/>
  <c r="N861" i="12"/>
  <c r="N1675" i="12"/>
  <c r="N1146" i="12"/>
  <c r="N495" i="12"/>
  <c r="N244" i="12"/>
  <c r="N384" i="12"/>
  <c r="N1756" i="12"/>
  <c r="N767" i="12"/>
  <c r="N1510" i="12"/>
  <c r="N1132" i="12"/>
  <c r="R39" i="12" l="1"/>
  <c r="S39" i="12" s="1"/>
  <c r="Q40" i="12"/>
  <c r="K40" i="12"/>
  <c r="P40" i="12"/>
  <c r="N294" i="12"/>
  <c r="N423" i="12"/>
  <c r="N444" i="12"/>
  <c r="N1757" i="12"/>
  <c r="N245" i="12"/>
  <c r="N1676" i="12"/>
  <c r="N1826" i="12"/>
  <c r="N911" i="12"/>
  <c r="N1014" i="12"/>
  <c r="N1391" i="12"/>
  <c r="N1784" i="12"/>
  <c r="N1039" i="12"/>
  <c r="N185" i="12"/>
  <c r="N1524" i="12"/>
  <c r="N385" i="12"/>
  <c r="N862" i="12"/>
  <c r="N1711" i="12"/>
  <c r="N1583" i="12"/>
  <c r="N821" i="12"/>
  <c r="N707" i="12"/>
  <c r="N1373" i="12"/>
  <c r="N887" i="12"/>
  <c r="N1646" i="12"/>
  <c r="N1062" i="12"/>
  <c r="N364" i="12"/>
  <c r="N1415" i="12"/>
  <c r="N1477" i="12"/>
  <c r="N752" i="12"/>
  <c r="N1133" i="12"/>
  <c r="N768" i="12"/>
  <c r="N1147" i="12"/>
  <c r="N1854" i="12"/>
  <c r="N1895" i="12"/>
  <c r="N107" i="12"/>
  <c r="N1105" i="12"/>
  <c r="N629" i="12"/>
  <c r="N558" i="12"/>
  <c r="R40" i="12" l="1"/>
  <c r="S40" i="12" s="1"/>
  <c r="Q41" i="12"/>
  <c r="K41" i="12"/>
  <c r="P41" i="12"/>
  <c r="N1063" i="12"/>
  <c r="N1647" i="12"/>
  <c r="N1712" i="12"/>
  <c r="N1392" i="12"/>
  <c r="N1827" i="12"/>
  <c r="N769" i="12"/>
  <c r="N1134" i="12"/>
  <c r="N822" i="12"/>
  <c r="N863" i="12"/>
  <c r="N386" i="12"/>
  <c r="N1785" i="12"/>
  <c r="N912" i="12"/>
  <c r="N1106" i="12"/>
  <c r="N108" i="12"/>
  <c r="N1896" i="12"/>
  <c r="N1148" i="12"/>
  <c r="N753" i="12"/>
  <c r="N1478" i="12"/>
  <c r="N1416" i="12"/>
  <c r="N246" i="12"/>
  <c r="N445" i="12"/>
  <c r="N1374" i="12"/>
  <c r="N559" i="12"/>
  <c r="N630" i="12"/>
  <c r="N1855" i="12"/>
  <c r="N365" i="12"/>
  <c r="N888" i="12"/>
  <c r="N708" i="12"/>
  <c r="N1584" i="12"/>
  <c r="N1525" i="12"/>
  <c r="N186" i="12"/>
  <c r="N1677" i="12"/>
  <c r="N1758" i="12"/>
  <c r="N424" i="12"/>
  <c r="N295" i="12"/>
  <c r="R41" i="12" l="1"/>
  <c r="S41" i="12" s="1"/>
  <c r="Q42" i="12"/>
  <c r="K42" i="12"/>
  <c r="Q43" i="12" s="1"/>
  <c r="P42" i="12"/>
  <c r="N1678" i="12"/>
  <c r="N1786" i="12"/>
  <c r="N296" i="12"/>
  <c r="N889" i="12"/>
  <c r="N366" i="12"/>
  <c r="N631" i="12"/>
  <c r="N446" i="12"/>
  <c r="N1479" i="12"/>
  <c r="N1897" i="12"/>
  <c r="N109" i="12"/>
  <c r="N1107" i="12"/>
  <c r="N864" i="12"/>
  <c r="N1828" i="12"/>
  <c r="N247" i="12"/>
  <c r="N1417" i="12"/>
  <c r="N1149" i="12"/>
  <c r="N913" i="12"/>
  <c r="N1393" i="12"/>
  <c r="N709" i="12"/>
  <c r="N425" i="12"/>
  <c r="N1759" i="12"/>
  <c r="N1526" i="12"/>
  <c r="N1585" i="12"/>
  <c r="N560" i="12"/>
  <c r="N754" i="12"/>
  <c r="N387" i="12"/>
  <c r="N1135" i="12"/>
  <c r="N1713" i="12"/>
  <c r="N1648" i="12"/>
  <c r="N1064" i="12"/>
  <c r="R42" i="12" l="1"/>
  <c r="S42" i="12" s="1"/>
  <c r="K43" i="12"/>
  <c r="Q44" i="12" s="1"/>
  <c r="P43" i="12"/>
  <c r="R43" i="12" s="1"/>
  <c r="N447" i="12"/>
  <c r="N632" i="12"/>
  <c r="N1649" i="12"/>
  <c r="N561" i="12"/>
  <c r="N1527" i="12"/>
  <c r="N426" i="12"/>
  <c r="N1108" i="12"/>
  <c r="N110" i="12"/>
  <c r="N1714" i="12"/>
  <c r="N388" i="12"/>
  <c r="N914" i="12"/>
  <c r="N367" i="12"/>
  <c r="N1787" i="12"/>
  <c r="N1586" i="12"/>
  <c r="N1829" i="12"/>
  <c r="N755" i="12"/>
  <c r="N710" i="12"/>
  <c r="N1150" i="12"/>
  <c r="N1418" i="12"/>
  <c r="N248" i="12"/>
  <c r="N865" i="12"/>
  <c r="N1898" i="12"/>
  <c r="N890" i="12"/>
  <c r="N297" i="12"/>
  <c r="N1679" i="12"/>
  <c r="S43" i="12" l="1"/>
  <c r="K44" i="12"/>
  <c r="Q45" i="12" s="1"/>
  <c r="P44" i="12"/>
  <c r="R44" i="12" s="1"/>
  <c r="N1680" i="12"/>
  <c r="N1788" i="12"/>
  <c r="N866" i="12"/>
  <c r="N1419" i="12"/>
  <c r="N711" i="12"/>
  <c r="N1109" i="12"/>
  <c r="N1528" i="12"/>
  <c r="N562" i="12"/>
  <c r="N633" i="12"/>
  <c r="N298" i="12"/>
  <c r="N891" i="12"/>
  <c r="N1899" i="12"/>
  <c r="N249" i="12"/>
  <c r="N1151" i="12"/>
  <c r="N756" i="12"/>
  <c r="N1715" i="12"/>
  <c r="N1650" i="12"/>
  <c r="N1830" i="12"/>
  <c r="N368" i="12"/>
  <c r="N915" i="12"/>
  <c r="N389" i="12"/>
  <c r="N111" i="12"/>
  <c r="N448" i="12"/>
  <c r="S44" i="12" l="1"/>
  <c r="K45" i="12"/>
  <c r="Q46" i="12" s="1"/>
  <c r="P45" i="12"/>
  <c r="R45" i="12" s="1"/>
  <c r="N634" i="12"/>
  <c r="N112" i="12"/>
  <c r="N1651" i="12"/>
  <c r="N1716" i="12"/>
  <c r="N1529" i="12"/>
  <c r="N867" i="12"/>
  <c r="N1681" i="12"/>
  <c r="N916" i="12"/>
  <c r="N369" i="12"/>
  <c r="N250" i="12"/>
  <c r="N1900" i="12"/>
  <c r="N563" i="12"/>
  <c r="N712" i="12"/>
  <c r="N1420" i="12"/>
  <c r="N449" i="12"/>
  <c r="N390" i="12"/>
  <c r="N1152" i="12"/>
  <c r="N892" i="12"/>
  <c r="N299" i="12"/>
  <c r="N1789" i="12"/>
  <c r="S45" i="12" l="1"/>
  <c r="K46" i="12"/>
  <c r="Q47" i="12" s="1"/>
  <c r="P46" i="12"/>
  <c r="R46" i="12" s="1"/>
  <c r="N1901" i="12"/>
  <c r="N1153" i="12"/>
  <c r="N391" i="12"/>
  <c r="N450" i="12"/>
  <c r="N713" i="12"/>
  <c r="N917" i="12"/>
  <c r="N868" i="12"/>
  <c r="N1530" i="12"/>
  <c r="N1682" i="12"/>
  <c r="N1652" i="12"/>
  <c r="N1421" i="12"/>
  <c r="N1790" i="12"/>
  <c r="N300" i="12"/>
  <c r="N564" i="12"/>
  <c r="N370" i="12"/>
  <c r="N1717" i="12"/>
  <c r="N635" i="12"/>
  <c r="S46" i="12" l="1"/>
  <c r="K47" i="12"/>
  <c r="Q48" i="12" s="1"/>
  <c r="P47" i="12"/>
  <c r="R47" i="12" s="1"/>
  <c r="N869" i="12"/>
  <c r="N714" i="12"/>
  <c r="N1154" i="12"/>
  <c r="N636" i="12"/>
  <c r="N565" i="12"/>
  <c r="N371" i="12"/>
  <c r="N1422" i="12"/>
  <c r="N1653" i="12"/>
  <c r="N301" i="12"/>
  <c r="N1791" i="12"/>
  <c r="N918" i="12"/>
  <c r="N451" i="12"/>
  <c r="S47" i="12" l="1"/>
  <c r="K48" i="12"/>
  <c r="Q49" i="12" s="1"/>
  <c r="P48" i="12"/>
  <c r="R48" i="12" s="1"/>
  <c r="N452" i="12"/>
  <c r="N302" i="12"/>
  <c r="N1654" i="12"/>
  <c r="N1423" i="12"/>
  <c r="N1792" i="12"/>
  <c r="N637" i="12"/>
  <c r="N566" i="12"/>
  <c r="N1155" i="12"/>
  <c r="N715" i="12"/>
  <c r="S48" i="12" l="1"/>
  <c r="K49" i="12"/>
  <c r="Q50" i="12" s="1"/>
  <c r="P49" i="12"/>
  <c r="R49" i="12" s="1"/>
  <c r="N716" i="12"/>
  <c r="N1655" i="12"/>
  <c r="N303" i="12"/>
  <c r="N1156" i="12"/>
  <c r="N567" i="12"/>
  <c r="N638" i="12"/>
  <c r="N1793" i="12"/>
  <c r="S49" i="12" l="1"/>
  <c r="K50" i="12"/>
  <c r="Q51" i="12" s="1"/>
  <c r="P50" i="12"/>
  <c r="R50" i="12" s="1"/>
  <c r="N304" i="12"/>
  <c r="N1656" i="12"/>
  <c r="N717" i="12"/>
  <c r="N1157" i="12"/>
  <c r="S50" i="12" l="1"/>
  <c r="K51" i="12"/>
  <c r="Q52" i="12" s="1"/>
  <c r="P51" i="12"/>
  <c r="R51" i="12" s="1"/>
  <c r="N718" i="12"/>
  <c r="N1158" i="12"/>
  <c r="N305" i="12"/>
  <c r="S51" i="12" l="1"/>
  <c r="K52" i="12"/>
  <c r="Q53" i="12" s="1"/>
  <c r="P52" i="12"/>
  <c r="R52" i="12" s="1"/>
  <c r="N306" i="12"/>
  <c r="N1159" i="12"/>
  <c r="N719" i="12"/>
  <c r="S52" i="12" l="1"/>
  <c r="K53" i="12"/>
  <c r="Q54" i="12" s="1"/>
  <c r="P53" i="12"/>
  <c r="R53" i="12" s="1"/>
  <c r="N1160" i="12"/>
  <c r="N720" i="12"/>
  <c r="N307" i="12"/>
  <c r="S53" i="12" l="1"/>
  <c r="K54" i="12"/>
  <c r="Q55" i="12" s="1"/>
  <c r="P54" i="12"/>
  <c r="R54" i="12" s="1"/>
  <c r="N721" i="12"/>
  <c r="N1161" i="12"/>
  <c r="N308" i="12"/>
  <c r="S54" i="12" l="1"/>
  <c r="K55" i="12"/>
  <c r="Q56" i="12" s="1"/>
  <c r="P55" i="12"/>
  <c r="R55" i="12" s="1"/>
  <c r="N722" i="12"/>
  <c r="N309" i="12"/>
  <c r="N1162" i="12"/>
  <c r="S55" i="12" l="1"/>
  <c r="K56" i="12"/>
  <c r="Q57" i="12" s="1"/>
  <c r="P56" i="12"/>
  <c r="R56" i="12" s="1"/>
  <c r="N1163" i="12"/>
  <c r="N723" i="12"/>
  <c r="N310" i="12"/>
  <c r="N1662" i="12"/>
  <c r="S56" i="12" l="1"/>
  <c r="K57" i="12"/>
  <c r="Q58" i="12" s="1"/>
  <c r="P57" i="12"/>
  <c r="R57" i="12" s="1"/>
  <c r="N1663" i="12"/>
  <c r="N311" i="12"/>
  <c r="N1164" i="12"/>
  <c r="S57" i="12" l="1"/>
  <c r="K58" i="12"/>
  <c r="Q59" i="12" s="1"/>
  <c r="P58" i="12"/>
  <c r="R58" i="12" s="1"/>
  <c r="N1165" i="12"/>
  <c r="N312" i="12"/>
  <c r="S58" i="12" l="1"/>
  <c r="K59" i="12"/>
  <c r="Q60" i="12" s="1"/>
  <c r="P59" i="12"/>
  <c r="R59" i="12" s="1"/>
  <c r="N1166" i="12"/>
  <c r="N313" i="12"/>
  <c r="S59" i="12" l="1"/>
  <c r="K60" i="12"/>
  <c r="Q61" i="12" s="1"/>
  <c r="P60" i="12"/>
  <c r="R60" i="12" s="1"/>
  <c r="N314" i="12"/>
  <c r="N1167" i="12"/>
  <c r="S60" i="12" l="1"/>
  <c r="K61" i="12"/>
  <c r="Q62" i="12" s="1"/>
  <c r="P61" i="12"/>
  <c r="R61" i="12" s="1"/>
  <c r="N1168" i="12"/>
  <c r="N315" i="12"/>
  <c r="S61" i="12" l="1"/>
  <c r="K62" i="12"/>
  <c r="P62" i="12"/>
  <c r="R62" i="12" s="1"/>
  <c r="N1169" i="12"/>
  <c r="N316" i="12"/>
  <c r="Q63" i="12" l="1"/>
  <c r="N63" i="12"/>
  <c r="S62" i="12"/>
  <c r="P63" i="12"/>
  <c r="N1170" i="12"/>
  <c r="N317" i="12"/>
  <c r="R63" i="12" l="1"/>
  <c r="S63" i="12" s="1"/>
  <c r="K63" i="12"/>
  <c r="N1171" i="12"/>
  <c r="N318" i="12"/>
  <c r="Q64" i="12" l="1"/>
  <c r="P64" i="12"/>
  <c r="N1172" i="12"/>
  <c r="N319" i="12"/>
  <c r="R64" i="12" l="1"/>
  <c r="S64" i="12" s="1"/>
  <c r="N64" i="12"/>
  <c r="K64" i="12"/>
  <c r="N1173" i="12"/>
  <c r="N320" i="12"/>
  <c r="Q65" i="12" l="1"/>
  <c r="P65" i="12"/>
  <c r="N321" i="12"/>
  <c r="N1174" i="12"/>
  <c r="R65" i="12" l="1"/>
  <c r="S65" i="12" s="1"/>
  <c r="N65" i="12"/>
  <c r="K65" i="12"/>
  <c r="N1175" i="12"/>
  <c r="N322" i="12"/>
  <c r="Q66" i="12" l="1"/>
  <c r="P66" i="12"/>
  <c r="K66" i="12"/>
  <c r="N323" i="12"/>
  <c r="R66" i="12" l="1"/>
  <c r="S66" i="12" s="1"/>
  <c r="Q67" i="12"/>
  <c r="P67" i="12"/>
  <c r="R67" i="12" s="1"/>
  <c r="S67" i="12" l="1"/>
  <c r="N67" i="12"/>
  <c r="K67" i="12"/>
  <c r="Q68" i="12" l="1"/>
  <c r="P68" i="12"/>
  <c r="R68" i="12" l="1"/>
  <c r="S68" i="12" s="1"/>
  <c r="N68" i="12"/>
  <c r="N69" i="12" s="1"/>
  <c r="K68" i="12"/>
  <c r="Q69" i="12" l="1"/>
  <c r="K69" i="12"/>
  <c r="P69" i="12"/>
  <c r="R69" i="12" l="1"/>
  <c r="S69" i="12" s="1"/>
  <c r="Q70" i="12"/>
  <c r="P70" i="12"/>
  <c r="R70" i="12" s="1"/>
  <c r="S70" i="12" s="1"/>
  <c r="N70" i="12" l="1"/>
  <c r="K70" i="12"/>
  <c r="Q71" i="12" l="1"/>
  <c r="P71" i="12"/>
  <c r="R71" i="12" l="1"/>
  <c r="S71" i="12" s="1"/>
  <c r="N71" i="12"/>
  <c r="K71" i="12"/>
  <c r="Q72" i="12" l="1"/>
  <c r="P72" i="12"/>
  <c r="R72" i="12" l="1"/>
  <c r="S72" i="12" s="1"/>
  <c r="N72" i="12"/>
  <c r="K72" i="12"/>
  <c r="Q73" i="12" l="1"/>
  <c r="P73" i="12"/>
  <c r="R73" i="12" s="1"/>
  <c r="S73" i="12" s="1"/>
  <c r="N73" i="12" l="1"/>
  <c r="K73" i="12"/>
  <c r="Q74" i="12" l="1"/>
  <c r="P74" i="12"/>
  <c r="R74" i="12" l="1"/>
  <c r="S74" i="12" s="1"/>
  <c r="N74" i="12"/>
  <c r="K74" i="12"/>
  <c r="Q75" i="12" l="1"/>
  <c r="P75" i="12"/>
  <c r="R75" i="12" s="1"/>
  <c r="S75" i="12" s="1"/>
  <c r="N75" i="12" l="1"/>
  <c r="K75" i="12"/>
  <c r="Q76" i="12" l="1"/>
  <c r="P76" i="12"/>
  <c r="R76" i="12" l="1"/>
  <c r="S76" i="12" s="1"/>
  <c r="N76" i="12"/>
  <c r="K76" i="12"/>
  <c r="Q77" i="12" l="1"/>
  <c r="P77" i="12"/>
  <c r="R77" i="12" l="1"/>
  <c r="S77" i="12" s="1"/>
  <c r="N77" i="12"/>
  <c r="K77" i="12"/>
  <c r="Q78" i="12" l="1"/>
  <c r="P78" i="12"/>
  <c r="R78" i="12" l="1"/>
  <c r="S78" i="12" s="1"/>
  <c r="N78" i="12"/>
  <c r="K78" i="12"/>
  <c r="Q79" i="12" l="1"/>
  <c r="K79" i="12"/>
  <c r="P79" i="12"/>
  <c r="R79" i="12" l="1"/>
  <c r="S79" i="12" s="1"/>
  <c r="Q80" i="12"/>
  <c r="P80" i="12"/>
  <c r="R80" i="12" s="1"/>
  <c r="K80" i="12"/>
  <c r="S80" i="12" l="1"/>
  <c r="Q81" i="12"/>
  <c r="K81" i="12"/>
  <c r="P81" i="12"/>
  <c r="R81" i="12" s="1"/>
  <c r="S81" i="12" l="1"/>
  <c r="Q82" i="12"/>
  <c r="P82" i="12"/>
  <c r="R82" i="12" s="1"/>
  <c r="K82" i="12"/>
  <c r="S82" i="12" l="1"/>
  <c r="Q83" i="12"/>
  <c r="P83" i="12"/>
  <c r="R83" i="12" s="1"/>
  <c r="S83" i="12" l="1"/>
  <c r="N83" i="12"/>
  <c r="K83" i="12"/>
  <c r="Q84" i="12" l="1"/>
  <c r="P84" i="12"/>
  <c r="R84" i="12" l="1"/>
  <c r="S84" i="12" s="1"/>
  <c r="N84" i="12"/>
  <c r="K84" i="12"/>
  <c r="Q85" i="12" l="1"/>
  <c r="P85" i="12"/>
  <c r="R85" i="12" l="1"/>
  <c r="S85" i="12" s="1"/>
  <c r="N85" i="12"/>
  <c r="K85" i="12"/>
  <c r="Q86" i="12" l="1"/>
  <c r="P86" i="12"/>
  <c r="R86" i="12" l="1"/>
  <c r="S86" i="12" s="1"/>
  <c r="N86" i="12"/>
  <c r="K86" i="12"/>
  <c r="Q87" i="12" l="1"/>
  <c r="P87" i="12"/>
  <c r="R87" i="12" l="1"/>
  <c r="S87" i="12" s="1"/>
  <c r="N87" i="12"/>
  <c r="K87" i="12"/>
  <c r="Q88" i="12" l="1"/>
  <c r="P88" i="12"/>
  <c r="R88" i="12" l="1"/>
  <c r="S88" i="12" s="1"/>
  <c r="N88" i="12"/>
  <c r="K88" i="12"/>
  <c r="Q89" i="12" l="1"/>
  <c r="P89" i="12"/>
  <c r="R89" i="12" l="1"/>
  <c r="S89" i="12" s="1"/>
  <c r="N89" i="12"/>
  <c r="K89" i="12"/>
  <c r="Q90" i="12" l="1"/>
  <c r="P90" i="12"/>
  <c r="R90" i="12" l="1"/>
  <c r="S90" i="12" s="1"/>
  <c r="N90" i="12"/>
  <c r="K90" i="12"/>
  <c r="Q91" i="12" l="1"/>
  <c r="K91" i="12"/>
  <c r="P91" i="12"/>
  <c r="R91" i="12" l="1"/>
  <c r="S91" i="12" s="1"/>
  <c r="Q92" i="12"/>
  <c r="P92" i="12"/>
  <c r="R92" i="12" s="1"/>
  <c r="K92" i="12"/>
  <c r="S92" i="12" l="1"/>
  <c r="Q93" i="12"/>
  <c r="P93" i="12"/>
  <c r="R93" i="12" s="1"/>
  <c r="S93" i="12" l="1"/>
  <c r="N93" i="12"/>
  <c r="K93" i="12"/>
  <c r="Q94" i="12" l="1"/>
  <c r="P94" i="12"/>
  <c r="N94" i="12" l="1"/>
  <c r="K94" i="12"/>
  <c r="R94" i="12"/>
  <c r="S94" i="12" s="1"/>
  <c r="Q95" i="12" l="1"/>
  <c r="K95" i="12"/>
  <c r="P95" i="12"/>
  <c r="R95" i="12" l="1"/>
  <c r="S95" i="12" s="1"/>
  <c r="Q96" i="12"/>
  <c r="K96" i="12"/>
  <c r="P96" i="12"/>
  <c r="R96" i="12" s="1"/>
  <c r="S96" i="12" l="1"/>
  <c r="Q97" i="12"/>
  <c r="K97" i="12"/>
  <c r="P97" i="12"/>
  <c r="R97" i="12" s="1"/>
  <c r="S97" i="12" l="1"/>
  <c r="Q98" i="12"/>
  <c r="P98" i="12"/>
  <c r="R98" i="12" s="1"/>
  <c r="K98" i="12"/>
  <c r="S98" i="12" l="1"/>
  <c r="Q99" i="12"/>
  <c r="K99" i="12"/>
  <c r="P99" i="12"/>
  <c r="R99" i="12" s="1"/>
  <c r="S99" i="12" l="1"/>
  <c r="Q100" i="12"/>
  <c r="K100" i="12"/>
  <c r="P100" i="12"/>
  <c r="R100" i="12" s="1"/>
  <c r="S100" i="12" l="1"/>
  <c r="Q101" i="12"/>
  <c r="K101" i="12"/>
  <c r="P101" i="12"/>
  <c r="R101" i="12" s="1"/>
  <c r="S101" i="12" l="1"/>
  <c r="Q102" i="12"/>
  <c r="P102" i="12"/>
  <c r="R102" i="12" s="1"/>
  <c r="K102" i="12"/>
  <c r="S102" i="12" l="1"/>
  <c r="Q103" i="12"/>
  <c r="K103" i="12"/>
  <c r="P103" i="12"/>
  <c r="R103" i="12" s="1"/>
  <c r="S103" i="12" l="1"/>
  <c r="Q104" i="12"/>
  <c r="P104" i="12"/>
  <c r="R104" i="12" s="1"/>
  <c r="K104" i="12"/>
  <c r="S104" i="12" l="1"/>
  <c r="Q105" i="12"/>
  <c r="K105" i="12"/>
  <c r="P105" i="12"/>
  <c r="R105" i="12" s="1"/>
  <c r="S105" i="12" l="1"/>
  <c r="Q106" i="12"/>
  <c r="K106" i="12"/>
  <c r="P106" i="12"/>
  <c r="R106" i="12" s="1"/>
  <c r="S106" i="12" l="1"/>
  <c r="Q107" i="12"/>
  <c r="K107" i="12"/>
  <c r="P107" i="12"/>
  <c r="R107" i="12" s="1"/>
  <c r="S107" i="12" l="1"/>
  <c r="Q108" i="12"/>
  <c r="P108" i="12"/>
  <c r="K108" i="12"/>
  <c r="R108" i="12" l="1"/>
  <c r="S108" i="12" s="1"/>
  <c r="Q109" i="12"/>
  <c r="K109" i="12"/>
  <c r="P109" i="12"/>
  <c r="R109" i="12" l="1"/>
  <c r="S109" i="12" s="1"/>
  <c r="Q110" i="12"/>
  <c r="P110" i="12"/>
  <c r="R110" i="12" s="1"/>
  <c r="K110" i="12"/>
  <c r="S110" i="12" l="1"/>
  <c r="Q111" i="12"/>
  <c r="K111" i="12"/>
  <c r="P111" i="12"/>
  <c r="R111" i="12" s="1"/>
  <c r="S111" i="12" l="1"/>
  <c r="Q112" i="12"/>
  <c r="P112" i="12"/>
  <c r="K112" i="12"/>
  <c r="R112" i="12" l="1"/>
  <c r="S112" i="12" s="1"/>
  <c r="Q113" i="12"/>
  <c r="P113" i="12"/>
  <c r="R113" i="12" s="1"/>
  <c r="S113" i="12" l="1"/>
  <c r="N113" i="12"/>
  <c r="K113" i="12"/>
  <c r="Q114" i="12" l="1"/>
  <c r="P114" i="12"/>
  <c r="R114" i="12" l="1"/>
  <c r="S114" i="12" s="1"/>
  <c r="N114" i="12"/>
  <c r="K114" i="12"/>
  <c r="Q115" i="12" l="1"/>
  <c r="K115" i="12"/>
  <c r="P115" i="12"/>
  <c r="R115" i="12" l="1"/>
  <c r="S115" i="12" s="1"/>
  <c r="Q116" i="12"/>
  <c r="K116" i="12"/>
  <c r="P116" i="12"/>
  <c r="R116" i="12" l="1"/>
  <c r="S116" i="12" s="1"/>
  <c r="Q117" i="12"/>
  <c r="K117" i="12"/>
  <c r="P117" i="12"/>
  <c r="R117" i="12" s="1"/>
  <c r="S117" i="12" l="1"/>
  <c r="Q118" i="12"/>
  <c r="K118" i="12"/>
  <c r="P118" i="12"/>
  <c r="R118" i="12" s="1"/>
  <c r="S118" i="12" s="1"/>
  <c r="Q119" i="12" l="1"/>
  <c r="K119" i="12"/>
  <c r="P119" i="12"/>
  <c r="R119" i="12" l="1"/>
  <c r="S119" i="12" s="1"/>
  <c r="Q120" i="12"/>
  <c r="K120" i="12"/>
  <c r="P120" i="12"/>
  <c r="R120" i="12" l="1"/>
  <c r="S120" i="12" s="1"/>
  <c r="Q121" i="12"/>
  <c r="K121" i="12"/>
  <c r="P121" i="12"/>
  <c r="R121" i="12" l="1"/>
  <c r="S121" i="12" s="1"/>
  <c r="Q122" i="12"/>
  <c r="K122" i="12"/>
  <c r="P122" i="12"/>
  <c r="R122" i="12" l="1"/>
  <c r="S122" i="12" s="1"/>
  <c r="Q123" i="12"/>
  <c r="K123" i="12"/>
  <c r="P123" i="12"/>
  <c r="Q124" i="12" l="1"/>
  <c r="K124" i="12"/>
  <c r="P124" i="12"/>
  <c r="R123" i="12"/>
  <c r="S123" i="12" s="1"/>
  <c r="R124" i="12" l="1"/>
  <c r="S124" i="12" s="1"/>
  <c r="Q125" i="12"/>
  <c r="P125" i="12"/>
  <c r="R125" i="12" l="1"/>
  <c r="S125" i="12" s="1"/>
  <c r="N125" i="12"/>
  <c r="K125" i="12"/>
  <c r="Q126" i="12" l="1"/>
  <c r="P126" i="12"/>
  <c r="R126" i="12" l="1"/>
  <c r="S126" i="12" s="1"/>
  <c r="N126" i="12"/>
  <c r="K126" i="12"/>
  <c r="Q127" i="12" l="1"/>
  <c r="K127" i="12"/>
  <c r="P127" i="12"/>
  <c r="R127" i="12" l="1"/>
  <c r="S127" i="12" s="1"/>
  <c r="Q128" i="12"/>
  <c r="K128" i="12"/>
  <c r="P128" i="12"/>
  <c r="R128" i="12" l="1"/>
  <c r="S128" i="12" s="1"/>
  <c r="Q129" i="12"/>
  <c r="P129" i="12"/>
  <c r="R129" i="12" l="1"/>
  <c r="S129" i="12" s="1"/>
  <c r="N129" i="12"/>
  <c r="K129" i="12"/>
  <c r="Q130" i="12" l="1"/>
  <c r="K130" i="12"/>
  <c r="P130" i="12"/>
  <c r="R130" i="12" l="1"/>
  <c r="S130" i="12" s="1"/>
  <c r="Q131" i="12"/>
  <c r="K131" i="12"/>
  <c r="P131" i="12"/>
  <c r="Q132" i="12" l="1"/>
  <c r="K132" i="12"/>
  <c r="P132" i="12"/>
  <c r="R131" i="12"/>
  <c r="S131" i="12" s="1"/>
  <c r="R132" i="12" l="1"/>
  <c r="S132" i="12" s="1"/>
  <c r="Q133" i="12"/>
  <c r="P133" i="12"/>
  <c r="R133" i="12" s="1"/>
  <c r="S133" i="12" l="1"/>
  <c r="N133" i="12"/>
  <c r="K133" i="12"/>
  <c r="Q134" i="12" l="1"/>
  <c r="P134" i="12"/>
  <c r="R134" i="12" l="1"/>
  <c r="S134" i="12" s="1"/>
  <c r="N134" i="12"/>
  <c r="K134" i="12"/>
  <c r="Q135" i="12" l="1"/>
  <c r="P135" i="12"/>
  <c r="R135" i="12" l="1"/>
  <c r="S135" i="12" s="1"/>
  <c r="N135" i="12"/>
  <c r="N136" i="12" s="1"/>
  <c r="K135" i="12"/>
  <c r="Q136" i="12" l="1"/>
  <c r="K136" i="12"/>
  <c r="P136" i="12"/>
  <c r="R136" i="12" l="1"/>
  <c r="S136" i="12" s="1"/>
  <c r="Q137" i="12"/>
  <c r="K137" i="12"/>
  <c r="P137" i="12"/>
  <c r="R137" i="12" s="1"/>
  <c r="S137" i="12" l="1"/>
  <c r="Q138" i="12"/>
  <c r="K138" i="12"/>
  <c r="P138" i="12"/>
  <c r="R138" i="12" l="1"/>
  <c r="S138" i="12" s="1"/>
  <c r="Q139" i="12"/>
  <c r="K139" i="12"/>
  <c r="P139" i="12"/>
  <c r="R139" i="12" l="1"/>
  <c r="S139" i="12" s="1"/>
  <c r="Q140" i="12"/>
  <c r="P140" i="12"/>
  <c r="R140" i="12" s="1"/>
  <c r="K140" i="12"/>
  <c r="S140" i="12" l="1"/>
  <c r="Q141" i="12"/>
  <c r="K141" i="12"/>
  <c r="P141" i="12"/>
  <c r="R141" i="12" s="1"/>
  <c r="S141" i="12" l="1"/>
  <c r="Q142" i="12"/>
  <c r="K142" i="12"/>
  <c r="P142" i="12"/>
  <c r="R142" i="12" l="1"/>
  <c r="S142" i="12" s="1"/>
  <c r="Q143" i="12"/>
  <c r="K143" i="12"/>
  <c r="P143" i="12"/>
  <c r="R143" i="12" l="1"/>
  <c r="S143" i="12" s="1"/>
  <c r="Q144" i="12"/>
  <c r="K144" i="12"/>
  <c r="P144" i="12"/>
  <c r="R144" i="12" l="1"/>
  <c r="S144" i="12" s="1"/>
  <c r="Q145" i="12"/>
  <c r="P145" i="12"/>
  <c r="R145" i="12" s="1"/>
  <c r="K145" i="12"/>
  <c r="S145" i="12" l="1"/>
  <c r="Q146" i="12"/>
  <c r="K146" i="12"/>
  <c r="P146" i="12"/>
  <c r="R146" i="12" s="1"/>
  <c r="S146" i="12" l="1"/>
  <c r="Q147" i="12"/>
  <c r="K147" i="12"/>
  <c r="P147" i="12"/>
  <c r="R147" i="12" s="1"/>
  <c r="S147" i="12" l="1"/>
  <c r="Q148" i="12"/>
  <c r="K148" i="12"/>
  <c r="P148" i="12"/>
  <c r="R148" i="12" l="1"/>
  <c r="S148" i="12" s="1"/>
  <c r="Q149" i="12"/>
  <c r="K149" i="12"/>
  <c r="P149" i="12"/>
  <c r="R149" i="12" l="1"/>
  <c r="S149" i="12" s="1"/>
  <c r="Q150" i="12"/>
  <c r="P150" i="12"/>
  <c r="R150" i="12" s="1"/>
  <c r="K150" i="12"/>
  <c r="S150" i="12" l="1"/>
  <c r="Q151" i="12"/>
  <c r="K151" i="12"/>
  <c r="P151" i="12"/>
  <c r="R151" i="12" s="1"/>
  <c r="S151" i="12" l="1"/>
  <c r="Q152" i="12"/>
  <c r="K152" i="12"/>
  <c r="P152" i="12"/>
  <c r="R152" i="12" l="1"/>
  <c r="S152" i="12" s="1"/>
  <c r="Q153" i="12"/>
  <c r="K153" i="12"/>
  <c r="P153" i="12"/>
  <c r="R153" i="12" l="1"/>
  <c r="S153" i="12" s="1"/>
  <c r="Q154" i="12"/>
  <c r="K154" i="12"/>
  <c r="P154" i="12"/>
  <c r="R154" i="12" l="1"/>
  <c r="S154" i="12" s="1"/>
  <c r="Q155" i="12"/>
  <c r="P155" i="12"/>
  <c r="K155" i="12"/>
  <c r="Q156" i="12" l="1"/>
  <c r="P156" i="12"/>
  <c r="K156" i="12"/>
  <c r="R155" i="12"/>
  <c r="S155" i="12" s="1"/>
  <c r="R156" i="12" l="1"/>
  <c r="S156" i="12" s="1"/>
  <c r="Q157" i="12"/>
  <c r="P157" i="12"/>
  <c r="R157" i="12" s="1"/>
  <c r="K157" i="12"/>
  <c r="S157" i="12" l="1"/>
  <c r="Q158" i="12"/>
  <c r="P158" i="12"/>
  <c r="R158" i="12" s="1"/>
  <c r="K158" i="12"/>
  <c r="S158" i="12" l="1"/>
  <c r="Q159" i="12"/>
  <c r="P159" i="12"/>
  <c r="R159" i="12" s="1"/>
  <c r="K159" i="12"/>
  <c r="S159" i="12" l="1"/>
  <c r="Q160" i="12"/>
  <c r="P160" i="12"/>
  <c r="R160" i="12" s="1"/>
  <c r="K160" i="12"/>
  <c r="S160" i="12" l="1"/>
  <c r="Q161" i="12"/>
  <c r="K161" i="12"/>
  <c r="P161" i="12"/>
  <c r="R161" i="12" s="1"/>
  <c r="S161" i="12" l="1"/>
  <c r="Q162" i="12"/>
  <c r="K162" i="12"/>
  <c r="P162" i="12"/>
  <c r="R162" i="12" s="1"/>
  <c r="S162" i="12" l="1"/>
  <c r="Q163" i="12"/>
  <c r="K163" i="12"/>
  <c r="P163" i="12"/>
  <c r="R163" i="12" s="1"/>
  <c r="S163" i="12" l="1"/>
  <c r="Q164" i="12"/>
  <c r="P164" i="12"/>
  <c r="R164" i="12" s="1"/>
  <c r="K164" i="12"/>
  <c r="S164" i="12" l="1"/>
  <c r="Q165" i="12"/>
  <c r="K165" i="12"/>
  <c r="P165" i="12"/>
  <c r="R165" i="12" s="1"/>
  <c r="S165" i="12" l="1"/>
  <c r="Q166" i="12"/>
  <c r="P166" i="12"/>
  <c r="R166" i="12" s="1"/>
  <c r="K166" i="12"/>
  <c r="S166" i="12" l="1"/>
  <c r="Q167" i="12"/>
  <c r="K167" i="12"/>
  <c r="P167" i="12"/>
  <c r="R167" i="12" s="1"/>
  <c r="S167" i="12" l="1"/>
  <c r="Q168" i="12"/>
  <c r="P168" i="12"/>
  <c r="R168" i="12" s="1"/>
  <c r="K168" i="12"/>
  <c r="S168" i="12" l="1"/>
  <c r="Q169" i="12"/>
  <c r="P169" i="12"/>
  <c r="R169" i="12" s="1"/>
  <c r="K169" i="12"/>
  <c r="S169" i="12" l="1"/>
  <c r="Q170" i="12"/>
  <c r="P170" i="12"/>
  <c r="R170" i="12" s="1"/>
  <c r="K170" i="12"/>
  <c r="S170" i="12" l="1"/>
  <c r="Q171" i="12"/>
  <c r="P171" i="12"/>
  <c r="R171" i="12" s="1"/>
  <c r="K171" i="12"/>
  <c r="S171" i="12" l="1"/>
  <c r="Q172" i="12"/>
  <c r="P172" i="12"/>
  <c r="R172" i="12" s="1"/>
  <c r="K172" i="12"/>
  <c r="S172" i="12" l="1"/>
  <c r="Q173" i="12"/>
  <c r="P173" i="12"/>
  <c r="R173" i="12" s="1"/>
  <c r="K173" i="12"/>
  <c r="S173" i="12" l="1"/>
  <c r="Q174" i="12"/>
  <c r="P174" i="12"/>
  <c r="R174" i="12" s="1"/>
  <c r="K174" i="12"/>
  <c r="S174" i="12" l="1"/>
  <c r="Q175" i="12"/>
  <c r="P175" i="12"/>
  <c r="R175" i="12" s="1"/>
  <c r="K175" i="12"/>
  <c r="S175" i="12" l="1"/>
  <c r="Q176" i="12"/>
  <c r="P176" i="12"/>
  <c r="R176" i="12" s="1"/>
  <c r="K176" i="12"/>
  <c r="S176" i="12" l="1"/>
  <c r="Q177" i="12"/>
  <c r="P177" i="12"/>
  <c r="K177" i="12"/>
  <c r="R177" i="12" l="1"/>
  <c r="S177" i="12"/>
  <c r="Q178" i="12"/>
  <c r="P178" i="12"/>
  <c r="R178" i="12" s="1"/>
  <c r="K178" i="12"/>
  <c r="S178" i="12" l="1"/>
  <c r="Q179" i="12"/>
  <c r="P179" i="12"/>
  <c r="R179" i="12" s="1"/>
  <c r="K179" i="12"/>
  <c r="S179" i="12" l="1"/>
  <c r="Q180" i="12"/>
  <c r="P180" i="12"/>
  <c r="R180" i="12" s="1"/>
  <c r="K180" i="12"/>
  <c r="S180" i="12" l="1"/>
  <c r="Q181" i="12"/>
  <c r="P181" i="12"/>
  <c r="R181" i="12" s="1"/>
  <c r="K181" i="12"/>
  <c r="S181" i="12" l="1"/>
  <c r="Q182" i="12"/>
  <c r="P182" i="12"/>
  <c r="R182" i="12" s="1"/>
  <c r="K182" i="12"/>
  <c r="S182" i="12" l="1"/>
  <c r="Q183" i="12"/>
  <c r="P183" i="12"/>
  <c r="R183" i="12" s="1"/>
  <c r="K183" i="12"/>
  <c r="S183" i="12" l="1"/>
  <c r="Q184" i="12"/>
  <c r="P184" i="12"/>
  <c r="R184" i="12" s="1"/>
  <c r="S184" i="12" s="1"/>
  <c r="K184" i="12"/>
  <c r="Q185" i="12" l="1"/>
  <c r="K185" i="12"/>
  <c r="P185" i="12"/>
  <c r="R185" i="12" s="1"/>
  <c r="S185" i="12" s="1"/>
  <c r="Q186" i="12" l="1"/>
  <c r="K186" i="12"/>
  <c r="P186" i="12"/>
  <c r="R186" i="12" s="1"/>
  <c r="S186" i="12" s="1"/>
  <c r="Q187" i="12" l="1"/>
  <c r="K187" i="12"/>
  <c r="P187" i="12"/>
  <c r="R187" i="12" s="1"/>
  <c r="S187" i="12" s="1"/>
  <c r="Q188" i="12" l="1"/>
  <c r="K188" i="12"/>
  <c r="P188" i="12"/>
  <c r="R188" i="12" s="1"/>
  <c r="S188" i="12" s="1"/>
  <c r="Q189" i="12" l="1"/>
  <c r="P189" i="12"/>
  <c r="K189" i="12"/>
  <c r="R189" i="12" l="1"/>
  <c r="S189" i="12" s="1"/>
  <c r="Q190" i="12"/>
  <c r="K190" i="12"/>
  <c r="P190" i="12"/>
  <c r="R190" i="12" l="1"/>
  <c r="S190" i="12"/>
  <c r="Q191" i="12"/>
  <c r="P191" i="12"/>
  <c r="K191" i="12"/>
  <c r="R191" i="12" l="1"/>
  <c r="S191" i="12"/>
  <c r="Q192" i="12"/>
  <c r="P192" i="12"/>
  <c r="K192" i="12"/>
  <c r="R192" i="12" l="1"/>
  <c r="S192" i="12"/>
  <c r="Q193" i="12"/>
  <c r="P193" i="12"/>
  <c r="K193" i="12"/>
  <c r="R193" i="12" l="1"/>
  <c r="S193" i="12" s="1"/>
  <c r="Q194" i="12"/>
  <c r="P194" i="12"/>
  <c r="K194" i="12"/>
  <c r="R194" i="12" l="1"/>
  <c r="S194" i="12" s="1"/>
  <c r="Q195" i="12"/>
  <c r="P195" i="12"/>
  <c r="R195" i="12" l="1"/>
  <c r="S195" i="12" s="1"/>
  <c r="N195" i="12"/>
  <c r="K195" i="12"/>
  <c r="Q196" i="12" l="1"/>
  <c r="K196" i="12"/>
  <c r="P196" i="12"/>
  <c r="R196" i="12" s="1"/>
  <c r="S196" i="12" s="1"/>
  <c r="N196" i="12" l="1"/>
  <c r="Q197" i="12"/>
  <c r="P197" i="12"/>
  <c r="K197" i="12"/>
  <c r="Q198" i="12" l="1"/>
  <c r="P198" i="12"/>
  <c r="K198" i="12"/>
  <c r="R197" i="12"/>
  <c r="S197" i="12" s="1"/>
  <c r="R198" i="12" l="1"/>
  <c r="S198" i="12" s="1"/>
  <c r="Q199" i="12"/>
  <c r="P199" i="12"/>
  <c r="K199" i="12"/>
  <c r="R199" i="12" l="1"/>
  <c r="S199" i="12" s="1"/>
  <c r="Q200" i="12"/>
  <c r="P200" i="12"/>
  <c r="R200" i="12" s="1"/>
  <c r="S200" i="12" s="1"/>
  <c r="K200" i="12"/>
  <c r="Q201" i="12" l="1"/>
  <c r="P201" i="12"/>
  <c r="R201" i="12" s="1"/>
  <c r="S201" i="12" s="1"/>
  <c r="K201" i="12"/>
  <c r="Q202" i="12" l="1"/>
  <c r="P202" i="12"/>
  <c r="R202" i="12" s="1"/>
  <c r="S202" i="12" s="1"/>
  <c r="K202" i="12"/>
  <c r="Q203" i="12" l="1"/>
  <c r="P203" i="12"/>
  <c r="K203" i="12"/>
  <c r="R203" i="12" l="1"/>
  <c r="S203" i="12" s="1"/>
  <c r="Q204" i="12"/>
  <c r="P204" i="12"/>
  <c r="K204" i="12"/>
  <c r="R204" i="12" l="1"/>
  <c r="S204" i="12" s="1"/>
  <c r="Q205" i="12"/>
  <c r="P205" i="12"/>
  <c r="R205" i="12" l="1"/>
  <c r="S205" i="12"/>
  <c r="N205" i="12"/>
  <c r="K205" i="12"/>
  <c r="Q206" i="12" l="1"/>
  <c r="P206" i="12"/>
  <c r="R206" i="12" s="1"/>
  <c r="S206" i="12" s="1"/>
  <c r="N206" i="12" l="1"/>
  <c r="K206" i="12"/>
  <c r="Q207" i="12" l="1"/>
  <c r="P207" i="12"/>
  <c r="R207" i="12" l="1"/>
  <c r="S207" i="12" s="1"/>
  <c r="N207" i="12"/>
  <c r="K207" i="12"/>
  <c r="Q208" i="12" l="1"/>
  <c r="P208" i="12"/>
  <c r="R208" i="12" l="1"/>
  <c r="S208" i="12" s="1"/>
  <c r="N208" i="12"/>
  <c r="K208" i="12"/>
  <c r="Q209" i="12" l="1"/>
  <c r="P209" i="12"/>
  <c r="K209" i="12"/>
  <c r="R209" i="12" l="1"/>
  <c r="S209" i="12" s="1"/>
  <c r="Q210" i="12"/>
  <c r="P210" i="12"/>
  <c r="K210" i="12"/>
  <c r="R210" i="12" l="1"/>
  <c r="S210" i="12" s="1"/>
  <c r="Q211" i="12"/>
  <c r="K211" i="12"/>
  <c r="P211" i="12"/>
  <c r="R211" i="12" l="1"/>
  <c r="S211" i="12" s="1"/>
  <c r="Q212" i="12"/>
  <c r="P212" i="12"/>
  <c r="R212" i="12" s="1"/>
  <c r="K212" i="12"/>
  <c r="S212" i="12" l="1"/>
  <c r="Q213" i="12"/>
  <c r="K213" i="12"/>
  <c r="P213" i="12"/>
  <c r="R213" i="12" s="1"/>
  <c r="S213" i="12" s="1"/>
  <c r="Q214" i="12" l="1"/>
  <c r="P214" i="12"/>
  <c r="K214" i="12"/>
  <c r="R214" i="12" l="1"/>
  <c r="S214" i="12" s="1"/>
  <c r="Q215" i="12"/>
  <c r="P215" i="12"/>
  <c r="K215" i="12"/>
  <c r="R215" i="12" l="1"/>
  <c r="S215" i="12"/>
  <c r="Q216" i="12"/>
  <c r="P216" i="12"/>
  <c r="R216" i="12" s="1"/>
  <c r="K216" i="12"/>
  <c r="S216" i="12" l="1"/>
  <c r="Q217" i="12"/>
  <c r="P217" i="12"/>
  <c r="K217" i="12"/>
  <c r="R217" i="12" l="1"/>
  <c r="S217" i="12" s="1"/>
  <c r="Q218" i="12"/>
  <c r="P218" i="12"/>
  <c r="K218" i="12"/>
  <c r="R218" i="12" l="1"/>
  <c r="S218" i="12" s="1"/>
  <c r="Q219" i="12"/>
  <c r="P219" i="12"/>
  <c r="K219" i="12"/>
  <c r="R219" i="12" l="1"/>
  <c r="S219" i="12"/>
  <c r="Q220" i="12"/>
  <c r="P220" i="12"/>
  <c r="R220" i="12" s="1"/>
  <c r="K220" i="12"/>
  <c r="S220" i="12" l="1"/>
  <c r="Q221" i="12"/>
  <c r="P221" i="12"/>
  <c r="R221" i="12" s="1"/>
  <c r="K221" i="12"/>
  <c r="S221" i="12" l="1"/>
  <c r="Q222" i="12"/>
  <c r="P222" i="12"/>
  <c r="R222" i="12" s="1"/>
  <c r="K222" i="12"/>
  <c r="S222" i="12" l="1"/>
  <c r="Q223" i="12"/>
  <c r="P223" i="12"/>
  <c r="R223" i="12" s="1"/>
  <c r="K223" i="12"/>
  <c r="S223" i="12" l="1"/>
  <c r="Q224" i="12"/>
  <c r="P224" i="12"/>
  <c r="R224" i="12" s="1"/>
  <c r="K224" i="12"/>
  <c r="S224" i="12" l="1"/>
  <c r="Q225" i="12"/>
  <c r="P225" i="12"/>
  <c r="R225" i="12" s="1"/>
  <c r="K225" i="12"/>
  <c r="S225" i="12" l="1"/>
  <c r="Q226" i="12"/>
  <c r="P226" i="12"/>
  <c r="K226" i="12"/>
  <c r="R226" i="12" l="1"/>
  <c r="S226" i="12" s="1"/>
  <c r="Q227" i="12"/>
  <c r="P227" i="12"/>
  <c r="R227" i="12" s="1"/>
  <c r="K227" i="12"/>
  <c r="S227" i="12" l="1"/>
  <c r="Q228" i="12"/>
  <c r="K228" i="12"/>
  <c r="P228" i="12"/>
  <c r="R228" i="12" s="1"/>
  <c r="S228" i="12" s="1"/>
  <c r="Q229" i="12" l="1"/>
  <c r="K229" i="12"/>
  <c r="P229" i="12"/>
  <c r="R229" i="12" l="1"/>
  <c r="S229" i="12" s="1"/>
  <c r="Q230" i="12"/>
  <c r="K230" i="12"/>
  <c r="P230" i="12"/>
  <c r="R230" i="12" s="1"/>
  <c r="S230" i="12" l="1"/>
  <c r="Q231" i="12"/>
  <c r="P231" i="12"/>
  <c r="R231" i="12" s="1"/>
  <c r="S231" i="12" s="1"/>
  <c r="N231" i="12" l="1"/>
  <c r="K231" i="12"/>
  <c r="Q232" i="12" l="1"/>
  <c r="P232" i="12"/>
  <c r="K232" i="12"/>
  <c r="R232" i="12" l="1"/>
  <c r="S232" i="12" s="1"/>
  <c r="Q233" i="12"/>
  <c r="P233" i="12"/>
  <c r="K233" i="12"/>
  <c r="R233" i="12" l="1"/>
  <c r="S233" i="12"/>
  <c r="Q234" i="12"/>
  <c r="P234" i="12"/>
  <c r="R234" i="12" s="1"/>
  <c r="S234" i="12" s="1"/>
  <c r="K234" i="12"/>
  <c r="Q235" i="12" l="1"/>
  <c r="P235" i="12"/>
  <c r="K235" i="12"/>
  <c r="R235" i="12" l="1"/>
  <c r="S235" i="12" s="1"/>
  <c r="Q236" i="12"/>
  <c r="P236" i="12"/>
  <c r="R236" i="12" l="1"/>
  <c r="S236" i="12" s="1"/>
  <c r="N236" i="12"/>
  <c r="K236" i="12"/>
  <c r="Q237" i="12" l="1"/>
  <c r="P237" i="12"/>
  <c r="R237" i="12" s="1"/>
  <c r="S237" i="12" s="1"/>
  <c r="K237" i="12"/>
  <c r="Q238" i="12" l="1"/>
  <c r="P238" i="12"/>
  <c r="R238" i="12" s="1"/>
  <c r="S238" i="12" s="1"/>
  <c r="K238" i="12"/>
  <c r="Q239" i="12" l="1"/>
  <c r="K239" i="12"/>
  <c r="P239" i="12"/>
  <c r="R239" i="12" s="1"/>
  <c r="S239" i="12" s="1"/>
  <c r="Q240" i="12" l="1"/>
  <c r="P240" i="12"/>
  <c r="R240" i="12" s="1"/>
  <c r="S240" i="12" s="1"/>
  <c r="K240" i="12"/>
  <c r="Q241" i="12" l="1"/>
  <c r="K241" i="12"/>
  <c r="P241" i="12"/>
  <c r="R241" i="12" s="1"/>
  <c r="S241" i="12" s="1"/>
  <c r="Q242" i="12" l="1"/>
  <c r="P242" i="12"/>
  <c r="K242" i="12"/>
  <c r="R242" i="12" l="1"/>
  <c r="S242" i="12" s="1"/>
  <c r="Q243" i="12"/>
  <c r="K243" i="12"/>
  <c r="P243" i="12"/>
  <c r="R243" i="12" l="1"/>
  <c r="S243" i="12" s="1"/>
  <c r="Q244" i="12"/>
  <c r="P244" i="12"/>
  <c r="R244" i="12" s="1"/>
  <c r="S244" i="12" s="1"/>
  <c r="K244" i="12"/>
  <c r="Q245" i="12" l="1"/>
  <c r="K245" i="12"/>
  <c r="P245" i="12"/>
  <c r="R245" i="12" s="1"/>
  <c r="S245" i="12" s="1"/>
  <c r="Q246" i="12" l="1"/>
  <c r="P246" i="12"/>
  <c r="R246" i="12" s="1"/>
  <c r="S246" i="12" s="1"/>
  <c r="K246" i="12"/>
  <c r="Q247" i="12" l="1"/>
  <c r="P247" i="12"/>
  <c r="R247" i="12" s="1"/>
  <c r="S247" i="12" s="1"/>
  <c r="K247" i="12"/>
  <c r="Q248" i="12" l="1"/>
  <c r="P248" i="12"/>
  <c r="R248" i="12" s="1"/>
  <c r="S248" i="12" s="1"/>
  <c r="K248" i="12"/>
  <c r="Q249" i="12" l="1"/>
  <c r="P249" i="12"/>
  <c r="R249" i="12" s="1"/>
  <c r="S249" i="12" s="1"/>
  <c r="K249" i="12"/>
  <c r="Q250" i="12" l="1"/>
  <c r="P250" i="12"/>
  <c r="K250" i="12"/>
  <c r="R250" i="12" l="1"/>
  <c r="S250" i="12" s="1"/>
  <c r="Q251" i="12"/>
  <c r="P251" i="12"/>
  <c r="R251" i="12" s="1"/>
  <c r="K251" i="12"/>
  <c r="S251" i="12" l="1"/>
  <c r="Q252" i="12"/>
  <c r="P252" i="12"/>
  <c r="R252" i="12" s="1"/>
  <c r="S252" i="12" s="1"/>
  <c r="K252" i="12"/>
  <c r="Q253" i="12" l="1"/>
  <c r="P253" i="12"/>
  <c r="K253" i="12"/>
  <c r="R253" i="12" l="1"/>
  <c r="S253" i="12" s="1"/>
  <c r="Q254" i="12"/>
  <c r="P254" i="12"/>
  <c r="K254" i="12"/>
  <c r="R254" i="12" l="1"/>
  <c r="S254" i="12" s="1"/>
  <c r="Q255" i="12"/>
  <c r="P255" i="12"/>
  <c r="R255" i="12" s="1"/>
  <c r="K255" i="12"/>
  <c r="S255" i="12" l="1"/>
  <c r="Q256" i="12"/>
  <c r="P256" i="12"/>
  <c r="K256" i="12"/>
  <c r="R256" i="12" l="1"/>
  <c r="S256" i="12" s="1"/>
  <c r="Q257" i="12"/>
  <c r="P257" i="12"/>
  <c r="R257" i="12" s="1"/>
  <c r="K257" i="12"/>
  <c r="S257" i="12" l="1"/>
  <c r="Q258" i="12"/>
  <c r="P258" i="12"/>
  <c r="R258" i="12" s="1"/>
  <c r="K258" i="12"/>
  <c r="S258" i="12" l="1"/>
  <c r="Q259" i="12"/>
  <c r="P259" i="12"/>
  <c r="R259" i="12" s="1"/>
  <c r="S259" i="12" s="1"/>
  <c r="K259" i="12"/>
  <c r="Q260" i="12" l="1"/>
  <c r="P260" i="12"/>
  <c r="R260" i="12" s="1"/>
  <c r="S260" i="12" s="1"/>
  <c r="N260" i="12" l="1"/>
  <c r="K260" i="12"/>
  <c r="Q261" i="12" l="1"/>
  <c r="P261" i="12"/>
  <c r="R261" i="12" l="1"/>
  <c r="S261" i="12" s="1"/>
  <c r="N261" i="12"/>
  <c r="K261" i="12"/>
  <c r="Q262" i="12" l="1"/>
  <c r="P262" i="12"/>
  <c r="R262" i="12" l="1"/>
  <c r="S262" i="12" s="1"/>
  <c r="N262" i="12"/>
  <c r="K262" i="12"/>
  <c r="Q263" i="12" l="1"/>
  <c r="P263" i="12"/>
  <c r="R263" i="12" l="1"/>
  <c r="S263" i="12" s="1"/>
  <c r="N263" i="12"/>
  <c r="K263" i="12"/>
  <c r="Q264" i="12" l="1"/>
  <c r="P264" i="12"/>
  <c r="R264" i="12" l="1"/>
  <c r="S264" i="12" s="1"/>
  <c r="N264" i="12"/>
  <c r="K264" i="12"/>
  <c r="Q265" i="12" l="1"/>
  <c r="P265" i="12"/>
  <c r="K265" i="12"/>
  <c r="R265" i="12" l="1"/>
  <c r="S265" i="12" s="1"/>
  <c r="Q266" i="12"/>
  <c r="P266" i="12"/>
  <c r="R266" i="12" s="1"/>
  <c r="K266" i="12"/>
  <c r="S266" i="12" l="1"/>
  <c r="Q267" i="12"/>
  <c r="P267" i="12"/>
  <c r="R267" i="12" s="1"/>
  <c r="K267" i="12"/>
  <c r="S267" i="12" l="1"/>
  <c r="Q268" i="12"/>
  <c r="P268" i="12"/>
  <c r="R268" i="12" s="1"/>
  <c r="K268" i="12"/>
  <c r="S268" i="12" l="1"/>
  <c r="Q269" i="12"/>
  <c r="K269" i="12"/>
  <c r="P269" i="12"/>
  <c r="Q270" i="12" l="1"/>
  <c r="P270" i="12"/>
  <c r="K270" i="12"/>
  <c r="R269" i="12"/>
  <c r="S269" i="12" s="1"/>
  <c r="R270" i="12" l="1"/>
  <c r="S270" i="12" s="1"/>
  <c r="Q271" i="12"/>
  <c r="P271" i="12"/>
  <c r="R271" i="12" s="1"/>
  <c r="K271" i="12"/>
  <c r="S271" i="12" l="1"/>
  <c r="Q272" i="12"/>
  <c r="P272" i="12"/>
  <c r="R272" i="12" s="1"/>
  <c r="K272" i="12"/>
  <c r="S272" i="12" l="1"/>
  <c r="Q273" i="12"/>
  <c r="P273" i="12"/>
  <c r="R273" i="12" s="1"/>
  <c r="K273" i="12"/>
  <c r="S273" i="12" l="1"/>
  <c r="Q274" i="12"/>
  <c r="P274" i="12"/>
  <c r="R274" i="12" s="1"/>
  <c r="S274" i="12" s="1"/>
  <c r="K274" i="12"/>
  <c r="Q275" i="12" l="1"/>
  <c r="K275" i="12"/>
  <c r="P275" i="12"/>
  <c r="R275" i="12" s="1"/>
  <c r="S275" i="12" s="1"/>
  <c r="Q276" i="12" l="1"/>
  <c r="P276" i="12"/>
  <c r="K276" i="12"/>
  <c r="R276" i="12" l="1"/>
  <c r="S276" i="12" s="1"/>
  <c r="Q277" i="12"/>
  <c r="P277" i="12"/>
  <c r="R277" i="12" s="1"/>
  <c r="K277" i="12"/>
  <c r="S277" i="12" l="1"/>
  <c r="Q278" i="12"/>
  <c r="P278" i="12"/>
  <c r="R278" i="12" s="1"/>
  <c r="K278" i="12"/>
  <c r="S278" i="12" l="1"/>
  <c r="Q279" i="12"/>
  <c r="P279" i="12"/>
  <c r="R279" i="12" s="1"/>
  <c r="K279" i="12"/>
  <c r="S279" i="12" l="1"/>
  <c r="Q280" i="12"/>
  <c r="P280" i="12"/>
  <c r="R280" i="12" s="1"/>
  <c r="K280" i="12"/>
  <c r="S280" i="12" l="1"/>
  <c r="Q281" i="12"/>
  <c r="P281" i="12"/>
  <c r="R281" i="12" s="1"/>
  <c r="K281" i="12"/>
  <c r="S281" i="12" l="1"/>
  <c r="Q282" i="12"/>
  <c r="P282" i="12"/>
  <c r="R282" i="12" s="1"/>
  <c r="K282" i="12"/>
  <c r="S282" i="12" l="1"/>
  <c r="Q283" i="12"/>
  <c r="P283" i="12"/>
  <c r="R283" i="12" s="1"/>
  <c r="S283" i="12" s="1"/>
  <c r="K283" i="12"/>
  <c r="Q284" i="12" l="1"/>
  <c r="P284" i="12"/>
  <c r="R284" i="12" s="1"/>
  <c r="S284" i="12" s="1"/>
  <c r="K284" i="12"/>
  <c r="Q285" i="12" l="1"/>
  <c r="K285" i="12"/>
  <c r="P285" i="12"/>
  <c r="R285" i="12" s="1"/>
  <c r="S285" i="12" s="1"/>
  <c r="Q286" i="12" l="1"/>
  <c r="P286" i="12"/>
  <c r="R286" i="12" s="1"/>
  <c r="S286" i="12" s="1"/>
  <c r="K286" i="12"/>
  <c r="Q287" i="12" l="1"/>
  <c r="P287" i="12"/>
  <c r="K287" i="12"/>
  <c r="R287" i="12" l="1"/>
  <c r="S287" i="12" s="1"/>
  <c r="Q288" i="12"/>
  <c r="P288" i="12"/>
  <c r="R288" i="12" s="1"/>
  <c r="S288" i="12" s="1"/>
  <c r="K288" i="12"/>
  <c r="Q289" i="12" l="1"/>
  <c r="P289" i="12"/>
  <c r="K289" i="12"/>
  <c r="R289" i="12" l="1"/>
  <c r="S289" i="12" s="1"/>
  <c r="Q290" i="12"/>
  <c r="P290" i="12"/>
  <c r="R290" i="12" s="1"/>
  <c r="S290" i="12" s="1"/>
  <c r="K290" i="12"/>
  <c r="Q291" i="12" l="1"/>
  <c r="P291" i="12"/>
  <c r="R291" i="12" s="1"/>
  <c r="S291" i="12" s="1"/>
  <c r="K291" i="12"/>
  <c r="Q292" i="12" l="1"/>
  <c r="P292" i="12"/>
  <c r="R292" i="12" s="1"/>
  <c r="S292" i="12" s="1"/>
  <c r="K292" i="12"/>
  <c r="Q293" i="12" l="1"/>
  <c r="P293" i="12"/>
  <c r="R293" i="12" s="1"/>
  <c r="S293" i="12" s="1"/>
  <c r="K293" i="12"/>
  <c r="Q294" i="12" l="1"/>
  <c r="P294" i="12"/>
  <c r="K294" i="12"/>
  <c r="R294" i="12" l="1"/>
  <c r="S294" i="12" s="1"/>
  <c r="Q295" i="12"/>
  <c r="P295" i="12"/>
  <c r="R295" i="12" s="1"/>
  <c r="K295" i="12"/>
  <c r="S295" i="12" l="1"/>
  <c r="Q296" i="12"/>
  <c r="P296" i="12"/>
  <c r="R296" i="12" s="1"/>
  <c r="S296" i="12" s="1"/>
  <c r="K296" i="12"/>
  <c r="Q297" i="12" l="1"/>
  <c r="P297" i="12"/>
  <c r="R297" i="12" s="1"/>
  <c r="S297" i="12" s="1"/>
  <c r="K297" i="12"/>
  <c r="Q298" i="12" l="1"/>
  <c r="P298" i="12"/>
  <c r="R298" i="12" s="1"/>
  <c r="S298" i="12" s="1"/>
  <c r="K298" i="12"/>
  <c r="Q299" i="12" l="1"/>
  <c r="P299" i="12"/>
  <c r="R299" i="12" s="1"/>
  <c r="S299" i="12" s="1"/>
  <c r="K299" i="12"/>
  <c r="Q300" i="12" l="1"/>
  <c r="K300" i="12"/>
  <c r="P300" i="12"/>
  <c r="R300" i="12" s="1"/>
  <c r="S300" i="12" s="1"/>
  <c r="Q301" i="12" l="1"/>
  <c r="P301" i="12"/>
  <c r="R301" i="12" s="1"/>
  <c r="S301" i="12" s="1"/>
  <c r="K301" i="12"/>
  <c r="Q302" i="12" l="1"/>
  <c r="K302" i="12"/>
  <c r="P302" i="12"/>
  <c r="R302" i="12" s="1"/>
  <c r="S302" i="12" s="1"/>
  <c r="Q303" i="12" l="1"/>
  <c r="P303" i="12"/>
  <c r="K303" i="12"/>
  <c r="R303" i="12" l="1"/>
  <c r="S303" i="12" s="1"/>
  <c r="Q304" i="12"/>
  <c r="K304" i="12"/>
  <c r="P304" i="12"/>
  <c r="R304" i="12" s="1"/>
  <c r="S304" i="12" l="1"/>
  <c r="Q305" i="12"/>
  <c r="P305" i="12"/>
  <c r="R305" i="12" s="1"/>
  <c r="S305" i="12" s="1"/>
  <c r="K305" i="12"/>
  <c r="Q306" i="12" l="1"/>
  <c r="K306" i="12"/>
  <c r="P306" i="12"/>
  <c r="R306" i="12" l="1"/>
  <c r="S306" i="12" s="1"/>
  <c r="Q307" i="12"/>
  <c r="P307" i="12"/>
  <c r="R307" i="12" s="1"/>
  <c r="K307" i="12"/>
  <c r="S307" i="12" l="1"/>
  <c r="Q308" i="12"/>
  <c r="K308" i="12"/>
  <c r="P308" i="12"/>
  <c r="R308" i="12" s="1"/>
  <c r="S308" i="12" l="1"/>
  <c r="Q309" i="12"/>
  <c r="P309" i="12"/>
  <c r="R309" i="12" s="1"/>
  <c r="S309" i="12" s="1"/>
  <c r="K309" i="12"/>
  <c r="Q310" i="12" l="1"/>
  <c r="P310" i="12"/>
  <c r="R310" i="12" s="1"/>
  <c r="S310" i="12" s="1"/>
  <c r="K310" i="12"/>
  <c r="Q311" i="12" l="1"/>
  <c r="P311" i="12"/>
  <c r="K311" i="12"/>
  <c r="R311" i="12" l="1"/>
  <c r="S311" i="12" s="1"/>
  <c r="Q312" i="12"/>
  <c r="P312" i="12"/>
  <c r="R312" i="12" s="1"/>
  <c r="S312" i="12" s="1"/>
  <c r="K312" i="12"/>
  <c r="Q313" i="12" l="1"/>
  <c r="P313" i="12"/>
  <c r="R313" i="12" s="1"/>
  <c r="S313" i="12" s="1"/>
  <c r="K313" i="12"/>
  <c r="Q314" i="12" l="1"/>
  <c r="K314" i="12"/>
  <c r="P314" i="12"/>
  <c r="R314" i="12" s="1"/>
  <c r="S314" i="12" s="1"/>
  <c r="Q315" i="12" l="1"/>
  <c r="K315" i="12"/>
  <c r="P315" i="12"/>
  <c r="R315" i="12" s="1"/>
  <c r="S315" i="12" s="1"/>
  <c r="Q316" i="12" l="1"/>
  <c r="P316" i="12"/>
  <c r="R316" i="12" s="1"/>
  <c r="S316" i="12" s="1"/>
  <c r="K316" i="12"/>
  <c r="Q317" i="12" l="1"/>
  <c r="P317" i="12"/>
  <c r="R317" i="12" s="1"/>
  <c r="S317" i="12" s="1"/>
  <c r="K317" i="12"/>
  <c r="Q318" i="12" l="1"/>
  <c r="P318" i="12"/>
  <c r="R318" i="12" s="1"/>
  <c r="S318" i="12" s="1"/>
  <c r="K318" i="12"/>
  <c r="Q319" i="12" l="1"/>
  <c r="P319" i="12"/>
  <c r="R319" i="12" s="1"/>
  <c r="S319" i="12" s="1"/>
  <c r="K319" i="12"/>
  <c r="Q320" i="12" l="1"/>
  <c r="P320" i="12"/>
  <c r="R320" i="12" s="1"/>
  <c r="S320" i="12" s="1"/>
  <c r="K320" i="12"/>
  <c r="Q321" i="12" l="1"/>
  <c r="P321" i="12"/>
  <c r="R321" i="12" s="1"/>
  <c r="S321" i="12" s="1"/>
  <c r="K321" i="12"/>
  <c r="Q322" i="12" l="1"/>
  <c r="P322" i="12"/>
  <c r="R322" i="12" s="1"/>
  <c r="S322" i="12" s="1"/>
  <c r="K322" i="12"/>
  <c r="Q323" i="12" l="1"/>
  <c r="P323" i="12"/>
  <c r="R323" i="12" s="1"/>
  <c r="S323" i="12" s="1"/>
  <c r="K323" i="12"/>
  <c r="Q324" i="12" l="1"/>
  <c r="P324" i="12"/>
  <c r="R324" i="12" s="1"/>
  <c r="S324" i="12" s="1"/>
  <c r="K324" i="12"/>
  <c r="Q325" i="12" l="1"/>
  <c r="P325" i="12"/>
  <c r="R325" i="12" s="1"/>
  <c r="S325" i="12" s="1"/>
  <c r="K325" i="12"/>
  <c r="Q326" i="12" l="1"/>
  <c r="P326" i="12"/>
  <c r="R326" i="12" s="1"/>
  <c r="S326" i="12" s="1"/>
  <c r="K326" i="12"/>
  <c r="Q327" i="12" l="1"/>
  <c r="P327" i="12"/>
  <c r="R327" i="12" s="1"/>
  <c r="S327" i="12" s="1"/>
  <c r="K327" i="12"/>
  <c r="Q328" i="12" l="1"/>
  <c r="P328" i="12"/>
  <c r="R328" i="12" s="1"/>
  <c r="S328" i="12" s="1"/>
  <c r="K328" i="12"/>
  <c r="Q329" i="12" l="1"/>
  <c r="P329" i="12"/>
  <c r="R329" i="12" s="1"/>
  <c r="S329" i="12" s="1"/>
  <c r="K329" i="12"/>
  <c r="Q330" i="12" l="1"/>
  <c r="P330" i="12"/>
  <c r="R330" i="12" s="1"/>
  <c r="S330" i="12" s="1"/>
  <c r="K330" i="12"/>
  <c r="Q331" i="12" l="1"/>
  <c r="P331" i="12"/>
  <c r="R331" i="12" s="1"/>
  <c r="S331" i="12" s="1"/>
  <c r="K331" i="12"/>
  <c r="Q332" i="12" l="1"/>
  <c r="P332" i="12"/>
  <c r="K332" i="12"/>
  <c r="R332" i="12" l="1"/>
  <c r="S332" i="12" s="1"/>
  <c r="Q333" i="12"/>
  <c r="P333" i="12"/>
  <c r="R333" i="12" s="1"/>
  <c r="K333" i="12"/>
  <c r="S333" i="12" l="1"/>
  <c r="Q334" i="12"/>
  <c r="P334" i="12"/>
  <c r="R334" i="12" s="1"/>
  <c r="K334" i="12"/>
  <c r="S334" i="12" l="1"/>
  <c r="Q335" i="12"/>
  <c r="P335" i="12"/>
  <c r="R335" i="12" s="1"/>
  <c r="K335" i="12"/>
  <c r="S335" i="12" l="1"/>
  <c r="Q336" i="12"/>
  <c r="P336" i="12"/>
  <c r="R336" i="12" s="1"/>
  <c r="K336" i="12"/>
  <c r="S336" i="12" l="1"/>
  <c r="Q337" i="12"/>
  <c r="P337" i="12"/>
  <c r="R337" i="12" s="1"/>
  <c r="S337" i="12" s="1"/>
  <c r="K337" i="12"/>
  <c r="Q338" i="12" l="1"/>
  <c r="P338" i="12"/>
  <c r="K338" i="12"/>
  <c r="R338" i="12" l="1"/>
  <c r="S338" i="12" s="1"/>
  <c r="Q339" i="12"/>
  <c r="P339" i="12"/>
  <c r="R339" i="12" s="1"/>
  <c r="S339" i="12" s="1"/>
  <c r="K339" i="12"/>
  <c r="Q340" i="12" l="1"/>
  <c r="P340" i="12"/>
  <c r="R340" i="12" s="1"/>
  <c r="S340" i="12" s="1"/>
  <c r="K340" i="12"/>
  <c r="Q341" i="12" l="1"/>
  <c r="P341" i="12"/>
  <c r="R341" i="12" s="1"/>
  <c r="S341" i="12" s="1"/>
  <c r="K341" i="12"/>
  <c r="Q342" i="12" l="1"/>
  <c r="P342" i="12"/>
  <c r="K342" i="12"/>
  <c r="R342" i="12" l="1"/>
  <c r="S342" i="12" s="1"/>
  <c r="Q343" i="12"/>
  <c r="P343" i="12"/>
  <c r="R343" i="12" s="1"/>
  <c r="S343" i="12" s="1"/>
  <c r="K343" i="12"/>
  <c r="Q344" i="12" l="1"/>
  <c r="P344" i="12"/>
  <c r="R344" i="12" s="1"/>
  <c r="S344" i="12" s="1"/>
  <c r="K344" i="12"/>
  <c r="Q345" i="12" l="1"/>
  <c r="P345" i="12"/>
  <c r="R345" i="12" s="1"/>
  <c r="S345" i="12" s="1"/>
  <c r="K345" i="12"/>
  <c r="Q346" i="12" l="1"/>
  <c r="P346" i="12"/>
  <c r="R346" i="12" s="1"/>
  <c r="S346" i="12" s="1"/>
  <c r="K346" i="12"/>
  <c r="Q347" i="12" l="1"/>
  <c r="P347" i="12"/>
  <c r="R347" i="12" s="1"/>
  <c r="S347" i="12" s="1"/>
  <c r="K347" i="12"/>
  <c r="Q348" i="12" l="1"/>
  <c r="P348" i="12"/>
  <c r="R348" i="12" s="1"/>
  <c r="S348" i="12" s="1"/>
  <c r="K348" i="12"/>
  <c r="Q349" i="12" l="1"/>
  <c r="P349" i="12"/>
  <c r="R349" i="12" s="1"/>
  <c r="S349" i="12" s="1"/>
  <c r="K349" i="12"/>
  <c r="Q350" i="12" l="1"/>
  <c r="P350" i="12"/>
  <c r="R350" i="12" s="1"/>
  <c r="S350" i="12" s="1"/>
  <c r="K350" i="12"/>
  <c r="Q351" i="12" l="1"/>
  <c r="P351" i="12"/>
  <c r="R351" i="12" s="1"/>
  <c r="S351" i="12" s="1"/>
  <c r="K351" i="12"/>
  <c r="Q352" i="12" l="1"/>
  <c r="P352" i="12"/>
  <c r="K352" i="12"/>
  <c r="R352" i="12" l="1"/>
  <c r="S352" i="12" s="1"/>
  <c r="Q353" i="12"/>
  <c r="P353" i="12"/>
  <c r="R353" i="12" s="1"/>
  <c r="S353" i="12" s="1"/>
  <c r="K353" i="12"/>
  <c r="Q354" i="12" l="1"/>
  <c r="P354" i="12"/>
  <c r="K354" i="12"/>
  <c r="R354" i="12" l="1"/>
  <c r="S354" i="12" s="1"/>
  <c r="Q355" i="12"/>
  <c r="P355" i="12"/>
  <c r="R355" i="12" s="1"/>
  <c r="S355" i="12" s="1"/>
  <c r="K355" i="12"/>
  <c r="Q356" i="12" l="1"/>
  <c r="P356" i="12"/>
  <c r="R356" i="12" s="1"/>
  <c r="S356" i="12" s="1"/>
  <c r="K356" i="12"/>
  <c r="Q357" i="12" l="1"/>
  <c r="P357" i="12"/>
  <c r="R357" i="12" s="1"/>
  <c r="S357" i="12" s="1"/>
  <c r="K357" i="12"/>
  <c r="Q358" i="12" l="1"/>
  <c r="P358" i="12"/>
  <c r="R358" i="12" s="1"/>
  <c r="S358" i="12" s="1"/>
  <c r="K358" i="12"/>
  <c r="Q359" i="12" l="1"/>
  <c r="P359" i="12"/>
  <c r="K359" i="12"/>
  <c r="R359" i="12" l="1"/>
  <c r="S359" i="12" s="1"/>
  <c r="Q360" i="12"/>
  <c r="P360" i="12"/>
  <c r="R360" i="12" s="1"/>
  <c r="K360" i="12"/>
  <c r="S360" i="12" l="1"/>
  <c r="Q361" i="12"/>
  <c r="P361" i="12"/>
  <c r="R361" i="12" s="1"/>
  <c r="K361" i="12"/>
  <c r="S361" i="12" l="1"/>
  <c r="Q362" i="12"/>
  <c r="P362" i="12"/>
  <c r="R362" i="12" s="1"/>
  <c r="K362" i="12"/>
  <c r="S362" i="12" l="1"/>
  <c r="Q363" i="12"/>
  <c r="P363" i="12"/>
  <c r="K363" i="12"/>
  <c r="R363" i="12" l="1"/>
  <c r="S363" i="12" s="1"/>
  <c r="Q364" i="12"/>
  <c r="P364" i="12"/>
  <c r="R364" i="12" s="1"/>
  <c r="K364" i="12"/>
  <c r="S364" i="12" l="1"/>
  <c r="Q365" i="12"/>
  <c r="K365" i="12"/>
  <c r="P365" i="12"/>
  <c r="R365" i="12" s="1"/>
  <c r="S365" i="12" l="1"/>
  <c r="Q366" i="12"/>
  <c r="K366" i="12"/>
  <c r="P366" i="12"/>
  <c r="R366" i="12" s="1"/>
  <c r="S366" i="12" l="1"/>
  <c r="Q367" i="12"/>
  <c r="K367" i="12"/>
  <c r="P367" i="12"/>
  <c r="R367" i="12" s="1"/>
  <c r="S367" i="12" l="1"/>
  <c r="Q368" i="12"/>
  <c r="K368" i="12"/>
  <c r="P368" i="12"/>
  <c r="R368" i="12" s="1"/>
  <c r="S368" i="12" l="1"/>
  <c r="Q369" i="12"/>
  <c r="P369" i="12"/>
  <c r="R369" i="12" s="1"/>
  <c r="K369" i="12"/>
  <c r="S369" i="12" l="1"/>
  <c r="Q370" i="12"/>
  <c r="P370" i="12"/>
  <c r="R370" i="12" s="1"/>
  <c r="K370" i="12"/>
  <c r="S370" i="12" l="1"/>
  <c r="Q371" i="12"/>
  <c r="P371" i="12"/>
  <c r="R371" i="12" s="1"/>
  <c r="S371" i="12" s="1"/>
  <c r="K371" i="12"/>
  <c r="Q372" i="12" l="1"/>
  <c r="P372" i="12"/>
  <c r="K372" i="12"/>
  <c r="R372" i="12" l="1"/>
  <c r="S372" i="12" s="1"/>
  <c r="Q373" i="12"/>
  <c r="P373" i="12"/>
  <c r="K373" i="12"/>
  <c r="R373" i="12" l="1"/>
  <c r="S373" i="12" s="1"/>
  <c r="Q374" i="12"/>
  <c r="P374" i="12"/>
  <c r="R374" i="12" s="1"/>
  <c r="K374" i="12"/>
  <c r="S374" i="12" l="1"/>
  <c r="Q375" i="12"/>
  <c r="P375" i="12"/>
  <c r="R375" i="12" s="1"/>
  <c r="K375" i="12"/>
  <c r="S375" i="12" l="1"/>
  <c r="Q376" i="12"/>
  <c r="P376" i="12"/>
  <c r="R376" i="12" s="1"/>
  <c r="K376" i="12"/>
  <c r="S376" i="12" l="1"/>
  <c r="Q377" i="12"/>
  <c r="P377" i="12"/>
  <c r="R377" i="12" s="1"/>
  <c r="S377" i="12" s="1"/>
  <c r="K377" i="12"/>
  <c r="Q378" i="12" l="1"/>
  <c r="P378" i="12"/>
  <c r="K378" i="12"/>
  <c r="R378" i="12" l="1"/>
  <c r="S378" i="12" s="1"/>
  <c r="Q379" i="12"/>
  <c r="P379" i="12"/>
  <c r="R379" i="12" s="1"/>
  <c r="K379" i="12"/>
  <c r="S379" i="12" l="1"/>
  <c r="Q380" i="12"/>
  <c r="P380" i="12"/>
  <c r="K380" i="12"/>
  <c r="R380" i="12" l="1"/>
  <c r="S380" i="12" s="1"/>
  <c r="Q381" i="12"/>
  <c r="P381" i="12"/>
  <c r="R381" i="12" s="1"/>
  <c r="K381" i="12"/>
  <c r="S381" i="12" l="1"/>
  <c r="Q382" i="12"/>
  <c r="P382" i="12"/>
  <c r="R382" i="12" s="1"/>
  <c r="K382" i="12"/>
  <c r="S382" i="12" l="1"/>
  <c r="Q383" i="12"/>
  <c r="P383" i="12"/>
  <c r="R383" i="12" s="1"/>
  <c r="K383" i="12"/>
  <c r="S383" i="12" l="1"/>
  <c r="Q384" i="12"/>
  <c r="P384" i="12"/>
  <c r="R384" i="12" s="1"/>
  <c r="K384" i="12"/>
  <c r="S384" i="12" l="1"/>
  <c r="Q385" i="12"/>
  <c r="P385" i="12"/>
  <c r="K385" i="12"/>
  <c r="R385" i="12" l="1"/>
  <c r="S385" i="12" s="1"/>
  <c r="Q386" i="12"/>
  <c r="P386" i="12"/>
  <c r="R386" i="12" s="1"/>
  <c r="K386" i="12"/>
  <c r="S386" i="12" l="1"/>
  <c r="Q387" i="12"/>
  <c r="P387" i="12"/>
  <c r="R387" i="12" s="1"/>
  <c r="K387" i="12"/>
  <c r="S387" i="12" l="1"/>
  <c r="Q388" i="12"/>
  <c r="P388" i="12"/>
  <c r="R388" i="12" s="1"/>
  <c r="K388" i="12"/>
  <c r="S388" i="12" l="1"/>
  <c r="Q389" i="12"/>
  <c r="P389" i="12"/>
  <c r="R389" i="12" s="1"/>
  <c r="K389" i="12"/>
  <c r="S389" i="12" l="1"/>
  <c r="Q390" i="12"/>
  <c r="P390" i="12"/>
  <c r="K390" i="12"/>
  <c r="R390" i="12" l="1"/>
  <c r="S390" i="12" s="1"/>
  <c r="Q391" i="12"/>
  <c r="K391" i="12"/>
  <c r="P391" i="12"/>
  <c r="R391" i="12" s="1"/>
  <c r="S391" i="12" l="1"/>
  <c r="Q392" i="12"/>
  <c r="P392" i="12"/>
  <c r="R392" i="12" s="1"/>
  <c r="K392" i="12"/>
  <c r="S392" i="12" l="1"/>
  <c r="Q393" i="12"/>
  <c r="P393" i="12"/>
  <c r="R393" i="12" s="1"/>
  <c r="S393" i="12" l="1"/>
  <c r="N393" i="12"/>
  <c r="K393" i="12"/>
  <c r="Q394" i="12" l="1"/>
  <c r="P394" i="12"/>
  <c r="R394" i="12" l="1"/>
  <c r="S394" i="12" s="1"/>
  <c r="N394" i="12"/>
  <c r="K394" i="12"/>
  <c r="Q395" i="12" l="1"/>
  <c r="P395" i="12"/>
  <c r="R395" i="12" l="1"/>
  <c r="S395" i="12" s="1"/>
  <c r="N395" i="12"/>
  <c r="K395" i="12"/>
  <c r="Q396" i="12" l="1"/>
  <c r="P396" i="12"/>
  <c r="R396" i="12" l="1"/>
  <c r="S396" i="12" s="1"/>
  <c r="N396" i="12"/>
  <c r="K396" i="12"/>
  <c r="Q397" i="12" l="1"/>
  <c r="P397" i="12"/>
  <c r="R397" i="12" l="1"/>
  <c r="S397" i="12" s="1"/>
  <c r="N397" i="12"/>
  <c r="N398" i="12" s="1"/>
  <c r="K397" i="12"/>
  <c r="Q398" i="12" l="1"/>
  <c r="P398" i="12"/>
  <c r="K398" i="12"/>
  <c r="R398" i="12" l="1"/>
  <c r="S398" i="12" s="1"/>
  <c r="Q399" i="12"/>
  <c r="P399" i="12"/>
  <c r="R399" i="12" s="1"/>
  <c r="S399" i="12" l="1"/>
  <c r="N399" i="12"/>
  <c r="K399" i="12"/>
  <c r="Q400" i="12" l="1"/>
  <c r="P400" i="12"/>
  <c r="K400" i="12"/>
  <c r="R400" i="12" l="1"/>
  <c r="S400" i="12" s="1"/>
  <c r="Q401" i="12"/>
  <c r="P401" i="12"/>
  <c r="R401" i="12" s="1"/>
  <c r="S401" i="12" s="1"/>
  <c r="K401" i="12"/>
  <c r="Q402" i="12" l="1"/>
  <c r="P402" i="12"/>
  <c r="K402" i="12"/>
  <c r="R402" i="12" l="1"/>
  <c r="S402" i="12" s="1"/>
  <c r="Q403" i="12"/>
  <c r="P403" i="12"/>
  <c r="R403" i="12" s="1"/>
  <c r="K403" i="12"/>
  <c r="S403" i="12" l="1"/>
  <c r="Q404" i="12"/>
  <c r="P404" i="12"/>
  <c r="R404" i="12" l="1"/>
  <c r="S404" i="12" s="1"/>
  <c r="N404" i="12"/>
  <c r="K404" i="12"/>
  <c r="Q405" i="12" l="1"/>
  <c r="P405" i="12"/>
  <c r="R405" i="12" l="1"/>
  <c r="S405" i="12" s="1"/>
  <c r="N405" i="12"/>
  <c r="K405" i="12"/>
  <c r="Q406" i="12" l="1"/>
  <c r="P406" i="12"/>
  <c r="R406" i="12" l="1"/>
  <c r="S406" i="12" s="1"/>
  <c r="N406" i="12"/>
  <c r="K406" i="12"/>
  <c r="Q407" i="12" l="1"/>
  <c r="P407" i="12"/>
  <c r="R407" i="12" l="1"/>
  <c r="S407" i="12" s="1"/>
  <c r="N407" i="12"/>
  <c r="K407" i="12"/>
  <c r="Q408" i="12" l="1"/>
  <c r="P408" i="12"/>
  <c r="K408" i="12"/>
  <c r="R408" i="12" l="1"/>
  <c r="S408" i="12" s="1"/>
  <c r="Q409" i="12"/>
  <c r="P409" i="12"/>
  <c r="R409" i="12" s="1"/>
  <c r="K409" i="12"/>
  <c r="S409" i="12" l="1"/>
  <c r="Q410" i="12"/>
  <c r="P410" i="12"/>
  <c r="K410" i="12"/>
  <c r="R410" i="12" l="1"/>
  <c r="S410" i="12" s="1"/>
  <c r="Q411" i="12"/>
  <c r="P411" i="12"/>
  <c r="R411" i="12" s="1"/>
  <c r="S411" i="12" l="1"/>
  <c r="N411" i="12"/>
  <c r="K411" i="12"/>
  <c r="Q412" i="12" l="1"/>
  <c r="P412" i="12"/>
  <c r="K412" i="12"/>
  <c r="R412" i="12" l="1"/>
  <c r="S412" i="12" s="1"/>
  <c r="Q413" i="12"/>
  <c r="P413" i="12"/>
  <c r="K413" i="12"/>
  <c r="R413" i="12" l="1"/>
  <c r="S413" i="12" s="1"/>
  <c r="Q414" i="12"/>
  <c r="P414" i="12"/>
  <c r="R414" i="12" s="1"/>
  <c r="K414" i="12"/>
  <c r="S414" i="12" l="1"/>
  <c r="Q415" i="12"/>
  <c r="P415" i="12"/>
  <c r="R415" i="12" s="1"/>
  <c r="K415" i="12"/>
  <c r="S415" i="12" l="1"/>
  <c r="Q416" i="12"/>
  <c r="P416" i="12"/>
  <c r="R416" i="12" s="1"/>
  <c r="K416" i="12"/>
  <c r="S416" i="12" l="1"/>
  <c r="Q417" i="12"/>
  <c r="P417" i="12"/>
  <c r="R417" i="12" s="1"/>
  <c r="K417" i="12"/>
  <c r="S417" i="12" l="1"/>
  <c r="Q418" i="12"/>
  <c r="P418" i="12"/>
  <c r="R418" i="12" s="1"/>
  <c r="K418" i="12"/>
  <c r="S418" i="12" l="1"/>
  <c r="Q419" i="12"/>
  <c r="P419" i="12"/>
  <c r="R419" i="12" s="1"/>
  <c r="K419" i="12"/>
  <c r="S419" i="12" l="1"/>
  <c r="Q420" i="12"/>
  <c r="P420" i="12"/>
  <c r="R420" i="12" s="1"/>
  <c r="K420" i="12"/>
  <c r="S420" i="12" l="1"/>
  <c r="Q421" i="12"/>
  <c r="P421" i="12"/>
  <c r="R421" i="12" s="1"/>
  <c r="K421" i="12"/>
  <c r="S421" i="12" l="1"/>
  <c r="Q422" i="12"/>
  <c r="P422" i="12"/>
  <c r="R422" i="12" s="1"/>
  <c r="K422" i="12"/>
  <c r="S422" i="12" l="1"/>
  <c r="Q423" i="12"/>
  <c r="P423" i="12"/>
  <c r="R423" i="12" s="1"/>
  <c r="K423" i="12"/>
  <c r="S423" i="12" l="1"/>
  <c r="Q424" i="12"/>
  <c r="P424" i="12"/>
  <c r="R424" i="12" s="1"/>
  <c r="K424" i="12"/>
  <c r="S424" i="12" l="1"/>
  <c r="Q425" i="12"/>
  <c r="P425" i="12"/>
  <c r="R425" i="12" s="1"/>
  <c r="K425" i="12"/>
  <c r="S425" i="12" l="1"/>
  <c r="Q426" i="12"/>
  <c r="P426" i="12"/>
  <c r="R426" i="12" s="1"/>
  <c r="S426" i="12" s="1"/>
  <c r="K426" i="12"/>
  <c r="Q427" i="12" l="1"/>
  <c r="P427" i="12"/>
  <c r="K427" i="12"/>
  <c r="R427" i="12" l="1"/>
  <c r="S427" i="12" s="1"/>
  <c r="Q428" i="12"/>
  <c r="P428" i="12"/>
  <c r="R428" i="12" s="1"/>
  <c r="K428" i="12"/>
  <c r="S428" i="12" l="1"/>
  <c r="Q429" i="12"/>
  <c r="P429" i="12"/>
  <c r="R429" i="12" s="1"/>
  <c r="K429" i="12"/>
  <c r="S429" i="12" l="1"/>
  <c r="Q430" i="12"/>
  <c r="P430" i="12"/>
  <c r="R430" i="12" s="1"/>
  <c r="K430" i="12"/>
  <c r="S430" i="12" l="1"/>
  <c r="Q431" i="12"/>
  <c r="P431" i="12"/>
  <c r="R431" i="12" s="1"/>
  <c r="K431" i="12"/>
  <c r="S431" i="12" l="1"/>
  <c r="Q432" i="12"/>
  <c r="P432" i="12"/>
  <c r="R432" i="12" s="1"/>
  <c r="K432" i="12"/>
  <c r="S432" i="12" l="1"/>
  <c r="Q433" i="12"/>
  <c r="P433" i="12"/>
  <c r="R433" i="12" s="1"/>
  <c r="K433" i="12"/>
  <c r="S433" i="12" l="1"/>
  <c r="Q434" i="12"/>
  <c r="P434" i="12"/>
  <c r="K434" i="12"/>
  <c r="R434" i="12" l="1"/>
  <c r="S434" i="12" s="1"/>
  <c r="Q435" i="12"/>
  <c r="P435" i="12"/>
  <c r="K435" i="12"/>
  <c r="Q436" i="12" l="1"/>
  <c r="P436" i="12"/>
  <c r="K436" i="12"/>
  <c r="R435" i="12"/>
  <c r="S435" i="12" s="1"/>
  <c r="R436" i="12" l="1"/>
  <c r="S436" i="12" s="1"/>
  <c r="Q437" i="12"/>
  <c r="P437" i="12"/>
  <c r="R437" i="12" s="1"/>
  <c r="K437" i="12"/>
  <c r="S437" i="12" l="1"/>
  <c r="Q438" i="12"/>
  <c r="K438" i="12"/>
  <c r="P438" i="12"/>
  <c r="R438" i="12" l="1"/>
  <c r="S438" i="12" s="1"/>
  <c r="Q439" i="12"/>
  <c r="P439" i="12"/>
  <c r="K439" i="12"/>
  <c r="R439" i="12" l="1"/>
  <c r="S439" i="12" s="1"/>
  <c r="Q440" i="12"/>
  <c r="K440" i="12"/>
  <c r="P440" i="12"/>
  <c r="R440" i="12" l="1"/>
  <c r="S440" i="12" s="1"/>
  <c r="Q441" i="12"/>
  <c r="P441" i="12"/>
  <c r="K441" i="12"/>
  <c r="R441" i="12" l="1"/>
  <c r="S441" i="12" s="1"/>
  <c r="Q442" i="12"/>
  <c r="K442" i="12"/>
  <c r="P442" i="12"/>
  <c r="R442" i="12" l="1"/>
  <c r="S442" i="12" s="1"/>
  <c r="Q443" i="12"/>
  <c r="P443" i="12"/>
  <c r="K443" i="12"/>
  <c r="R443" i="12" l="1"/>
  <c r="S443" i="12" s="1"/>
  <c r="Q444" i="12"/>
  <c r="K444" i="12"/>
  <c r="P444" i="12"/>
  <c r="R444" i="12" l="1"/>
  <c r="S444" i="12" s="1"/>
  <c r="Q445" i="12"/>
  <c r="P445" i="12"/>
  <c r="K445" i="12"/>
  <c r="R445" i="12" l="1"/>
  <c r="S445" i="12" s="1"/>
  <c r="Q446" i="12"/>
  <c r="K446" i="12"/>
  <c r="P446" i="12"/>
  <c r="R446" i="12" l="1"/>
  <c r="S446" i="12" s="1"/>
  <c r="Q447" i="12"/>
  <c r="P447" i="12"/>
  <c r="K447" i="12"/>
  <c r="R447" i="12" l="1"/>
  <c r="S447" i="12" s="1"/>
  <c r="Q448" i="12"/>
  <c r="P448" i="12"/>
  <c r="K448" i="12"/>
  <c r="R448" i="12" l="1"/>
  <c r="S448" i="12" s="1"/>
  <c r="Q449" i="12"/>
  <c r="K449" i="12"/>
  <c r="P449" i="12"/>
  <c r="R449" i="12" l="1"/>
  <c r="S449" i="12" s="1"/>
  <c r="Q450" i="12"/>
  <c r="P450" i="12"/>
  <c r="K450" i="12"/>
  <c r="R450" i="12" l="1"/>
  <c r="S450" i="12" s="1"/>
  <c r="Q451" i="12"/>
  <c r="K451" i="12"/>
  <c r="P451" i="12"/>
  <c r="R451" i="12" l="1"/>
  <c r="S451" i="12" s="1"/>
  <c r="Q452" i="12"/>
  <c r="P452" i="12"/>
  <c r="K452" i="12"/>
  <c r="R452" i="12" l="1"/>
  <c r="S452" i="12" s="1"/>
  <c r="Q453" i="12"/>
  <c r="P453" i="12"/>
  <c r="K453" i="12"/>
  <c r="R453" i="12" l="1"/>
  <c r="S453" i="12" s="1"/>
  <c r="Q454" i="12"/>
  <c r="P454" i="12"/>
  <c r="R454" i="12" l="1"/>
  <c r="S454" i="12" s="1"/>
  <c r="N454" i="12"/>
  <c r="K454" i="12"/>
  <c r="Q455" i="12" l="1"/>
  <c r="P455" i="12"/>
  <c r="R455" i="12" l="1"/>
  <c r="S455" i="12" s="1"/>
  <c r="N455" i="12"/>
  <c r="K455" i="12"/>
  <c r="Q456" i="12" l="1"/>
  <c r="P456" i="12"/>
  <c r="K456" i="12"/>
  <c r="R456" i="12" l="1"/>
  <c r="S456" i="12" s="1"/>
  <c r="Q457" i="12"/>
  <c r="K457" i="12"/>
  <c r="P457" i="12"/>
  <c r="R457" i="12" l="1"/>
  <c r="S457" i="12" s="1"/>
  <c r="Q458" i="12"/>
  <c r="P458" i="12"/>
  <c r="K458" i="12"/>
  <c r="R458" i="12" l="1"/>
  <c r="S458" i="12" s="1"/>
  <c r="Q459" i="12"/>
  <c r="K459" i="12"/>
  <c r="P459" i="12"/>
  <c r="R459" i="12" l="1"/>
  <c r="S459" i="12" s="1"/>
  <c r="Q460" i="12"/>
  <c r="P460" i="12"/>
  <c r="K460" i="12"/>
  <c r="R460" i="12" l="1"/>
  <c r="S460" i="12" s="1"/>
  <c r="Q461" i="12"/>
  <c r="K461" i="12"/>
  <c r="P461" i="12"/>
  <c r="R461" i="12" l="1"/>
  <c r="S461" i="12" s="1"/>
  <c r="Q462" i="12"/>
  <c r="K462" i="12"/>
  <c r="P462" i="12"/>
  <c r="R462" i="12" l="1"/>
  <c r="S462" i="12" s="1"/>
  <c r="Q463" i="12"/>
  <c r="P463" i="12"/>
  <c r="R463" i="12" l="1"/>
  <c r="S463" i="12" s="1"/>
  <c r="N463" i="12"/>
  <c r="K463" i="12"/>
  <c r="Q464" i="12" l="1"/>
  <c r="P464" i="12"/>
  <c r="K464" i="12"/>
  <c r="R464" i="12" l="1"/>
  <c r="S464" i="12" s="1"/>
  <c r="Q465" i="12"/>
  <c r="P465" i="12"/>
  <c r="R465" i="12" s="1"/>
  <c r="K465" i="12"/>
  <c r="S465" i="12" l="1"/>
  <c r="Q466" i="12"/>
  <c r="K466" i="12"/>
  <c r="P466" i="12"/>
  <c r="R466" i="12" l="1"/>
  <c r="S466" i="12" s="1"/>
  <c r="Q467" i="12"/>
  <c r="P467" i="12"/>
  <c r="K467" i="12"/>
  <c r="R467" i="12" l="1"/>
  <c r="S467" i="12" s="1"/>
  <c r="Q468" i="12"/>
  <c r="P468" i="12"/>
  <c r="R468" i="12" l="1"/>
  <c r="S468" i="12" s="1"/>
  <c r="N468" i="12"/>
  <c r="K468" i="12"/>
  <c r="Q469" i="12" l="1"/>
  <c r="P469" i="12"/>
  <c r="K469" i="12"/>
  <c r="R469" i="12" l="1"/>
  <c r="S469" i="12" s="1"/>
  <c r="Q470" i="12"/>
  <c r="P470" i="12"/>
  <c r="R470" i="12" s="1"/>
  <c r="K470" i="12"/>
  <c r="S470" i="12" l="1"/>
  <c r="Q471" i="12"/>
  <c r="P471" i="12"/>
  <c r="R471" i="12" s="1"/>
  <c r="K471" i="12"/>
  <c r="S471" i="12" l="1"/>
  <c r="Q472" i="12"/>
  <c r="P472" i="12"/>
  <c r="R472" i="12" s="1"/>
  <c r="K472" i="12"/>
  <c r="S472" i="12" l="1"/>
  <c r="Q473" i="12"/>
  <c r="P473" i="12"/>
  <c r="R473" i="12" s="1"/>
  <c r="K473" i="12"/>
  <c r="S473" i="12" l="1"/>
  <c r="Q474" i="12"/>
  <c r="P474" i="12"/>
  <c r="R474" i="12" s="1"/>
  <c r="K474" i="12"/>
  <c r="S474" i="12" l="1"/>
  <c r="Q475" i="12"/>
  <c r="P475" i="12"/>
  <c r="R475" i="12" s="1"/>
  <c r="K475" i="12"/>
  <c r="S475" i="12" l="1"/>
  <c r="Q476" i="12"/>
  <c r="P476" i="12"/>
  <c r="R476" i="12" s="1"/>
  <c r="S476" i="12" l="1"/>
  <c r="N476" i="12"/>
  <c r="K476" i="12"/>
  <c r="Q477" i="12" l="1"/>
  <c r="P477" i="12"/>
  <c r="R477" i="12" l="1"/>
  <c r="S477" i="12" s="1"/>
  <c r="N477" i="12"/>
  <c r="K477" i="12"/>
  <c r="Q478" i="12" l="1"/>
  <c r="P478" i="12"/>
  <c r="R478" i="12" l="1"/>
  <c r="S478" i="12" s="1"/>
  <c r="N478" i="12"/>
  <c r="K478" i="12"/>
  <c r="Q479" i="12" l="1"/>
  <c r="P479" i="12"/>
  <c r="K479" i="12"/>
  <c r="R479" i="12" l="1"/>
  <c r="S479" i="12" s="1"/>
  <c r="Q480" i="12"/>
  <c r="P480" i="12"/>
  <c r="R480" i="12" s="1"/>
  <c r="K480" i="12"/>
  <c r="S480" i="12" l="1"/>
  <c r="Q481" i="12"/>
  <c r="P481" i="12"/>
  <c r="R481" i="12" s="1"/>
  <c r="K481" i="12"/>
  <c r="S481" i="12" l="1"/>
  <c r="Q482" i="12"/>
  <c r="P482" i="12"/>
  <c r="R482" i="12" s="1"/>
  <c r="K482" i="12"/>
  <c r="S482" i="12" l="1"/>
  <c r="Q483" i="12"/>
  <c r="P483" i="12"/>
  <c r="R483" i="12" s="1"/>
  <c r="K483" i="12"/>
  <c r="S483" i="12" l="1"/>
  <c r="Q484" i="12"/>
  <c r="K484" i="12"/>
  <c r="P484" i="12"/>
  <c r="R484" i="12" s="1"/>
  <c r="S484" i="12" l="1"/>
  <c r="Q485" i="12"/>
  <c r="P485" i="12"/>
  <c r="R485" i="12" s="1"/>
  <c r="K485" i="12"/>
  <c r="S485" i="12" l="1"/>
  <c r="Q486" i="12"/>
  <c r="P486" i="12"/>
  <c r="R486" i="12" s="1"/>
  <c r="S486" i="12" l="1"/>
  <c r="N486" i="12"/>
  <c r="K486" i="12"/>
  <c r="Q487" i="12" l="1"/>
  <c r="P487" i="12"/>
  <c r="K487" i="12"/>
  <c r="R487" i="12" l="1"/>
  <c r="S487" i="12" s="1"/>
  <c r="Q488" i="12"/>
  <c r="K488" i="12"/>
  <c r="P488" i="12"/>
  <c r="R488" i="12" s="1"/>
  <c r="S488" i="12" l="1"/>
  <c r="Q489" i="12"/>
  <c r="K489" i="12"/>
  <c r="P489" i="12"/>
  <c r="Q490" i="12" l="1"/>
  <c r="K490" i="12"/>
  <c r="P490" i="12"/>
  <c r="R489" i="12"/>
  <c r="S489" i="12" s="1"/>
  <c r="R490" i="12" l="1"/>
  <c r="S490" i="12" s="1"/>
  <c r="Q491" i="12"/>
  <c r="P491" i="12"/>
  <c r="R491" i="12" s="1"/>
  <c r="S491" i="12" l="1"/>
  <c r="N491" i="12"/>
  <c r="K491" i="12"/>
  <c r="Q492" i="12" l="1"/>
  <c r="P492" i="12"/>
  <c r="K492" i="12"/>
  <c r="R492" i="12" l="1"/>
  <c r="S492" i="12" s="1"/>
  <c r="Q493" i="12"/>
  <c r="P493" i="12"/>
  <c r="R493" i="12" s="1"/>
  <c r="K493" i="12"/>
  <c r="S493" i="12" l="1"/>
  <c r="Q494" i="12"/>
  <c r="P494" i="12"/>
  <c r="R494" i="12" s="1"/>
  <c r="K494" i="12"/>
  <c r="S494" i="12" l="1"/>
  <c r="Q495" i="12"/>
  <c r="P495" i="12"/>
  <c r="R495" i="12" s="1"/>
  <c r="K495" i="12"/>
  <c r="S495" i="12" l="1"/>
  <c r="Q496" i="12"/>
  <c r="P496" i="12"/>
  <c r="R496" i="12" s="1"/>
  <c r="K496" i="12"/>
  <c r="S496" i="12" l="1"/>
  <c r="Q497" i="12"/>
  <c r="P497" i="12"/>
  <c r="R497" i="12" s="1"/>
  <c r="K497" i="12"/>
  <c r="S497" i="12" l="1"/>
  <c r="Q498" i="12"/>
  <c r="P498" i="12"/>
  <c r="R498" i="12" s="1"/>
  <c r="K498" i="12"/>
  <c r="S498" i="12" l="1"/>
  <c r="Q499" i="12"/>
  <c r="P499" i="12"/>
  <c r="R499" i="12" s="1"/>
  <c r="K499" i="12"/>
  <c r="S499" i="12" l="1"/>
  <c r="Q500" i="12"/>
  <c r="P500" i="12"/>
  <c r="R500" i="12" s="1"/>
  <c r="K500" i="12"/>
  <c r="S500" i="12" l="1"/>
  <c r="Q501" i="12"/>
  <c r="P501" i="12"/>
  <c r="R501" i="12" s="1"/>
  <c r="K501" i="12"/>
  <c r="S501" i="12" l="1"/>
  <c r="Q502" i="12"/>
  <c r="P502" i="12"/>
  <c r="R502" i="12" s="1"/>
  <c r="K502" i="12"/>
  <c r="S502" i="12" l="1"/>
  <c r="Q503" i="12"/>
  <c r="P503" i="12"/>
  <c r="R503" i="12" s="1"/>
  <c r="K503" i="12"/>
  <c r="S503" i="12" l="1"/>
  <c r="Q504" i="12"/>
  <c r="P504" i="12"/>
  <c r="R504" i="12" s="1"/>
  <c r="K504" i="12"/>
  <c r="S504" i="12" l="1"/>
  <c r="Q505" i="12"/>
  <c r="P505" i="12"/>
  <c r="R505" i="12" s="1"/>
  <c r="K505" i="12"/>
  <c r="S505" i="12" l="1"/>
  <c r="Q506" i="12"/>
  <c r="P506" i="12"/>
  <c r="R506" i="12" s="1"/>
  <c r="K506" i="12"/>
  <c r="S506" i="12" l="1"/>
  <c r="Q507" i="12"/>
  <c r="P507" i="12"/>
  <c r="R507" i="12" s="1"/>
  <c r="S507" i="12" l="1"/>
  <c r="N507" i="12"/>
  <c r="K507" i="12"/>
  <c r="Q508" i="12" l="1"/>
  <c r="P508" i="12"/>
  <c r="R508" i="12" l="1"/>
  <c r="S508" i="12" s="1"/>
  <c r="N508" i="12"/>
  <c r="N509" i="12" s="1"/>
  <c r="K508" i="12"/>
  <c r="Q509" i="12" l="1"/>
  <c r="P509" i="12"/>
  <c r="K509" i="12"/>
  <c r="R509" i="12" l="1"/>
  <c r="S509" i="12" s="1"/>
  <c r="Q510" i="12"/>
  <c r="K510" i="12"/>
  <c r="P510" i="12"/>
  <c r="R510" i="12" l="1"/>
  <c r="S510" i="12" s="1"/>
  <c r="Q511" i="12"/>
  <c r="P511" i="12"/>
  <c r="R511" i="12" s="1"/>
  <c r="K511" i="12"/>
  <c r="S511" i="12" l="1"/>
  <c r="Q512" i="12"/>
  <c r="K512" i="12"/>
  <c r="P512" i="12"/>
  <c r="R512" i="12" s="1"/>
  <c r="S512" i="12" l="1"/>
  <c r="Q513" i="12"/>
  <c r="P513" i="12"/>
  <c r="R513" i="12" s="1"/>
  <c r="K513" i="12"/>
  <c r="S513" i="12" l="1"/>
  <c r="Q514" i="12"/>
  <c r="P514" i="12"/>
  <c r="R514" i="12" s="1"/>
  <c r="K514" i="12"/>
  <c r="S514" i="12" l="1"/>
  <c r="Q515" i="12"/>
  <c r="P515" i="12"/>
  <c r="R515" i="12" s="1"/>
  <c r="K515" i="12"/>
  <c r="S515" i="12" l="1"/>
  <c r="Q516" i="12"/>
  <c r="P516" i="12"/>
  <c r="R516" i="12" s="1"/>
  <c r="K516" i="12"/>
  <c r="S516" i="12" l="1"/>
  <c r="Q517" i="12"/>
  <c r="P517" i="12"/>
  <c r="R517" i="12" s="1"/>
  <c r="K517" i="12"/>
  <c r="S517" i="12" l="1"/>
  <c r="Q518" i="12"/>
  <c r="P518" i="12"/>
  <c r="R518" i="12" s="1"/>
  <c r="K518" i="12"/>
  <c r="S518" i="12" l="1"/>
  <c r="Q519" i="12"/>
  <c r="P519" i="12"/>
  <c r="R519" i="12" s="1"/>
  <c r="K519" i="12"/>
  <c r="S519" i="12" l="1"/>
  <c r="Q520" i="12"/>
  <c r="P520" i="12"/>
  <c r="R520" i="12" s="1"/>
  <c r="K520" i="12"/>
  <c r="S520" i="12" l="1"/>
  <c r="Q521" i="12"/>
  <c r="K521" i="12"/>
  <c r="P521" i="12"/>
  <c r="R521" i="12" l="1"/>
  <c r="S521" i="12" s="1"/>
  <c r="Q522" i="12"/>
  <c r="P522" i="12"/>
  <c r="R522" i="12" s="1"/>
  <c r="K522" i="12"/>
  <c r="S522" i="12" l="1"/>
  <c r="Q523" i="12"/>
  <c r="P523" i="12"/>
  <c r="R523" i="12" s="1"/>
  <c r="K523" i="12"/>
  <c r="S523" i="12" l="1"/>
  <c r="Q524" i="12"/>
  <c r="P524" i="12"/>
  <c r="R524" i="12" s="1"/>
  <c r="K524" i="12"/>
  <c r="S524" i="12" l="1"/>
  <c r="Q525" i="12"/>
  <c r="P525" i="12"/>
  <c r="R525" i="12" s="1"/>
  <c r="K525" i="12"/>
  <c r="S525" i="12" l="1"/>
  <c r="Q526" i="12"/>
  <c r="P526" i="12"/>
  <c r="R526" i="12" s="1"/>
  <c r="K526" i="12"/>
  <c r="S526" i="12" l="1"/>
  <c r="Q527" i="12"/>
  <c r="K527" i="12"/>
  <c r="P527" i="12"/>
  <c r="R527" i="12" s="1"/>
  <c r="S527" i="12" l="1"/>
  <c r="Q528" i="12"/>
  <c r="P528" i="12"/>
  <c r="R528" i="12" s="1"/>
  <c r="K528" i="12"/>
  <c r="S528" i="12" l="1"/>
  <c r="Q529" i="12"/>
  <c r="P529" i="12"/>
  <c r="R529" i="12" s="1"/>
  <c r="K529" i="12"/>
  <c r="S529" i="12" l="1"/>
  <c r="Q530" i="12"/>
  <c r="P530" i="12"/>
  <c r="R530" i="12" s="1"/>
  <c r="K530" i="12"/>
  <c r="S530" i="12" l="1"/>
  <c r="Q531" i="12"/>
  <c r="P531" i="12"/>
  <c r="R531" i="12" s="1"/>
  <c r="K531" i="12"/>
  <c r="S531" i="12" l="1"/>
  <c r="Q532" i="12"/>
  <c r="P532" i="12"/>
  <c r="R532" i="12" s="1"/>
  <c r="K532" i="12"/>
  <c r="S532" i="12" l="1"/>
  <c r="Q533" i="12"/>
  <c r="P533" i="12"/>
  <c r="R533" i="12" s="1"/>
  <c r="S533" i="12" s="1"/>
  <c r="K533" i="12"/>
  <c r="Q534" i="12" l="1"/>
  <c r="P534" i="12"/>
  <c r="K534" i="12"/>
  <c r="R534" i="12" l="1"/>
  <c r="S534" i="12" s="1"/>
  <c r="Q535" i="12"/>
  <c r="P535" i="12"/>
  <c r="R535" i="12" s="1"/>
  <c r="K535" i="12"/>
  <c r="S535" i="12" l="1"/>
  <c r="Q536" i="12"/>
  <c r="K536" i="12"/>
  <c r="P536" i="12"/>
  <c r="R536" i="12" l="1"/>
  <c r="S536" i="12" s="1"/>
  <c r="Q537" i="12"/>
  <c r="P537" i="12"/>
  <c r="K537" i="12"/>
  <c r="R537" i="12" l="1"/>
  <c r="S537" i="12" s="1"/>
  <c r="Q538" i="12"/>
  <c r="K538" i="12"/>
  <c r="P538" i="12"/>
  <c r="R538" i="12" l="1"/>
  <c r="S538" i="12" s="1"/>
  <c r="Q539" i="12"/>
  <c r="P539" i="12"/>
  <c r="R539" i="12" l="1"/>
  <c r="S539" i="12" s="1"/>
  <c r="N539" i="12"/>
  <c r="K539" i="12"/>
  <c r="Q540" i="12" l="1"/>
  <c r="P540" i="12"/>
  <c r="R540" i="12" l="1"/>
  <c r="S540" i="12" s="1"/>
  <c r="N540" i="12"/>
  <c r="K540" i="12"/>
  <c r="Q541" i="12" l="1"/>
  <c r="P541" i="12"/>
  <c r="R541" i="12" l="1"/>
  <c r="S541" i="12" s="1"/>
  <c r="N541" i="12"/>
  <c r="K541" i="12"/>
  <c r="Q542" i="12" l="1"/>
  <c r="P542" i="12"/>
  <c r="R542" i="12" l="1"/>
  <c r="S542" i="12" s="1"/>
  <c r="N542" i="12"/>
  <c r="K542" i="12"/>
  <c r="Q543" i="12" l="1"/>
  <c r="P543" i="12"/>
  <c r="R543" i="12" l="1"/>
  <c r="S543" i="12" s="1"/>
  <c r="N543" i="12"/>
  <c r="K543" i="12"/>
  <c r="Q544" i="12" l="1"/>
  <c r="P544" i="12"/>
  <c r="R544" i="12" l="1"/>
  <c r="S544" i="12" s="1"/>
  <c r="N544" i="12"/>
  <c r="K544" i="12"/>
  <c r="Q545" i="12" l="1"/>
  <c r="P545" i="12"/>
  <c r="R545" i="12" l="1"/>
  <c r="S545" i="12" s="1"/>
  <c r="N545" i="12"/>
  <c r="K545" i="12"/>
  <c r="Q546" i="12" l="1"/>
  <c r="P546" i="12"/>
  <c r="N546" i="12" l="1"/>
  <c r="K546" i="12"/>
  <c r="R546" i="12"/>
  <c r="S546" i="12" s="1"/>
  <c r="Q547" i="12" l="1"/>
  <c r="P547" i="12"/>
  <c r="R547" i="12" l="1"/>
  <c r="S547" i="12" s="1"/>
  <c r="N547" i="12"/>
  <c r="K547" i="12"/>
  <c r="Q548" i="12" l="1"/>
  <c r="P548" i="12"/>
  <c r="K548" i="12"/>
  <c r="R548" i="12" l="1"/>
  <c r="S548" i="12" s="1"/>
  <c r="Q549" i="12"/>
  <c r="K549" i="12"/>
  <c r="P549" i="12"/>
  <c r="Q550" i="12" l="1"/>
  <c r="P550" i="12"/>
  <c r="K550" i="12"/>
  <c r="R549" i="12"/>
  <c r="S549" i="12" s="1"/>
  <c r="R550" i="12" l="1"/>
  <c r="S550" i="12" s="1"/>
  <c r="Q551" i="12"/>
  <c r="P551" i="12"/>
  <c r="R551" i="12" s="1"/>
  <c r="K551" i="12"/>
  <c r="S551" i="12" l="1"/>
  <c r="Q552" i="12"/>
  <c r="K552" i="12"/>
  <c r="P552" i="12"/>
  <c r="R552" i="12" l="1"/>
  <c r="S552" i="12" s="1"/>
  <c r="Q553" i="12"/>
  <c r="K553" i="12"/>
  <c r="P553" i="12"/>
  <c r="Q554" i="12" l="1"/>
  <c r="K554" i="12"/>
  <c r="P554" i="12"/>
  <c r="R553" i="12"/>
  <c r="S553" i="12" s="1"/>
  <c r="R554" i="12" l="1"/>
  <c r="S554" i="12" s="1"/>
  <c r="Q555" i="12"/>
  <c r="K555" i="12"/>
  <c r="P555" i="12"/>
  <c r="R555" i="12" l="1"/>
  <c r="S555" i="12" s="1"/>
  <c r="Q556" i="12"/>
  <c r="P556" i="12"/>
  <c r="K556" i="12"/>
  <c r="Q557" i="12" l="1"/>
  <c r="P557" i="12"/>
  <c r="K557" i="12"/>
  <c r="R556" i="12"/>
  <c r="S556" i="12" s="1"/>
  <c r="R557" i="12" l="1"/>
  <c r="S557" i="12"/>
  <c r="Q558" i="12"/>
  <c r="P558" i="12"/>
  <c r="R558" i="12" s="1"/>
  <c r="S558" i="12" s="1"/>
  <c r="K558" i="12"/>
  <c r="Q559" i="12" l="1"/>
  <c r="P559" i="12"/>
  <c r="K559" i="12"/>
  <c r="R559" i="12" l="1"/>
  <c r="S559" i="12" s="1"/>
  <c r="Q560" i="12"/>
  <c r="P560" i="12"/>
  <c r="R560" i="12" s="1"/>
  <c r="S560" i="12" s="1"/>
  <c r="K560" i="12"/>
  <c r="Q561" i="12" l="1"/>
  <c r="P561" i="12"/>
  <c r="R561" i="12" s="1"/>
  <c r="S561" i="12" s="1"/>
  <c r="K561" i="12"/>
  <c r="Q562" i="12" l="1"/>
  <c r="P562" i="12"/>
  <c r="R562" i="12" s="1"/>
  <c r="S562" i="12" s="1"/>
  <c r="K562" i="12"/>
  <c r="Q563" i="12" l="1"/>
  <c r="P563" i="12"/>
  <c r="R563" i="12" s="1"/>
  <c r="S563" i="12" s="1"/>
  <c r="K563" i="12"/>
  <c r="Q564" i="12" l="1"/>
  <c r="P564" i="12"/>
  <c r="R564" i="12" s="1"/>
  <c r="S564" i="12" s="1"/>
  <c r="K564" i="12"/>
  <c r="Q565" i="12" l="1"/>
  <c r="P565" i="12"/>
  <c r="R565" i="12" s="1"/>
  <c r="S565" i="12" s="1"/>
  <c r="K565" i="12"/>
  <c r="Q566" i="12" l="1"/>
  <c r="P566" i="12"/>
  <c r="R566" i="12" s="1"/>
  <c r="S566" i="12" s="1"/>
  <c r="K566" i="12"/>
  <c r="Q567" i="12" l="1"/>
  <c r="K567" i="12"/>
  <c r="P567" i="12"/>
  <c r="R567" i="12" l="1"/>
  <c r="S567" i="12" s="1"/>
  <c r="Q568" i="12"/>
  <c r="P568" i="12"/>
  <c r="K568" i="12"/>
  <c r="R568" i="12" l="1"/>
  <c r="S568" i="12" s="1"/>
  <c r="Q569" i="12"/>
  <c r="P569" i="12"/>
  <c r="K569" i="12"/>
  <c r="R569" i="12" l="1"/>
  <c r="S569" i="12" s="1"/>
  <c r="Q570" i="12"/>
  <c r="P570" i="12"/>
  <c r="K570" i="12"/>
  <c r="R570" i="12" l="1"/>
  <c r="S570" i="12" s="1"/>
  <c r="Q571" i="12"/>
  <c r="P571" i="12"/>
  <c r="K571" i="12"/>
  <c r="R571" i="12" l="1"/>
  <c r="S571" i="12" s="1"/>
  <c r="Q572" i="12"/>
  <c r="K572" i="12"/>
  <c r="P572" i="12"/>
  <c r="Q573" i="12" l="1"/>
  <c r="P573" i="12"/>
  <c r="K573" i="12"/>
  <c r="R572" i="12"/>
  <c r="S572" i="12" s="1"/>
  <c r="R573" i="12" l="1"/>
  <c r="S573" i="12"/>
  <c r="Q574" i="12"/>
  <c r="K574" i="12"/>
  <c r="P574" i="12"/>
  <c r="R574" i="12" l="1"/>
  <c r="S574" i="12" s="1"/>
  <c r="Q575" i="12"/>
  <c r="P575" i="12"/>
  <c r="K575" i="12"/>
  <c r="R575" i="12" l="1"/>
  <c r="S575" i="12" s="1"/>
  <c r="Q576" i="12"/>
  <c r="P576" i="12"/>
  <c r="K576" i="12"/>
  <c r="R576" i="12" l="1"/>
  <c r="S576" i="12" s="1"/>
  <c r="Q577" i="12"/>
  <c r="P577" i="12"/>
  <c r="K577" i="12"/>
  <c r="R577" i="12" l="1"/>
  <c r="S577" i="12" s="1"/>
  <c r="Q578" i="12"/>
  <c r="P578" i="12"/>
  <c r="K578" i="12"/>
  <c r="R578" i="12" l="1"/>
  <c r="S578" i="12" s="1"/>
  <c r="Q579" i="12"/>
  <c r="P579" i="12"/>
  <c r="K579" i="12"/>
  <c r="R579" i="12" l="1"/>
  <c r="S579" i="12" s="1"/>
  <c r="Q580" i="12"/>
  <c r="P580" i="12"/>
  <c r="K580" i="12"/>
  <c r="R580" i="12" l="1"/>
  <c r="S580" i="12" s="1"/>
  <c r="Q581" i="12"/>
  <c r="P581" i="12"/>
  <c r="K581" i="12"/>
  <c r="R581" i="12" l="1"/>
  <c r="S581" i="12" s="1"/>
  <c r="Q582" i="12"/>
  <c r="P582" i="12"/>
  <c r="K582" i="12"/>
  <c r="R582" i="12" l="1"/>
  <c r="S582" i="12" s="1"/>
  <c r="Q583" i="12"/>
  <c r="P583" i="12"/>
  <c r="K583" i="12"/>
  <c r="R583" i="12" l="1"/>
  <c r="S583" i="12" s="1"/>
  <c r="Q584" i="12"/>
  <c r="P584" i="12"/>
  <c r="K584" i="12"/>
  <c r="R584" i="12" l="1"/>
  <c r="S584" i="12" s="1"/>
  <c r="Q585" i="12"/>
  <c r="P585" i="12"/>
  <c r="K585" i="12"/>
  <c r="R585" i="12" l="1"/>
  <c r="S585" i="12" s="1"/>
  <c r="Q586" i="12"/>
  <c r="P586" i="12"/>
  <c r="K586" i="12"/>
  <c r="R586" i="12" l="1"/>
  <c r="S586" i="12" s="1"/>
  <c r="Q587" i="12"/>
  <c r="P587" i="12"/>
  <c r="K587" i="12"/>
  <c r="R587" i="12" l="1"/>
  <c r="S587" i="12" s="1"/>
  <c r="Q588" i="12"/>
  <c r="P588" i="12"/>
  <c r="K588" i="12"/>
  <c r="R588" i="12" l="1"/>
  <c r="S588" i="12" s="1"/>
  <c r="Q589" i="12"/>
  <c r="K589" i="12"/>
  <c r="P589" i="12"/>
  <c r="R589" i="12" s="1"/>
  <c r="S589" i="12" s="1"/>
  <c r="Q590" i="12" l="1"/>
  <c r="P590" i="12"/>
  <c r="R590" i="12" s="1"/>
  <c r="S590" i="12" s="1"/>
  <c r="K590" i="12"/>
  <c r="Q591" i="12" l="1"/>
  <c r="P591" i="12"/>
  <c r="R591" i="12" s="1"/>
  <c r="S591" i="12" s="1"/>
  <c r="K591" i="12"/>
  <c r="Q592" i="12" l="1"/>
  <c r="P592" i="12"/>
  <c r="R592" i="12" s="1"/>
  <c r="S592" i="12" s="1"/>
  <c r="K592" i="12"/>
  <c r="Q593" i="12" l="1"/>
  <c r="P593" i="12"/>
  <c r="R593" i="12" s="1"/>
  <c r="S593" i="12" s="1"/>
  <c r="K593" i="12"/>
  <c r="Q594" i="12" l="1"/>
  <c r="P594" i="12"/>
  <c r="R594" i="12" s="1"/>
  <c r="S594" i="12" s="1"/>
  <c r="K594" i="12"/>
  <c r="Q595" i="12" l="1"/>
  <c r="P595" i="12"/>
  <c r="K595" i="12"/>
  <c r="R595" i="12" l="1"/>
  <c r="S595" i="12" s="1"/>
  <c r="Q596" i="12"/>
  <c r="P596" i="12"/>
  <c r="R596" i="12" s="1"/>
  <c r="S596" i="12" s="1"/>
  <c r="K596" i="12"/>
  <c r="Q597" i="12" l="1"/>
  <c r="K597" i="12"/>
  <c r="P597" i="12"/>
  <c r="R597" i="12" l="1"/>
  <c r="S597" i="12" s="1"/>
  <c r="Q598" i="12"/>
  <c r="K598" i="12"/>
  <c r="P598" i="12"/>
  <c r="R598" i="12" l="1"/>
  <c r="S598" i="12" s="1"/>
  <c r="Q599" i="12"/>
  <c r="P599" i="12"/>
  <c r="K599" i="12"/>
  <c r="R599" i="12" l="1"/>
  <c r="S599" i="12" s="1"/>
  <c r="Q600" i="12"/>
  <c r="P600" i="12"/>
  <c r="K600" i="12"/>
  <c r="R600" i="12" l="1"/>
  <c r="S600" i="12" s="1"/>
  <c r="Q601" i="12"/>
  <c r="P601" i="12"/>
  <c r="K601" i="12"/>
  <c r="R601" i="12" l="1"/>
  <c r="S601" i="12" s="1"/>
  <c r="Q602" i="12"/>
  <c r="P602" i="12"/>
  <c r="K602" i="12"/>
  <c r="R602" i="12" l="1"/>
  <c r="S602" i="12" s="1"/>
  <c r="Q603" i="12"/>
  <c r="P603" i="12"/>
  <c r="K603" i="12"/>
  <c r="R603" i="12" l="1"/>
  <c r="S603" i="12" s="1"/>
  <c r="Q604" i="12"/>
  <c r="P604" i="12"/>
  <c r="K604" i="12"/>
  <c r="R604" i="12" l="1"/>
  <c r="S604" i="12" s="1"/>
  <c r="Q605" i="12"/>
  <c r="P605" i="12"/>
  <c r="K605" i="12"/>
  <c r="R605" i="12" l="1"/>
  <c r="S605" i="12" s="1"/>
  <c r="Q606" i="12"/>
  <c r="K606" i="12"/>
  <c r="P606" i="12"/>
  <c r="R606" i="12" l="1"/>
  <c r="S606" i="12" s="1"/>
  <c r="Q607" i="12"/>
  <c r="P607" i="12"/>
  <c r="K607" i="12"/>
  <c r="R607" i="12" l="1"/>
  <c r="S607" i="12" s="1"/>
  <c r="Q608" i="12"/>
  <c r="K608" i="12"/>
  <c r="P608" i="12"/>
  <c r="R608" i="12" l="1"/>
  <c r="S608" i="12" s="1"/>
  <c r="Q609" i="12"/>
  <c r="P609" i="12"/>
  <c r="K609" i="12"/>
  <c r="R609" i="12" l="1"/>
  <c r="S609" i="12" s="1"/>
  <c r="Q610" i="12"/>
  <c r="K610" i="12"/>
  <c r="P610" i="12"/>
  <c r="R610" i="12" l="1"/>
  <c r="S610" i="12" s="1"/>
  <c r="Q611" i="12"/>
  <c r="P611" i="12"/>
  <c r="K611" i="12"/>
  <c r="R611" i="12" l="1"/>
  <c r="S611" i="12" s="1"/>
  <c r="Q612" i="12"/>
  <c r="K612" i="12"/>
  <c r="P612" i="12"/>
  <c r="R612" i="12" l="1"/>
  <c r="S612" i="12" s="1"/>
  <c r="Q613" i="12"/>
  <c r="P613" i="12"/>
  <c r="K613" i="12"/>
  <c r="R613" i="12" l="1"/>
  <c r="S613" i="12" s="1"/>
  <c r="Q614" i="12"/>
  <c r="K614" i="12"/>
  <c r="P614" i="12"/>
  <c r="R614" i="12" l="1"/>
  <c r="S614" i="12" s="1"/>
  <c r="Q615" i="12"/>
  <c r="P615" i="12"/>
  <c r="K615" i="12"/>
  <c r="R615" i="12" l="1"/>
  <c r="S615" i="12" s="1"/>
  <c r="Q616" i="12"/>
  <c r="K616" i="12"/>
  <c r="P616" i="12"/>
  <c r="R616" i="12" l="1"/>
  <c r="S616" i="12" s="1"/>
  <c r="Q617" i="12"/>
  <c r="P617" i="12"/>
  <c r="K617" i="12"/>
  <c r="R617" i="12" l="1"/>
  <c r="S617" i="12" s="1"/>
  <c r="Q618" i="12"/>
  <c r="K618" i="12"/>
  <c r="P618" i="12"/>
  <c r="R618" i="12" l="1"/>
  <c r="S618" i="12" s="1"/>
  <c r="Q619" i="12"/>
  <c r="P619" i="12"/>
  <c r="K619" i="12"/>
  <c r="R619" i="12" l="1"/>
  <c r="S619" i="12" s="1"/>
  <c r="Q620" i="12"/>
  <c r="P620" i="12"/>
  <c r="K620" i="12"/>
  <c r="R620" i="12" l="1"/>
  <c r="S620" i="12" s="1"/>
  <c r="Q621" i="12"/>
  <c r="P621" i="12"/>
  <c r="K621" i="12"/>
  <c r="R621" i="12" l="1"/>
  <c r="S621" i="12" s="1"/>
  <c r="Q622" i="12"/>
  <c r="K622" i="12"/>
  <c r="P622" i="12"/>
  <c r="R622" i="12" l="1"/>
  <c r="S622" i="12" s="1"/>
  <c r="Q623" i="12"/>
  <c r="P623" i="12"/>
  <c r="K623" i="12"/>
  <c r="R623" i="12" l="1"/>
  <c r="S623" i="12" s="1"/>
  <c r="Q624" i="12"/>
  <c r="K624" i="12"/>
  <c r="P624" i="12"/>
  <c r="R624" i="12" l="1"/>
  <c r="S624" i="12" s="1"/>
  <c r="Q625" i="12"/>
  <c r="K625" i="12"/>
  <c r="P625" i="12"/>
  <c r="R625" i="12" l="1"/>
  <c r="S625" i="12" s="1"/>
  <c r="Q626" i="12"/>
  <c r="P626" i="12"/>
  <c r="K626" i="12"/>
  <c r="R626" i="12" l="1"/>
  <c r="S626" i="12" s="1"/>
  <c r="Q627" i="12"/>
  <c r="P627" i="12"/>
  <c r="K627" i="12"/>
  <c r="R627" i="12" l="1"/>
  <c r="S627" i="12" s="1"/>
  <c r="Q628" i="12"/>
  <c r="P628" i="12"/>
  <c r="K628" i="12"/>
  <c r="R628" i="12" l="1"/>
  <c r="S628" i="12" s="1"/>
  <c r="Q629" i="12"/>
  <c r="K629" i="12"/>
  <c r="P629" i="12"/>
  <c r="Q630" i="12" l="1"/>
  <c r="K630" i="12"/>
  <c r="P630" i="12"/>
  <c r="R629" i="12"/>
  <c r="S629" i="12" s="1"/>
  <c r="R630" i="12" l="1"/>
  <c r="S630" i="12" s="1"/>
  <c r="Q631" i="12"/>
  <c r="K631" i="12"/>
  <c r="P631" i="12"/>
  <c r="R631" i="12" l="1"/>
  <c r="S631" i="12"/>
  <c r="Q632" i="12"/>
  <c r="K632" i="12"/>
  <c r="P632" i="12"/>
  <c r="R632" i="12" l="1"/>
  <c r="S632" i="12" s="1"/>
  <c r="Q633" i="12"/>
  <c r="P633" i="12"/>
  <c r="K633" i="12"/>
  <c r="R633" i="12" l="1"/>
  <c r="S633" i="12" s="1"/>
  <c r="Q634" i="12"/>
  <c r="K634" i="12"/>
  <c r="P634" i="12"/>
  <c r="R634" i="12" l="1"/>
  <c r="S634" i="12" s="1"/>
  <c r="Q635" i="12"/>
  <c r="P635" i="12"/>
  <c r="K635" i="12"/>
  <c r="R635" i="12" l="1"/>
  <c r="S635" i="12" s="1"/>
  <c r="Q636" i="12"/>
  <c r="P636" i="12"/>
  <c r="K636" i="12"/>
  <c r="R636" i="12" l="1"/>
  <c r="S636" i="12" s="1"/>
  <c r="Q637" i="12"/>
  <c r="P637" i="12"/>
  <c r="K637" i="12"/>
  <c r="R637" i="12" l="1"/>
  <c r="S637" i="12" s="1"/>
  <c r="Q638" i="12"/>
  <c r="P638" i="12"/>
  <c r="K638" i="12"/>
  <c r="R638" i="12" l="1"/>
  <c r="S638" i="12" s="1"/>
  <c r="Q639" i="12"/>
  <c r="P639" i="12"/>
  <c r="K639" i="12"/>
  <c r="R639" i="12" l="1"/>
  <c r="S639" i="12" s="1"/>
  <c r="Q640" i="12"/>
  <c r="P640" i="12"/>
  <c r="K640" i="12"/>
  <c r="R640" i="12" l="1"/>
  <c r="S640" i="12" s="1"/>
  <c r="Q641" i="12"/>
  <c r="P641" i="12"/>
  <c r="K641" i="12"/>
  <c r="R641" i="12" l="1"/>
  <c r="S641" i="12" s="1"/>
  <c r="Q642" i="12"/>
  <c r="P642" i="12"/>
  <c r="K642" i="12"/>
  <c r="R642" i="12" l="1"/>
  <c r="S642" i="12" s="1"/>
  <c r="Q643" i="12"/>
  <c r="K643" i="12"/>
  <c r="P643" i="12"/>
  <c r="R643" i="12" l="1"/>
  <c r="S643" i="12" s="1"/>
  <c r="Q644" i="12"/>
  <c r="K644" i="12"/>
  <c r="P644" i="12"/>
  <c r="R644" i="12" l="1"/>
  <c r="S644" i="12" s="1"/>
  <c r="Q645" i="12"/>
  <c r="K645" i="12"/>
  <c r="P645" i="12"/>
  <c r="R645" i="12" l="1"/>
  <c r="S645" i="12" s="1"/>
  <c r="Q646" i="12"/>
  <c r="K646" i="12"/>
  <c r="P646" i="12"/>
  <c r="Q647" i="12" l="1"/>
  <c r="K647" i="12"/>
  <c r="P647" i="12"/>
  <c r="R646" i="12"/>
  <c r="S646" i="12" s="1"/>
  <c r="R647" i="12" l="1"/>
  <c r="S647" i="12"/>
  <c r="Q648" i="12"/>
  <c r="K648" i="12"/>
  <c r="P648" i="12"/>
  <c r="R648" i="12" l="1"/>
  <c r="S648" i="12" s="1"/>
  <c r="Q649" i="12"/>
  <c r="P649" i="12"/>
  <c r="K649" i="12"/>
  <c r="Q650" i="12" l="1"/>
  <c r="P650" i="12"/>
  <c r="K650" i="12"/>
  <c r="R649" i="12"/>
  <c r="S649" i="12" s="1"/>
  <c r="R650" i="12" l="1"/>
  <c r="S650" i="12"/>
  <c r="Q651" i="12"/>
  <c r="P651" i="12"/>
  <c r="R651" i="12" s="1"/>
  <c r="K651" i="12"/>
  <c r="S651" i="12" l="1"/>
  <c r="Q652" i="12"/>
  <c r="P652" i="12"/>
  <c r="R652" i="12" s="1"/>
  <c r="S652" i="12" s="1"/>
  <c r="K652" i="12"/>
  <c r="Q653" i="12" l="1"/>
  <c r="K653" i="12"/>
  <c r="P653" i="12"/>
  <c r="R653" i="12" l="1"/>
  <c r="S653" i="12" s="1"/>
  <c r="Q654" i="12"/>
  <c r="K654" i="12"/>
  <c r="P654" i="12"/>
  <c r="R654" i="12" l="1"/>
  <c r="S654" i="12" s="1"/>
  <c r="Q655" i="12"/>
  <c r="P655" i="12"/>
  <c r="K655" i="12"/>
  <c r="R655" i="12" l="1"/>
  <c r="S655" i="12" s="1"/>
  <c r="Q656" i="12"/>
  <c r="P656" i="12"/>
  <c r="K656" i="12"/>
  <c r="R656" i="12" l="1"/>
  <c r="S656" i="12" s="1"/>
  <c r="Q657" i="12"/>
  <c r="P657" i="12"/>
  <c r="K657" i="12"/>
  <c r="R657" i="12" l="1"/>
  <c r="S657" i="12" s="1"/>
  <c r="Q658" i="12"/>
  <c r="P658" i="12"/>
  <c r="K658" i="12"/>
  <c r="R658" i="12" l="1"/>
  <c r="S658" i="12" s="1"/>
  <c r="Q659" i="12"/>
  <c r="P659" i="12"/>
  <c r="K659" i="12"/>
  <c r="R659" i="12" l="1"/>
  <c r="S659" i="12" s="1"/>
  <c r="Q660" i="12"/>
  <c r="P660" i="12"/>
  <c r="R660" i="12" s="1"/>
  <c r="S660" i="12" s="1"/>
  <c r="K660" i="12"/>
  <c r="Q661" i="12" l="1"/>
  <c r="P661" i="12"/>
  <c r="R661" i="12" s="1"/>
  <c r="S661" i="12" s="1"/>
  <c r="K661" i="12"/>
  <c r="Q662" i="12" l="1"/>
  <c r="K662" i="12"/>
  <c r="P662" i="12"/>
  <c r="R662" i="12" l="1"/>
  <c r="S662" i="12" s="1"/>
  <c r="Q663" i="12"/>
  <c r="P663" i="12"/>
  <c r="R663" i="12" s="1"/>
  <c r="S663" i="12" s="1"/>
  <c r="K663" i="12"/>
  <c r="Q664" i="12" l="1"/>
  <c r="P664" i="12"/>
  <c r="R664" i="12" s="1"/>
  <c r="S664" i="12" s="1"/>
  <c r="K664" i="12"/>
  <c r="Q665" i="12" l="1"/>
  <c r="P665" i="12"/>
  <c r="K665" i="12"/>
  <c r="R665" i="12" l="1"/>
  <c r="S665" i="12" s="1"/>
  <c r="Q666" i="12"/>
  <c r="P666" i="12"/>
  <c r="R666" i="12" s="1"/>
  <c r="K666" i="12"/>
  <c r="S666" i="12" l="1"/>
  <c r="Q667" i="12"/>
  <c r="P667" i="12"/>
  <c r="K667" i="12"/>
  <c r="R667" i="12" l="1"/>
  <c r="S667" i="12" s="1"/>
  <c r="Q668" i="12"/>
  <c r="P668" i="12"/>
  <c r="K668" i="12"/>
  <c r="R668" i="12" l="1"/>
  <c r="S668" i="12" s="1"/>
  <c r="Q669" i="12"/>
  <c r="P669" i="12"/>
  <c r="K669" i="12"/>
  <c r="R669" i="12" l="1"/>
  <c r="S669" i="12" s="1"/>
  <c r="Q670" i="12"/>
  <c r="P670" i="12"/>
  <c r="K670" i="12"/>
  <c r="R670" i="12" l="1"/>
  <c r="S670" i="12" s="1"/>
  <c r="Q671" i="12"/>
  <c r="K671" i="12"/>
  <c r="P671" i="12"/>
  <c r="R671" i="12" l="1"/>
  <c r="S671" i="12" s="1"/>
  <c r="Q672" i="12"/>
  <c r="P672" i="12"/>
  <c r="K672" i="12"/>
  <c r="R672" i="12" l="1"/>
  <c r="S672" i="12" s="1"/>
  <c r="Q673" i="12"/>
  <c r="P673" i="12"/>
  <c r="K673" i="12"/>
  <c r="R673" i="12" l="1"/>
  <c r="S673" i="12" s="1"/>
  <c r="Q674" i="12"/>
  <c r="P674" i="12"/>
  <c r="R674" i="12" l="1"/>
  <c r="S674" i="12" s="1"/>
  <c r="N674" i="12"/>
  <c r="K674" i="12"/>
  <c r="Q675" i="12" l="1"/>
  <c r="P675" i="12"/>
  <c r="R675" i="12" s="1"/>
  <c r="S675" i="12" s="1"/>
  <c r="N675" i="12" l="1"/>
  <c r="K675" i="12"/>
  <c r="Q676" i="12" l="1"/>
  <c r="K676" i="12"/>
  <c r="P676" i="12"/>
  <c r="R676" i="12" l="1"/>
  <c r="S676" i="12" s="1"/>
  <c r="Q677" i="12"/>
  <c r="P677" i="12"/>
  <c r="R677" i="12" s="1"/>
  <c r="S677" i="12" s="1"/>
  <c r="N677" i="12" l="1"/>
  <c r="K677" i="12"/>
  <c r="Q678" i="12" l="1"/>
  <c r="K678" i="12"/>
  <c r="P678" i="12"/>
  <c r="R678" i="12" s="1"/>
  <c r="S678" i="12" s="1"/>
  <c r="Q679" i="12" l="1"/>
  <c r="P679" i="12"/>
  <c r="R679" i="12" s="1"/>
  <c r="S679" i="12" s="1"/>
  <c r="N679" i="12" l="1"/>
  <c r="K679" i="12"/>
  <c r="Q680" i="12" l="1"/>
  <c r="P680" i="12"/>
  <c r="R680" i="12" s="1"/>
  <c r="S680" i="12" s="1"/>
  <c r="N680" i="12" l="1"/>
  <c r="K680" i="12"/>
  <c r="Q681" i="12" l="1"/>
  <c r="P681" i="12"/>
  <c r="R681" i="12" s="1"/>
  <c r="S681" i="12" s="1"/>
  <c r="N681" i="12" l="1"/>
  <c r="K681" i="12"/>
  <c r="Q682" i="12" l="1"/>
  <c r="P682" i="12"/>
  <c r="R682" i="12" s="1"/>
  <c r="S682" i="12" s="1"/>
  <c r="N682" i="12" l="1"/>
  <c r="K682" i="12"/>
  <c r="Q683" i="12" l="1"/>
  <c r="P683" i="12"/>
  <c r="R683" i="12" s="1"/>
  <c r="S683" i="12" s="1"/>
  <c r="N683" i="12" l="1"/>
  <c r="K683" i="12"/>
  <c r="Q684" i="12" l="1"/>
  <c r="P684" i="12"/>
  <c r="R684" i="12" s="1"/>
  <c r="S684" i="12" s="1"/>
  <c r="N684" i="12" l="1"/>
  <c r="K684" i="12"/>
  <c r="Q685" i="12" l="1"/>
  <c r="P685" i="12"/>
  <c r="R685" i="12" s="1"/>
  <c r="S685" i="12" s="1"/>
  <c r="N685" i="12" l="1"/>
  <c r="K685" i="12"/>
  <c r="Q686" i="12" l="1"/>
  <c r="P686" i="12"/>
  <c r="R686" i="12" s="1"/>
  <c r="S686" i="12" s="1"/>
  <c r="N686" i="12" l="1"/>
  <c r="K686" i="12"/>
  <c r="Q687" i="12" l="1"/>
  <c r="P687" i="12"/>
  <c r="R687" i="12" s="1"/>
  <c r="S687" i="12" s="1"/>
  <c r="N687" i="12" l="1"/>
  <c r="K687" i="12"/>
  <c r="Q688" i="12" l="1"/>
  <c r="P688" i="12"/>
  <c r="R688" i="12" s="1"/>
  <c r="S688" i="12" s="1"/>
  <c r="N688" i="12" l="1"/>
  <c r="K688" i="12"/>
  <c r="Q689" i="12" l="1"/>
  <c r="P689" i="12"/>
  <c r="R689" i="12" l="1"/>
  <c r="S689" i="12" s="1"/>
  <c r="N689" i="12"/>
  <c r="K689" i="12"/>
  <c r="Q690" i="12" l="1"/>
  <c r="P690" i="12"/>
  <c r="R690" i="12" l="1"/>
  <c r="S690" i="12" s="1"/>
  <c r="N690" i="12"/>
  <c r="K690" i="12"/>
  <c r="Q691" i="12" l="1"/>
  <c r="P691" i="12"/>
  <c r="R691" i="12" s="1"/>
  <c r="S691" i="12" s="1"/>
  <c r="N691" i="12" l="1"/>
  <c r="K691" i="12"/>
  <c r="Q692" i="12" l="1"/>
  <c r="P692" i="12"/>
  <c r="R692" i="12" s="1"/>
  <c r="S692" i="12" s="1"/>
  <c r="N692" i="12" l="1"/>
  <c r="K692" i="12"/>
  <c r="Q693" i="12" l="1"/>
  <c r="P693" i="12"/>
  <c r="R693" i="12" s="1"/>
  <c r="S693" i="12" s="1"/>
  <c r="N693" i="12" l="1"/>
  <c r="K693" i="12"/>
  <c r="Q694" i="12" l="1"/>
  <c r="P694" i="12"/>
  <c r="R694" i="12" s="1"/>
  <c r="S694" i="12" s="1"/>
  <c r="N694" i="12" l="1"/>
  <c r="K694" i="12"/>
  <c r="Q695" i="12" l="1"/>
  <c r="P695" i="12"/>
  <c r="R695" i="12" s="1"/>
  <c r="S695" i="12" s="1"/>
  <c r="N695" i="12" l="1"/>
  <c r="N696" i="12" s="1"/>
  <c r="N697" i="12" s="1"/>
  <c r="N698" i="12" s="1"/>
  <c r="K695" i="12"/>
  <c r="Q696" i="12" l="1"/>
  <c r="P696" i="12"/>
  <c r="R696" i="12" s="1"/>
  <c r="S696" i="12" s="1"/>
  <c r="K696" i="12"/>
  <c r="Q697" i="12" l="1"/>
  <c r="P697" i="12"/>
  <c r="R697" i="12" s="1"/>
  <c r="S697" i="12" s="1"/>
  <c r="K697" i="12"/>
  <c r="Q698" i="12" l="1"/>
  <c r="P698" i="12"/>
  <c r="R698" i="12" s="1"/>
  <c r="S698" i="12" s="1"/>
  <c r="K698" i="12"/>
  <c r="Q699" i="12" l="1"/>
  <c r="P699" i="12"/>
  <c r="R699" i="12" s="1"/>
  <c r="S699" i="12" s="1"/>
  <c r="K699" i="12"/>
  <c r="Q700" i="12" l="1"/>
  <c r="P700" i="12"/>
  <c r="R700" i="12" s="1"/>
  <c r="S700" i="12" s="1"/>
  <c r="K700" i="12"/>
  <c r="Q701" i="12" l="1"/>
  <c r="P701" i="12"/>
  <c r="R701" i="12" s="1"/>
  <c r="S701" i="12" s="1"/>
  <c r="K701" i="12"/>
  <c r="Q702" i="12" l="1"/>
  <c r="P702" i="12"/>
  <c r="K702" i="12"/>
  <c r="Q703" i="12" l="1"/>
  <c r="P703" i="12"/>
  <c r="K703" i="12"/>
  <c r="R702" i="12"/>
  <c r="S702" i="12" s="1"/>
  <c r="Q704" i="12" l="1"/>
  <c r="K704" i="12"/>
  <c r="P704" i="12"/>
  <c r="R703" i="12"/>
  <c r="S703" i="12" s="1"/>
  <c r="R704" i="12" l="1"/>
  <c r="S704" i="12" s="1"/>
  <c r="Q705" i="12"/>
  <c r="K705" i="12"/>
  <c r="P705" i="12"/>
  <c r="R705" i="12" l="1"/>
  <c r="S705" i="12"/>
  <c r="Q706" i="12"/>
  <c r="K706" i="12"/>
  <c r="P706" i="12"/>
  <c r="R706" i="12" l="1"/>
  <c r="S706" i="12"/>
  <c r="Q707" i="12"/>
  <c r="P707" i="12"/>
  <c r="K707" i="12"/>
  <c r="R707" i="12" l="1"/>
  <c r="S707" i="12" s="1"/>
  <c r="Q708" i="12"/>
  <c r="P708" i="12"/>
  <c r="K708" i="12"/>
  <c r="Q709" i="12" l="1"/>
  <c r="P709" i="12"/>
  <c r="K709" i="12"/>
  <c r="R708" i="12"/>
  <c r="S708" i="12" s="1"/>
  <c r="Q710" i="12" l="1"/>
  <c r="P710" i="12"/>
  <c r="K710" i="12"/>
  <c r="R709" i="12"/>
  <c r="S709" i="12" s="1"/>
  <c r="Q711" i="12" l="1"/>
  <c r="K711" i="12"/>
  <c r="P711" i="12"/>
  <c r="R710" i="12"/>
  <c r="S710" i="12" s="1"/>
  <c r="R711" i="12" l="1"/>
  <c r="S711" i="12" s="1"/>
  <c r="Q712" i="12"/>
  <c r="P712" i="12"/>
  <c r="K712" i="12"/>
  <c r="R712" i="12" l="1"/>
  <c r="Q713" i="12"/>
  <c r="P713" i="12"/>
  <c r="K713" i="12"/>
  <c r="S712" i="12"/>
  <c r="Q714" i="12" l="1"/>
  <c r="K714" i="12"/>
  <c r="P714" i="12"/>
  <c r="R713" i="12"/>
  <c r="S713" i="12" s="1"/>
  <c r="R714" i="12" l="1"/>
  <c r="S714" i="12" s="1"/>
  <c r="Q715" i="12"/>
  <c r="P715" i="12"/>
  <c r="K715" i="12"/>
  <c r="R715" i="12" l="1"/>
  <c r="Q716" i="12"/>
  <c r="P716" i="12"/>
  <c r="K716" i="12"/>
  <c r="S715" i="12"/>
  <c r="Q717" i="12" l="1"/>
  <c r="P717" i="12"/>
  <c r="K717" i="12"/>
  <c r="R716" i="12"/>
  <c r="S716" i="12" s="1"/>
  <c r="Q718" i="12" l="1"/>
  <c r="P718" i="12"/>
  <c r="R718" i="12" s="1"/>
  <c r="K718" i="12"/>
  <c r="R717" i="12"/>
  <c r="S717" i="12" s="1"/>
  <c r="S718" i="12" l="1"/>
  <c r="Q719" i="12"/>
  <c r="P719" i="12"/>
  <c r="R719" i="12" s="1"/>
  <c r="S719" i="12" s="1"/>
  <c r="K719" i="12"/>
  <c r="Q720" i="12" l="1"/>
  <c r="P720" i="12"/>
  <c r="R720" i="12" s="1"/>
  <c r="S720" i="12" s="1"/>
  <c r="K720" i="12"/>
  <c r="Q721" i="12" l="1"/>
  <c r="K721" i="12"/>
  <c r="P721" i="12"/>
  <c r="Q722" i="12" l="1"/>
  <c r="K722" i="12"/>
  <c r="P722" i="12"/>
  <c r="R721" i="12"/>
  <c r="S721" i="12" s="1"/>
  <c r="R722" i="12" l="1"/>
  <c r="S722" i="12" s="1"/>
  <c r="Q723" i="12"/>
  <c r="K723" i="12"/>
  <c r="P723" i="12"/>
  <c r="R723" i="12" l="1"/>
  <c r="S723" i="12" s="1"/>
  <c r="Q724" i="12"/>
  <c r="K724" i="12"/>
  <c r="P724" i="12"/>
  <c r="R724" i="12" l="1"/>
  <c r="S724" i="12" s="1"/>
  <c r="Q725" i="12"/>
  <c r="K725" i="12"/>
  <c r="P725" i="12"/>
  <c r="R725" i="12" l="1"/>
  <c r="S725" i="12" s="1"/>
  <c r="Q726" i="12"/>
  <c r="P726" i="12"/>
  <c r="K726" i="12"/>
  <c r="Q727" i="12" l="1"/>
  <c r="P727" i="12"/>
  <c r="R727" i="12" s="1"/>
  <c r="K727" i="12"/>
  <c r="R726" i="12"/>
  <c r="S726" i="12" s="1"/>
  <c r="S727" i="12" l="1"/>
  <c r="Q728" i="12"/>
  <c r="P728" i="12"/>
  <c r="K728" i="12"/>
  <c r="R728" i="12" l="1"/>
  <c r="S728" i="12" s="1"/>
  <c r="Q729" i="12"/>
  <c r="P729" i="12"/>
  <c r="K729" i="12"/>
  <c r="Q730" i="12" l="1"/>
  <c r="P730" i="12"/>
  <c r="K730" i="12"/>
  <c r="R729" i="12"/>
  <c r="S729" i="12" s="1"/>
  <c r="Q731" i="12" l="1"/>
  <c r="P731" i="12"/>
  <c r="K731" i="12"/>
  <c r="R730" i="12"/>
  <c r="S730" i="12" s="1"/>
  <c r="Q732" i="12" l="1"/>
  <c r="P732" i="12"/>
  <c r="K732" i="12"/>
  <c r="R731" i="12"/>
  <c r="S731" i="12" s="1"/>
  <c r="Q733" i="12" l="1"/>
  <c r="P733" i="12"/>
  <c r="K733" i="12"/>
  <c r="R732" i="12"/>
  <c r="S732" i="12" s="1"/>
  <c r="Q734" i="12" l="1"/>
  <c r="P734" i="12"/>
  <c r="K734" i="12"/>
  <c r="R733" i="12"/>
  <c r="S733" i="12" s="1"/>
  <c r="Q735" i="12" l="1"/>
  <c r="P735" i="12"/>
  <c r="K735" i="12"/>
  <c r="R734" i="12"/>
  <c r="S734" i="12" s="1"/>
  <c r="Q736" i="12" l="1"/>
  <c r="P736" i="12"/>
  <c r="K736" i="12"/>
  <c r="R735" i="12"/>
  <c r="S735" i="12" s="1"/>
  <c r="Q737" i="12" l="1"/>
  <c r="P737" i="12"/>
  <c r="K737" i="12"/>
  <c r="R736" i="12"/>
  <c r="S736" i="12" s="1"/>
  <c r="Q738" i="12" l="1"/>
  <c r="P738" i="12"/>
  <c r="K738" i="12"/>
  <c r="R737" i="12"/>
  <c r="S737" i="12" s="1"/>
  <c r="Q739" i="12" l="1"/>
  <c r="P739" i="12"/>
  <c r="K739" i="12"/>
  <c r="R738" i="12"/>
  <c r="S738" i="12" s="1"/>
  <c r="Q740" i="12" l="1"/>
  <c r="P740" i="12"/>
  <c r="K740" i="12"/>
  <c r="R739" i="12"/>
  <c r="S739" i="12" s="1"/>
  <c r="Q741" i="12" l="1"/>
  <c r="P741" i="12"/>
  <c r="K741" i="12"/>
  <c r="R740" i="12"/>
  <c r="S740" i="12" s="1"/>
  <c r="Q742" i="12" l="1"/>
  <c r="P742" i="12"/>
  <c r="K742" i="12"/>
  <c r="R741" i="12"/>
  <c r="S741" i="12" s="1"/>
  <c r="Q743" i="12" l="1"/>
  <c r="P743" i="12"/>
  <c r="K743" i="12"/>
  <c r="R742" i="12"/>
  <c r="S742" i="12" s="1"/>
  <c r="Q744" i="12" l="1"/>
  <c r="P744" i="12"/>
  <c r="K744" i="12"/>
  <c r="R743" i="12"/>
  <c r="S743" i="12" s="1"/>
  <c r="Q745" i="12" l="1"/>
  <c r="P745" i="12"/>
  <c r="K745" i="12"/>
  <c r="R744" i="12"/>
  <c r="S744" i="12" s="1"/>
  <c r="Q746" i="12" l="1"/>
  <c r="P746" i="12"/>
  <c r="K746" i="12"/>
  <c r="R745" i="12"/>
  <c r="S745" i="12" s="1"/>
  <c r="Q747" i="12" l="1"/>
  <c r="P747" i="12"/>
  <c r="K747" i="12"/>
  <c r="R746" i="12"/>
  <c r="S746" i="12" s="1"/>
  <c r="Q748" i="12" l="1"/>
  <c r="P748" i="12"/>
  <c r="K748" i="12"/>
  <c r="R747" i="12"/>
  <c r="S747" i="12" s="1"/>
  <c r="Q749" i="12" l="1"/>
  <c r="P749" i="12"/>
  <c r="K749" i="12"/>
  <c r="R748" i="12"/>
  <c r="S748" i="12" s="1"/>
  <c r="Q750" i="12" l="1"/>
  <c r="K750" i="12"/>
  <c r="P750" i="12"/>
  <c r="R749" i="12"/>
  <c r="S749" i="12" s="1"/>
  <c r="R750" i="12" l="1"/>
  <c r="S750" i="12" s="1"/>
  <c r="Q751" i="12"/>
  <c r="P751" i="12"/>
  <c r="K751" i="12"/>
  <c r="R751" i="12" l="1"/>
  <c r="Q752" i="12"/>
  <c r="K752" i="12"/>
  <c r="P752" i="12"/>
  <c r="S751" i="12"/>
  <c r="R752" i="12" l="1"/>
  <c r="S752" i="12" s="1"/>
  <c r="Q753" i="12"/>
  <c r="P753" i="12"/>
  <c r="K753" i="12"/>
  <c r="R753" i="12" l="1"/>
  <c r="Q754" i="12"/>
  <c r="P754" i="12"/>
  <c r="K754" i="12"/>
  <c r="S753" i="12"/>
  <c r="Q755" i="12" l="1"/>
  <c r="K755" i="12"/>
  <c r="P755" i="12"/>
  <c r="R754" i="12"/>
  <c r="S754" i="12" s="1"/>
  <c r="R755" i="12" l="1"/>
  <c r="S755" i="12" s="1"/>
  <c r="Q756" i="12"/>
  <c r="P756" i="12"/>
  <c r="K756" i="12"/>
  <c r="R756" i="12" l="1"/>
  <c r="S756" i="12" s="1"/>
  <c r="Q757" i="12"/>
  <c r="P757" i="12"/>
  <c r="R757" i="12" l="1"/>
  <c r="S757" i="12" s="1"/>
  <c r="N757" i="12"/>
  <c r="K757" i="12"/>
  <c r="Q758" i="12" l="1"/>
  <c r="K758" i="12"/>
  <c r="P758" i="12"/>
  <c r="R758" i="12" l="1"/>
  <c r="S758" i="12" s="1"/>
  <c r="Q759" i="12"/>
  <c r="P759" i="12"/>
  <c r="R759" i="12" l="1"/>
  <c r="S759" i="12"/>
  <c r="N759" i="12"/>
  <c r="K759" i="12"/>
  <c r="Q760" i="12" l="1"/>
  <c r="K760" i="12"/>
  <c r="P760" i="12"/>
  <c r="R760" i="12" l="1"/>
  <c r="S760" i="12" s="1"/>
  <c r="Q761" i="12"/>
  <c r="P761" i="12"/>
  <c r="K761" i="12"/>
  <c r="R761" i="12" l="1"/>
  <c r="Q762" i="12"/>
  <c r="K762" i="12"/>
  <c r="P762" i="12"/>
  <c r="S761" i="12"/>
  <c r="R762" i="12" l="1"/>
  <c r="S762" i="12" s="1"/>
  <c r="Q763" i="12"/>
  <c r="P763" i="12"/>
  <c r="K763" i="12"/>
  <c r="R763" i="12" l="1"/>
  <c r="Q764" i="12"/>
  <c r="K764" i="12"/>
  <c r="P764" i="12"/>
  <c r="S763" i="12"/>
  <c r="R764" i="12" l="1"/>
  <c r="S764" i="12" s="1"/>
  <c r="Q765" i="12"/>
  <c r="P765" i="12"/>
  <c r="K765" i="12"/>
  <c r="R765" i="12" l="1"/>
  <c r="Q766" i="12"/>
  <c r="K766" i="12"/>
  <c r="P766" i="12"/>
  <c r="S765" i="12"/>
  <c r="R766" i="12" l="1"/>
  <c r="S766" i="12" s="1"/>
  <c r="Q767" i="12"/>
  <c r="P767" i="12"/>
  <c r="K767" i="12"/>
  <c r="R767" i="12" l="1"/>
  <c r="Q768" i="12"/>
  <c r="K768" i="12"/>
  <c r="P768" i="12"/>
  <c r="S767" i="12"/>
  <c r="R768" i="12" l="1"/>
  <c r="S768" i="12" s="1"/>
  <c r="Q769" i="12"/>
  <c r="P769" i="12"/>
  <c r="K769" i="12"/>
  <c r="R769" i="12" l="1"/>
  <c r="S769" i="12" s="1"/>
  <c r="Q770" i="12"/>
  <c r="P770" i="12"/>
  <c r="R770" i="12" l="1"/>
  <c r="S770" i="12" s="1"/>
  <c r="N770" i="12"/>
  <c r="K770" i="12"/>
  <c r="Q771" i="12" l="1"/>
  <c r="P771" i="12"/>
  <c r="K771" i="12"/>
  <c r="Q772" i="12" l="1"/>
  <c r="K772" i="12"/>
  <c r="P772" i="12"/>
  <c r="R771" i="12"/>
  <c r="S771" i="12" s="1"/>
  <c r="R772" i="12" l="1"/>
  <c r="S772" i="12" s="1"/>
  <c r="Q773" i="12"/>
  <c r="P773" i="12"/>
  <c r="K773" i="12"/>
  <c r="R773" i="12" l="1"/>
  <c r="Q774" i="12"/>
  <c r="K774" i="12"/>
  <c r="P774" i="12"/>
  <c r="S773" i="12"/>
  <c r="R774" i="12" l="1"/>
  <c r="S774" i="12" s="1"/>
  <c r="Q775" i="12"/>
  <c r="P775" i="12"/>
  <c r="K775" i="12"/>
  <c r="R775" i="12" l="1"/>
  <c r="Q776" i="12"/>
  <c r="K776" i="12"/>
  <c r="P776" i="12"/>
  <c r="S775" i="12"/>
  <c r="R776" i="12" l="1"/>
  <c r="S776" i="12" s="1"/>
  <c r="Q777" i="12"/>
  <c r="P777" i="12"/>
  <c r="K777" i="12"/>
  <c r="R777" i="12" l="1"/>
  <c r="Q778" i="12"/>
  <c r="K778" i="12"/>
  <c r="P778" i="12"/>
  <c r="S777" i="12"/>
  <c r="R778" i="12" l="1"/>
  <c r="S778" i="12" s="1"/>
  <c r="Q779" i="12"/>
  <c r="P779" i="12"/>
  <c r="K779" i="12"/>
  <c r="R779" i="12" l="1"/>
  <c r="Q780" i="12"/>
  <c r="P780" i="12"/>
  <c r="K780" i="12"/>
  <c r="S779" i="12"/>
  <c r="Q781" i="12" l="1"/>
  <c r="P781" i="12"/>
  <c r="K781" i="12"/>
  <c r="R780" i="12"/>
  <c r="S780" i="12" s="1"/>
  <c r="Q782" i="12" l="1"/>
  <c r="K782" i="12"/>
  <c r="P782" i="12"/>
  <c r="R781" i="12"/>
  <c r="S781" i="12" s="1"/>
  <c r="R782" i="12" l="1"/>
  <c r="S782" i="12" s="1"/>
  <c r="Q783" i="12"/>
  <c r="P783" i="12"/>
  <c r="K783" i="12"/>
  <c r="R783" i="12" l="1"/>
  <c r="Q784" i="12"/>
  <c r="K784" i="12"/>
  <c r="P784" i="12"/>
  <c r="S783" i="12"/>
  <c r="R784" i="12" l="1"/>
  <c r="S784" i="12" s="1"/>
  <c r="Q785" i="12"/>
  <c r="P785" i="12"/>
  <c r="K785" i="12"/>
  <c r="R785" i="12" l="1"/>
  <c r="Q786" i="12"/>
  <c r="K786" i="12"/>
  <c r="P786" i="12"/>
  <c r="S785" i="12"/>
  <c r="R786" i="12" l="1"/>
  <c r="S786" i="12" s="1"/>
  <c r="Q787" i="12"/>
  <c r="P787" i="12"/>
  <c r="K787" i="12"/>
  <c r="R787" i="12" l="1"/>
  <c r="Q788" i="12"/>
  <c r="K788" i="12"/>
  <c r="P788" i="12"/>
  <c r="S787" i="12"/>
  <c r="R788" i="12" l="1"/>
  <c r="S788" i="12" s="1"/>
  <c r="Q789" i="12"/>
  <c r="P789" i="12"/>
  <c r="R789" i="12" s="1"/>
  <c r="K789" i="12"/>
  <c r="Q790" i="12" l="1"/>
  <c r="K790" i="12"/>
  <c r="P790" i="12"/>
  <c r="S789" i="12"/>
  <c r="R790" i="12" l="1"/>
  <c r="S790" i="12" s="1"/>
  <c r="Q791" i="12"/>
  <c r="P791" i="12"/>
  <c r="K791" i="12"/>
  <c r="R791" i="12" l="1"/>
  <c r="Q792" i="12"/>
  <c r="K792" i="12"/>
  <c r="P792" i="12"/>
  <c r="S791" i="12"/>
  <c r="R792" i="12" l="1"/>
  <c r="S792" i="12" s="1"/>
  <c r="Q793" i="12"/>
  <c r="P793" i="12"/>
  <c r="R793" i="12" s="1"/>
  <c r="K793" i="12"/>
  <c r="Q794" i="12" l="1"/>
  <c r="K794" i="12"/>
  <c r="P794" i="12"/>
  <c r="S793" i="12"/>
  <c r="R794" i="12" l="1"/>
  <c r="S794" i="12" s="1"/>
  <c r="Q795" i="12"/>
  <c r="K795" i="12"/>
  <c r="P795" i="12"/>
  <c r="R795" i="12" l="1"/>
  <c r="S795" i="12"/>
  <c r="Q796" i="12"/>
  <c r="K796" i="12"/>
  <c r="P796" i="12"/>
  <c r="R796" i="12" l="1"/>
  <c r="S796" i="12"/>
  <c r="Q797" i="12"/>
  <c r="K797" i="12"/>
  <c r="P797" i="12"/>
  <c r="R797" i="12" l="1"/>
  <c r="S797" i="12" s="1"/>
  <c r="Q798" i="12"/>
  <c r="P798" i="12"/>
  <c r="K798" i="12"/>
  <c r="R798" i="12" l="1"/>
  <c r="Q799" i="12"/>
  <c r="P799" i="12"/>
  <c r="K799" i="12"/>
  <c r="S798" i="12"/>
  <c r="Q800" i="12" l="1"/>
  <c r="P800" i="12"/>
  <c r="K800" i="12"/>
  <c r="R799" i="12"/>
  <c r="S799" i="12" s="1"/>
  <c r="Q801" i="12" l="1"/>
  <c r="K801" i="12"/>
  <c r="P801" i="12"/>
  <c r="R800" i="12"/>
  <c r="S800" i="12" s="1"/>
  <c r="R801" i="12" l="1"/>
  <c r="S801" i="12" s="1"/>
  <c r="Q802" i="12"/>
  <c r="P802" i="12"/>
  <c r="K802" i="12"/>
  <c r="R802" i="12" l="1"/>
  <c r="Q803" i="12"/>
  <c r="K803" i="12"/>
  <c r="P803" i="12"/>
  <c r="S802" i="12"/>
  <c r="R803" i="12" l="1"/>
  <c r="S803" i="12" s="1"/>
  <c r="Q804" i="12"/>
  <c r="P804" i="12"/>
  <c r="K804" i="12"/>
  <c r="R804" i="12" l="1"/>
  <c r="Q805" i="12"/>
  <c r="P805" i="12"/>
  <c r="K805" i="12"/>
  <c r="S804" i="12"/>
  <c r="Q806" i="12" l="1"/>
  <c r="P806" i="12"/>
  <c r="K806" i="12"/>
  <c r="R805" i="12"/>
  <c r="S805" i="12" s="1"/>
  <c r="Q807" i="12" l="1"/>
  <c r="P807" i="12"/>
  <c r="K807" i="12"/>
  <c r="R806" i="12"/>
  <c r="S806" i="12" s="1"/>
  <c r="Q808" i="12" l="1"/>
  <c r="P808" i="12"/>
  <c r="R808" i="12" s="1"/>
  <c r="K808" i="12"/>
  <c r="R807" i="12"/>
  <c r="S807" i="12" s="1"/>
  <c r="S808" i="12" l="1"/>
  <c r="Q809" i="12"/>
  <c r="P809" i="12"/>
  <c r="K809" i="12"/>
  <c r="R809" i="12" l="1"/>
  <c r="S809" i="12" s="1"/>
  <c r="Q810" i="12"/>
  <c r="P810" i="12"/>
  <c r="K810" i="12"/>
  <c r="R810" i="12" l="1"/>
  <c r="S810" i="12" s="1"/>
  <c r="Q811" i="12"/>
  <c r="P811" i="12"/>
  <c r="K811" i="12"/>
  <c r="R811" i="12" l="1"/>
  <c r="S811" i="12" s="1"/>
  <c r="Q812" i="12"/>
  <c r="P812" i="12"/>
  <c r="K812" i="12"/>
  <c r="R812" i="12" l="1"/>
  <c r="S812" i="12" s="1"/>
  <c r="Q813" i="12"/>
  <c r="K813" i="12"/>
  <c r="P813" i="12"/>
  <c r="R813" i="12" l="1"/>
  <c r="S813" i="12" s="1"/>
  <c r="Q814" i="12"/>
  <c r="P814" i="12"/>
  <c r="K814" i="12"/>
  <c r="R814" i="12" l="1"/>
  <c r="Q815" i="12"/>
  <c r="P815" i="12"/>
  <c r="K815" i="12"/>
  <c r="S814" i="12"/>
  <c r="Q816" i="12" l="1"/>
  <c r="P816" i="12"/>
  <c r="K816" i="12"/>
  <c r="R815" i="12"/>
  <c r="S815" i="12" s="1"/>
  <c r="Q817" i="12" l="1"/>
  <c r="K817" i="12"/>
  <c r="P817" i="12"/>
  <c r="R816" i="12"/>
  <c r="S816" i="12" s="1"/>
  <c r="R817" i="12" l="1"/>
  <c r="S817" i="12" s="1"/>
  <c r="Q818" i="12"/>
  <c r="K818" i="12"/>
  <c r="P818" i="12"/>
  <c r="R818" i="12" l="1"/>
  <c r="S818" i="12"/>
  <c r="Q819" i="12"/>
  <c r="K819" i="12"/>
  <c r="P819" i="12"/>
  <c r="R819" i="12" l="1"/>
  <c r="S819" i="12"/>
  <c r="Q820" i="12"/>
  <c r="K820" i="12"/>
  <c r="P820" i="12"/>
  <c r="R820" i="12" l="1"/>
  <c r="S820" i="12"/>
  <c r="Q821" i="12"/>
  <c r="K821" i="12"/>
  <c r="P821" i="12"/>
  <c r="R821" i="12" l="1"/>
  <c r="S821" i="12"/>
  <c r="Q822" i="12"/>
  <c r="K822" i="12"/>
  <c r="P822" i="12"/>
  <c r="R822" i="12" l="1"/>
  <c r="S822" i="12"/>
  <c r="Q823" i="12"/>
  <c r="P823" i="12"/>
  <c r="R823" i="12" s="1"/>
  <c r="K823" i="12"/>
  <c r="Q824" i="12" l="1"/>
  <c r="K824" i="12"/>
  <c r="P824" i="12"/>
  <c r="S823" i="12"/>
  <c r="R824" i="12" l="1"/>
  <c r="S824" i="12" s="1"/>
  <c r="Q825" i="12"/>
  <c r="P825" i="12"/>
  <c r="K825" i="12"/>
  <c r="R825" i="12" l="1"/>
  <c r="Q826" i="12"/>
  <c r="P826" i="12"/>
  <c r="K826" i="12"/>
  <c r="S825" i="12"/>
  <c r="Q827" i="12" l="1"/>
  <c r="P827" i="12"/>
  <c r="K827" i="12"/>
  <c r="R826" i="12"/>
  <c r="S826" i="12" s="1"/>
  <c r="Q828" i="12" l="1"/>
  <c r="P828" i="12"/>
  <c r="K828" i="12"/>
  <c r="R827" i="12"/>
  <c r="S827" i="12" s="1"/>
  <c r="Q829" i="12" l="1"/>
  <c r="P829" i="12"/>
  <c r="K829" i="12"/>
  <c r="R828" i="12"/>
  <c r="S828" i="12" s="1"/>
  <c r="Q830" i="12" l="1"/>
  <c r="P830" i="12"/>
  <c r="K830" i="12"/>
  <c r="R829" i="12"/>
  <c r="S829" i="12" s="1"/>
  <c r="Q831" i="12" l="1"/>
  <c r="P831" i="12"/>
  <c r="K831" i="12"/>
  <c r="R830" i="12"/>
  <c r="S830" i="12" s="1"/>
  <c r="Q832" i="12" l="1"/>
  <c r="P832" i="12"/>
  <c r="K832" i="12"/>
  <c r="R831" i="12"/>
  <c r="S831" i="12" s="1"/>
  <c r="Q833" i="12" l="1"/>
  <c r="P833" i="12"/>
  <c r="K833" i="12"/>
  <c r="R832" i="12"/>
  <c r="S832" i="12" s="1"/>
  <c r="Q834" i="12" l="1"/>
  <c r="P834" i="12"/>
  <c r="K834" i="12"/>
  <c r="R833" i="12"/>
  <c r="S833" i="12" s="1"/>
  <c r="Q835" i="12" l="1"/>
  <c r="P835" i="12"/>
  <c r="R834" i="12"/>
  <c r="S834" i="12" s="1"/>
  <c r="R835" i="12" l="1"/>
  <c r="S835" i="12" s="1"/>
  <c r="N835" i="12"/>
  <c r="K835" i="12"/>
  <c r="Q836" i="12" l="1"/>
  <c r="P836" i="12"/>
  <c r="R836" i="12" l="1"/>
  <c r="S836" i="12" s="1"/>
  <c r="N836" i="12"/>
  <c r="K836" i="12"/>
  <c r="Q837" i="12" l="1"/>
  <c r="P837" i="12"/>
  <c r="R837" i="12" l="1"/>
  <c r="S837" i="12" s="1"/>
  <c r="N837" i="12"/>
  <c r="K837" i="12"/>
  <c r="Q838" i="12" l="1"/>
  <c r="P838" i="12"/>
  <c r="K838" i="12"/>
  <c r="Q839" i="12" l="1"/>
  <c r="P839" i="12"/>
  <c r="K839" i="12"/>
  <c r="R838" i="12"/>
  <c r="S838" i="12" s="1"/>
  <c r="Q840" i="12" l="1"/>
  <c r="P840" i="12"/>
  <c r="K840" i="12"/>
  <c r="R839" i="12"/>
  <c r="S839" i="12" s="1"/>
  <c r="Q841" i="12" l="1"/>
  <c r="P841" i="12"/>
  <c r="K841" i="12"/>
  <c r="R840" i="12"/>
  <c r="S840" i="12" s="1"/>
  <c r="Q842" i="12" l="1"/>
  <c r="P842" i="12"/>
  <c r="K842" i="12"/>
  <c r="R841" i="12"/>
  <c r="S841" i="12" s="1"/>
  <c r="Q843" i="12" l="1"/>
  <c r="P843" i="12"/>
  <c r="K843" i="12"/>
  <c r="R842" i="12"/>
  <c r="S842" i="12" s="1"/>
  <c r="Q844" i="12" l="1"/>
  <c r="P844" i="12"/>
  <c r="K844" i="12"/>
  <c r="R843" i="12"/>
  <c r="S843" i="12" s="1"/>
  <c r="Q845" i="12" l="1"/>
  <c r="P845" i="12"/>
  <c r="K845" i="12"/>
  <c r="R844" i="12"/>
  <c r="S844" i="12" s="1"/>
  <c r="Q846" i="12" l="1"/>
  <c r="P846" i="12"/>
  <c r="K846" i="12"/>
  <c r="R845" i="12"/>
  <c r="S845" i="12" s="1"/>
  <c r="Q847" i="12" l="1"/>
  <c r="P847" i="12"/>
  <c r="K847" i="12"/>
  <c r="R846" i="12"/>
  <c r="S846" i="12" s="1"/>
  <c r="Q848" i="12" l="1"/>
  <c r="P848" i="12"/>
  <c r="K848" i="12"/>
  <c r="R847" i="12"/>
  <c r="S847" i="12" s="1"/>
  <c r="Q849" i="12" l="1"/>
  <c r="P849" i="12"/>
  <c r="K849" i="12"/>
  <c r="R848" i="12"/>
  <c r="S848" i="12" s="1"/>
  <c r="Q850" i="12" l="1"/>
  <c r="P850" i="12"/>
  <c r="K850" i="12"/>
  <c r="R849" i="12"/>
  <c r="S849" i="12" s="1"/>
  <c r="Q851" i="12" l="1"/>
  <c r="P851" i="12"/>
  <c r="K851" i="12"/>
  <c r="R850" i="12"/>
  <c r="S850" i="12" s="1"/>
  <c r="Q852" i="12" l="1"/>
  <c r="P852" i="12"/>
  <c r="K852" i="12"/>
  <c r="R851" i="12"/>
  <c r="S851" i="12" s="1"/>
  <c r="Q853" i="12" l="1"/>
  <c r="K853" i="12"/>
  <c r="P853" i="12"/>
  <c r="R852" i="12"/>
  <c r="S852" i="12" s="1"/>
  <c r="R853" i="12" l="1"/>
  <c r="S853" i="12" s="1"/>
  <c r="Q854" i="12"/>
  <c r="K854" i="12"/>
  <c r="P854" i="12"/>
  <c r="R854" i="12" l="1"/>
  <c r="S854" i="12" s="1"/>
  <c r="Q855" i="12"/>
  <c r="P855" i="12"/>
  <c r="K855" i="12"/>
  <c r="Q856" i="12" l="1"/>
  <c r="K856" i="12"/>
  <c r="P856" i="12"/>
  <c r="R855" i="12"/>
  <c r="S855" i="12" s="1"/>
  <c r="R856" i="12" l="1"/>
  <c r="S856" i="12" s="1"/>
  <c r="Q857" i="12"/>
  <c r="K857" i="12"/>
  <c r="P857" i="12"/>
  <c r="R857" i="12" l="1"/>
  <c r="S857" i="12" s="1"/>
  <c r="Q858" i="12"/>
  <c r="P858" i="12"/>
  <c r="R858" i="12" s="1"/>
  <c r="K858" i="12"/>
  <c r="Q859" i="12" l="1"/>
  <c r="P859" i="12"/>
  <c r="K859" i="12"/>
  <c r="S858" i="12"/>
  <c r="Q860" i="12" l="1"/>
  <c r="P860" i="12"/>
  <c r="K860" i="12"/>
  <c r="R859" i="12"/>
  <c r="S859" i="12" s="1"/>
  <c r="Q861" i="12" l="1"/>
  <c r="P861" i="12"/>
  <c r="K861" i="12"/>
  <c r="R860" i="12"/>
  <c r="S860" i="12" s="1"/>
  <c r="Q862" i="12" l="1"/>
  <c r="P862" i="12"/>
  <c r="K862" i="12"/>
  <c r="R861" i="12"/>
  <c r="S861" i="12" s="1"/>
  <c r="Q863" i="12" l="1"/>
  <c r="P863" i="12"/>
  <c r="K863" i="12"/>
  <c r="R862" i="12"/>
  <c r="S862" i="12" s="1"/>
  <c r="Q864" i="12" l="1"/>
  <c r="P864" i="12"/>
  <c r="K864" i="12"/>
  <c r="R863" i="12"/>
  <c r="S863" i="12" s="1"/>
  <c r="Q865" i="12" l="1"/>
  <c r="P865" i="12"/>
  <c r="K865" i="12"/>
  <c r="R864" i="12"/>
  <c r="S864" i="12" s="1"/>
  <c r="Q866" i="12" l="1"/>
  <c r="P866" i="12"/>
  <c r="K866" i="12"/>
  <c r="R865" i="12"/>
  <c r="S865" i="12" s="1"/>
  <c r="Q867" i="12" l="1"/>
  <c r="P867" i="12"/>
  <c r="K867" i="12"/>
  <c r="R866" i="12"/>
  <c r="S866" i="12" s="1"/>
  <c r="Q868" i="12" l="1"/>
  <c r="K868" i="12"/>
  <c r="P868" i="12"/>
  <c r="R867" i="12"/>
  <c r="S867" i="12" s="1"/>
  <c r="R868" i="12" l="1"/>
  <c r="S868" i="12" s="1"/>
  <c r="Q869" i="12"/>
  <c r="K869" i="12"/>
  <c r="P869" i="12"/>
  <c r="R869" i="12" l="1"/>
  <c r="S869" i="12"/>
  <c r="Q870" i="12"/>
  <c r="P870" i="12"/>
  <c r="R870" i="12" s="1"/>
  <c r="S870" i="12" l="1"/>
  <c r="N870" i="12"/>
  <c r="K870" i="12"/>
  <c r="Q871" i="12" l="1"/>
  <c r="P871" i="12"/>
  <c r="R871" i="12" l="1"/>
  <c r="S871" i="12" s="1"/>
  <c r="N871" i="12"/>
  <c r="K871" i="12"/>
  <c r="Q872" i="12" l="1"/>
  <c r="P872" i="12"/>
  <c r="R872" i="12" s="1"/>
  <c r="S872" i="12" s="1"/>
  <c r="N872" i="12" l="1"/>
  <c r="K872" i="12"/>
  <c r="Q873" i="12" l="1"/>
  <c r="P873" i="12"/>
  <c r="R873" i="12" l="1"/>
  <c r="S873" i="12" s="1"/>
  <c r="N873" i="12"/>
  <c r="K873" i="12"/>
  <c r="Q874" i="12" l="1"/>
  <c r="P874" i="12"/>
  <c r="R874" i="12" l="1"/>
  <c r="S874" i="12" s="1"/>
  <c r="N874" i="12"/>
  <c r="K874" i="12"/>
  <c r="Q875" i="12" l="1"/>
  <c r="P875" i="12"/>
  <c r="R875" i="12" s="1"/>
  <c r="S875" i="12" s="1"/>
  <c r="N875" i="12" l="1"/>
  <c r="K875" i="12"/>
  <c r="Q876" i="12" l="1"/>
  <c r="P876" i="12"/>
  <c r="R876" i="12" l="1"/>
  <c r="S876" i="12" s="1"/>
  <c r="N876" i="12"/>
  <c r="K876" i="12"/>
  <c r="Q877" i="12" l="1"/>
  <c r="P877" i="12"/>
  <c r="K877" i="12"/>
  <c r="Q878" i="12" l="1"/>
  <c r="P878" i="12"/>
  <c r="K878" i="12"/>
  <c r="R877" i="12"/>
  <c r="S877" i="12" s="1"/>
  <c r="Q879" i="12" l="1"/>
  <c r="P879" i="12"/>
  <c r="K879" i="12"/>
  <c r="R878" i="12"/>
  <c r="S878" i="12" s="1"/>
  <c r="Q880" i="12" l="1"/>
  <c r="P880" i="12"/>
  <c r="K880" i="12"/>
  <c r="R879" i="12"/>
  <c r="S879" i="12" s="1"/>
  <c r="Q881" i="12" l="1"/>
  <c r="P881" i="12"/>
  <c r="K881" i="12"/>
  <c r="R880" i="12"/>
  <c r="S880" i="12" s="1"/>
  <c r="Q882" i="12" l="1"/>
  <c r="P882" i="12"/>
  <c r="K882" i="12"/>
  <c r="R881" i="12"/>
  <c r="S881" i="12" s="1"/>
  <c r="Q883" i="12" l="1"/>
  <c r="P883" i="12"/>
  <c r="K883" i="12"/>
  <c r="R882" i="12"/>
  <c r="S882" i="12" s="1"/>
  <c r="Q884" i="12" l="1"/>
  <c r="P884" i="12"/>
  <c r="K884" i="12"/>
  <c r="R883" i="12"/>
  <c r="S883" i="12" s="1"/>
  <c r="Q885" i="12" l="1"/>
  <c r="P885" i="12"/>
  <c r="K885" i="12"/>
  <c r="R884" i="12"/>
  <c r="S884" i="12" s="1"/>
  <c r="Q886" i="12" l="1"/>
  <c r="P886" i="12"/>
  <c r="K886" i="12"/>
  <c r="R885" i="12"/>
  <c r="S885" i="12" s="1"/>
  <c r="Q887" i="12" l="1"/>
  <c r="P887" i="12"/>
  <c r="K887" i="12"/>
  <c r="R886" i="12"/>
  <c r="S886" i="12" s="1"/>
  <c r="Q888" i="12" l="1"/>
  <c r="P888" i="12"/>
  <c r="K888" i="12"/>
  <c r="R887" i="12"/>
  <c r="S887" i="12" s="1"/>
  <c r="Q889" i="12" l="1"/>
  <c r="P889" i="12"/>
  <c r="K889" i="12"/>
  <c r="R888" i="12"/>
  <c r="S888" i="12" s="1"/>
  <c r="Q890" i="12" l="1"/>
  <c r="K890" i="12"/>
  <c r="P890" i="12"/>
  <c r="R889" i="12"/>
  <c r="S889" i="12" s="1"/>
  <c r="R890" i="12" l="1"/>
  <c r="S890" i="12" s="1"/>
  <c r="Q891" i="12"/>
  <c r="P891" i="12"/>
  <c r="K891" i="12"/>
  <c r="R891" i="12" l="1"/>
  <c r="Q892" i="12"/>
  <c r="P892" i="12"/>
  <c r="K892" i="12"/>
  <c r="S891" i="12"/>
  <c r="Q893" i="12" l="1"/>
  <c r="P893" i="12"/>
  <c r="R892" i="12"/>
  <c r="S892" i="12" s="1"/>
  <c r="R893" i="12" l="1"/>
  <c r="S893" i="12" s="1"/>
  <c r="N893" i="12"/>
  <c r="K893" i="12"/>
  <c r="Q894" i="12" l="1"/>
  <c r="P894" i="12"/>
  <c r="R894" i="12" l="1"/>
  <c r="S894" i="12" s="1"/>
  <c r="N894" i="12"/>
  <c r="K894" i="12"/>
  <c r="Q895" i="12" l="1"/>
  <c r="P895" i="12"/>
  <c r="R895" i="12" s="1"/>
  <c r="S895" i="12" s="1"/>
  <c r="N895" i="12" l="1"/>
  <c r="K895" i="12"/>
  <c r="Q896" i="12" l="1"/>
  <c r="P896" i="12"/>
  <c r="R896" i="12" s="1"/>
  <c r="S896" i="12" s="1"/>
  <c r="K896" i="12"/>
  <c r="Q897" i="12" l="1"/>
  <c r="P897" i="12"/>
  <c r="K897" i="12"/>
  <c r="Q898" i="12" l="1"/>
  <c r="P898" i="12"/>
  <c r="R898" i="12" s="1"/>
  <c r="R897" i="12"/>
  <c r="S897" i="12" s="1"/>
  <c r="S898" i="12" l="1"/>
  <c r="N898" i="12"/>
  <c r="K898" i="12"/>
  <c r="Q899" i="12" l="1"/>
  <c r="P899" i="12"/>
  <c r="R899" i="12" l="1"/>
  <c r="S899" i="12" s="1"/>
  <c r="N899" i="12"/>
  <c r="K899" i="12"/>
  <c r="Q900" i="12" l="1"/>
  <c r="P900" i="12"/>
  <c r="R900" i="12" l="1"/>
  <c r="S900" i="12" s="1"/>
  <c r="N900" i="12"/>
  <c r="N901" i="12" s="1"/>
  <c r="K900" i="12"/>
  <c r="Q901" i="12" l="1"/>
  <c r="P901" i="12"/>
  <c r="K901" i="12"/>
  <c r="Q902" i="12" l="1"/>
  <c r="P902" i="12"/>
  <c r="K902" i="12"/>
  <c r="R901" i="12"/>
  <c r="S901" i="12" s="1"/>
  <c r="Q903" i="12" l="1"/>
  <c r="P903" i="12"/>
  <c r="K903" i="12"/>
  <c r="R902" i="12"/>
  <c r="S902" i="12" s="1"/>
  <c r="Q904" i="12" l="1"/>
  <c r="K904" i="12"/>
  <c r="P904" i="12"/>
  <c r="R903" i="12"/>
  <c r="S903" i="12" s="1"/>
  <c r="R904" i="12" l="1"/>
  <c r="S904" i="12" s="1"/>
  <c r="Q905" i="12"/>
  <c r="P905" i="12"/>
  <c r="K905" i="12"/>
  <c r="R905" i="12" l="1"/>
  <c r="Q906" i="12"/>
  <c r="K906" i="12"/>
  <c r="P906" i="12"/>
  <c r="S905" i="12"/>
  <c r="R906" i="12" l="1"/>
  <c r="S906" i="12" s="1"/>
  <c r="Q907" i="12"/>
  <c r="P907" i="12"/>
  <c r="K907" i="12"/>
  <c r="R907" i="12" l="1"/>
  <c r="Q908" i="12"/>
  <c r="K908" i="12"/>
  <c r="P908" i="12"/>
  <c r="S907" i="12"/>
  <c r="R908" i="12" l="1"/>
  <c r="S908" i="12" s="1"/>
  <c r="Q909" i="12"/>
  <c r="P909" i="12"/>
  <c r="K909" i="12"/>
  <c r="R909" i="12" l="1"/>
  <c r="Q910" i="12"/>
  <c r="P910" i="12"/>
  <c r="K910" i="12"/>
  <c r="S909" i="12"/>
  <c r="Q911" i="12" l="1"/>
  <c r="K911" i="12"/>
  <c r="P911" i="12"/>
  <c r="R910" i="12"/>
  <c r="S910" i="12" s="1"/>
  <c r="R911" i="12" l="1"/>
  <c r="S911" i="12" s="1"/>
  <c r="Q912" i="12"/>
  <c r="P912" i="12"/>
  <c r="K912" i="12"/>
  <c r="R912" i="12" l="1"/>
  <c r="Q913" i="12"/>
  <c r="P913" i="12"/>
  <c r="K913" i="12"/>
  <c r="S912" i="12"/>
  <c r="Q914" i="12" l="1"/>
  <c r="P914" i="12"/>
  <c r="K914" i="12"/>
  <c r="R913" i="12"/>
  <c r="S913" i="12" s="1"/>
  <c r="Q915" i="12" l="1"/>
  <c r="P915" i="12"/>
  <c r="K915" i="12"/>
  <c r="R914" i="12"/>
  <c r="S914" i="12" s="1"/>
  <c r="Q916" i="12" l="1"/>
  <c r="P916" i="12"/>
  <c r="K916" i="12"/>
  <c r="R915" i="12"/>
  <c r="S915" i="12" s="1"/>
  <c r="Q917" i="12" l="1"/>
  <c r="P917" i="12"/>
  <c r="K917" i="12"/>
  <c r="R916" i="12"/>
  <c r="S916" i="12" s="1"/>
  <c r="Q918" i="12" l="1"/>
  <c r="P918" i="12"/>
  <c r="K918" i="12"/>
  <c r="R917" i="12"/>
  <c r="S917" i="12" s="1"/>
  <c r="Q919" i="12" l="1"/>
  <c r="P919" i="12"/>
  <c r="K919" i="12"/>
  <c r="R918" i="12"/>
  <c r="S918" i="12" s="1"/>
  <c r="Q920" i="12" l="1"/>
  <c r="P920" i="12"/>
  <c r="K920" i="12"/>
  <c r="R919" i="12"/>
  <c r="S919" i="12" s="1"/>
  <c r="Q921" i="12" l="1"/>
  <c r="P921" i="12"/>
  <c r="K921" i="12"/>
  <c r="R920" i="12"/>
  <c r="S920" i="12" s="1"/>
  <c r="Q922" i="12" l="1"/>
  <c r="P922" i="12"/>
  <c r="K922" i="12"/>
  <c r="R921" i="12"/>
  <c r="S921" i="12" s="1"/>
  <c r="Q923" i="12" l="1"/>
  <c r="P923" i="12"/>
  <c r="R923" i="12" s="1"/>
  <c r="K923" i="12"/>
  <c r="R922" i="12"/>
  <c r="S922" i="12" s="1"/>
  <c r="Q924" i="12" l="1"/>
  <c r="P924" i="12"/>
  <c r="R924" i="12" s="1"/>
  <c r="K924" i="12"/>
  <c r="S923" i="12"/>
  <c r="S924" i="12" l="1"/>
  <c r="Q925" i="12"/>
  <c r="P925" i="12"/>
  <c r="R925" i="12" s="1"/>
  <c r="S925" i="12" s="1"/>
  <c r="K925" i="12"/>
  <c r="Q926" i="12" l="1"/>
  <c r="P926" i="12"/>
  <c r="R926" i="12" s="1"/>
  <c r="S926" i="12" s="1"/>
  <c r="K926" i="12"/>
  <c r="Q927" i="12" l="1"/>
  <c r="P927" i="12"/>
  <c r="R927" i="12" s="1"/>
  <c r="S927" i="12" s="1"/>
  <c r="N927" i="12" l="1"/>
  <c r="K927" i="12"/>
  <c r="Q928" i="12" l="1"/>
  <c r="P928" i="12"/>
  <c r="R928" i="12" l="1"/>
  <c r="S928" i="12" s="1"/>
  <c r="N928" i="12"/>
  <c r="K928" i="12"/>
  <c r="Q929" i="12" l="1"/>
  <c r="P929" i="12"/>
  <c r="R929" i="12" l="1"/>
  <c r="S929" i="12" s="1"/>
  <c r="N929" i="12"/>
  <c r="K929" i="12"/>
  <c r="Q930" i="12" l="1"/>
  <c r="P930" i="12"/>
  <c r="K930" i="12"/>
  <c r="Q931" i="12" l="1"/>
  <c r="P931" i="12"/>
  <c r="R930" i="12"/>
  <c r="S930" i="12" s="1"/>
  <c r="R931" i="12" l="1"/>
  <c r="S931" i="12" s="1"/>
  <c r="N931" i="12"/>
  <c r="K931" i="12"/>
  <c r="Q932" i="12" l="1"/>
  <c r="P932" i="12"/>
  <c r="R932" i="12" l="1"/>
  <c r="S932" i="12" s="1"/>
  <c r="N932" i="12"/>
  <c r="K932" i="12"/>
  <c r="Q933" i="12" l="1"/>
  <c r="P933" i="12"/>
  <c r="K933" i="12"/>
  <c r="Q934" i="12" l="1"/>
  <c r="K934" i="12"/>
  <c r="P934" i="12"/>
  <c r="R933" i="12"/>
  <c r="S933" i="12" s="1"/>
  <c r="R934" i="12" l="1"/>
  <c r="S934" i="12" s="1"/>
  <c r="Q935" i="12"/>
  <c r="P935" i="12"/>
  <c r="R935" i="12" l="1"/>
  <c r="S935" i="12"/>
  <c r="N935" i="12"/>
  <c r="N936" i="12" s="1"/>
  <c r="K935" i="12"/>
  <c r="Q936" i="12" l="1"/>
  <c r="P936" i="12"/>
  <c r="K936" i="12"/>
  <c r="Q937" i="12" l="1"/>
  <c r="K937" i="12"/>
  <c r="P937" i="12"/>
  <c r="R936" i="12"/>
  <c r="S936" i="12" s="1"/>
  <c r="R937" i="12" l="1"/>
  <c r="S937" i="12" s="1"/>
  <c r="Q938" i="12"/>
  <c r="K938" i="12"/>
  <c r="P938" i="12"/>
  <c r="R938" i="12" l="1"/>
  <c r="S938" i="12"/>
  <c r="Q939" i="12"/>
  <c r="K939" i="12"/>
  <c r="P939" i="12"/>
  <c r="R939" i="12" l="1"/>
  <c r="S939" i="12"/>
  <c r="Q940" i="12"/>
  <c r="P940" i="12"/>
  <c r="R940" i="12" l="1"/>
  <c r="S940" i="12" s="1"/>
  <c r="N940" i="12"/>
  <c r="K940" i="12"/>
  <c r="Q941" i="12" l="1"/>
  <c r="K941" i="12"/>
  <c r="P941" i="12"/>
  <c r="N941" i="12"/>
  <c r="R941" i="12" l="1"/>
  <c r="S941" i="12" s="1"/>
  <c r="Q942" i="12"/>
  <c r="P942" i="12"/>
  <c r="K942" i="12"/>
  <c r="R942" i="12" l="1"/>
  <c r="Q943" i="12"/>
  <c r="K943" i="12"/>
  <c r="P943" i="12"/>
  <c r="S942" i="12"/>
  <c r="R943" i="12" l="1"/>
  <c r="S943" i="12" s="1"/>
  <c r="Q944" i="12"/>
  <c r="P944" i="12"/>
  <c r="K944" i="12"/>
  <c r="R944" i="12" l="1"/>
  <c r="S944" i="12" s="1"/>
  <c r="Q945" i="12"/>
  <c r="P945" i="12"/>
  <c r="R945" i="12" l="1"/>
  <c r="S945" i="12" s="1"/>
  <c r="N945" i="12"/>
  <c r="K945" i="12"/>
  <c r="Q946" i="12" l="1"/>
  <c r="P946" i="12"/>
  <c r="R946" i="12" l="1"/>
  <c r="S946" i="12" s="1"/>
  <c r="N946" i="12"/>
  <c r="N947" i="12" s="1"/>
  <c r="K946" i="12"/>
  <c r="Q947" i="12" l="1"/>
  <c r="P947" i="12"/>
  <c r="K947" i="12"/>
  <c r="Q948" i="12" l="1"/>
  <c r="P948" i="12"/>
  <c r="K948" i="12"/>
  <c r="R947" i="12"/>
  <c r="S947" i="12" s="1"/>
  <c r="Q949" i="12" l="1"/>
  <c r="P949" i="12"/>
  <c r="K949" i="12"/>
  <c r="R948" i="12"/>
  <c r="S948" i="12" s="1"/>
  <c r="Q950" i="12" l="1"/>
  <c r="P950" i="12"/>
  <c r="K950" i="12"/>
  <c r="R949" i="12"/>
  <c r="S949" i="12" s="1"/>
  <c r="Q951" i="12" l="1"/>
  <c r="P951" i="12"/>
  <c r="K951" i="12"/>
  <c r="R950" i="12"/>
  <c r="S950" i="12" s="1"/>
  <c r="Q952" i="12" l="1"/>
  <c r="P952" i="12"/>
  <c r="K952" i="12"/>
  <c r="R951" i="12"/>
  <c r="S951" i="12" s="1"/>
  <c r="Q953" i="12" l="1"/>
  <c r="P953" i="12"/>
  <c r="K953" i="12"/>
  <c r="R952" i="12"/>
  <c r="S952" i="12" s="1"/>
  <c r="Q954" i="12" l="1"/>
  <c r="P954" i="12"/>
  <c r="K954" i="12"/>
  <c r="R953" i="12"/>
  <c r="S953" i="12" s="1"/>
  <c r="Q955" i="12" l="1"/>
  <c r="K955" i="12"/>
  <c r="P955" i="12"/>
  <c r="R954" i="12"/>
  <c r="S954" i="12" s="1"/>
  <c r="R955" i="12" l="1"/>
  <c r="S955" i="12" s="1"/>
  <c r="Q956" i="12"/>
  <c r="K956" i="12"/>
  <c r="P956" i="12"/>
  <c r="R956" i="12" l="1"/>
  <c r="S956" i="12"/>
  <c r="Q957" i="12"/>
  <c r="K957" i="12"/>
  <c r="P957" i="12"/>
  <c r="R957" i="12" l="1"/>
  <c r="S957" i="12"/>
  <c r="Q958" i="12"/>
  <c r="P958" i="12"/>
  <c r="K958" i="12"/>
  <c r="R958" i="12" l="1"/>
  <c r="Q959" i="12"/>
  <c r="P959" i="12"/>
  <c r="K959" i="12"/>
  <c r="S958" i="12"/>
  <c r="Q960" i="12" l="1"/>
  <c r="P960" i="12"/>
  <c r="K960" i="12"/>
  <c r="R959" i="12"/>
  <c r="S959" i="12" s="1"/>
  <c r="Q961" i="12" l="1"/>
  <c r="P961" i="12"/>
  <c r="K961" i="12"/>
  <c r="R960" i="12"/>
  <c r="S960" i="12" s="1"/>
  <c r="Q962" i="12" l="1"/>
  <c r="P962" i="12"/>
  <c r="K962" i="12"/>
  <c r="R961" i="12"/>
  <c r="S961" i="12" s="1"/>
  <c r="Q963" i="12" l="1"/>
  <c r="P963" i="12"/>
  <c r="K963" i="12"/>
  <c r="R962" i="12"/>
  <c r="S962" i="12" s="1"/>
  <c r="Q964" i="12" l="1"/>
  <c r="P964" i="12"/>
  <c r="K964" i="12"/>
  <c r="R963" i="12"/>
  <c r="S963" i="12" s="1"/>
  <c r="Q965" i="12" l="1"/>
  <c r="P965" i="12"/>
  <c r="K965" i="12"/>
  <c r="R964" i="12"/>
  <c r="S964" i="12" s="1"/>
  <c r="Q966" i="12" l="1"/>
  <c r="P966" i="12"/>
  <c r="K966" i="12"/>
  <c r="R965" i="12"/>
  <c r="S965" i="12" s="1"/>
  <c r="Q967" i="12" l="1"/>
  <c r="P967" i="12"/>
  <c r="K967" i="12"/>
  <c r="R966" i="12"/>
  <c r="S966" i="12" s="1"/>
  <c r="Q968" i="12" l="1"/>
  <c r="P968" i="12"/>
  <c r="K968" i="12"/>
  <c r="R967" i="12"/>
  <c r="S967" i="12" s="1"/>
  <c r="Q969" i="12" l="1"/>
  <c r="P969" i="12"/>
  <c r="K969" i="12"/>
  <c r="R968" i="12"/>
  <c r="S968" i="12" s="1"/>
  <c r="Q970" i="12" l="1"/>
  <c r="P970" i="12"/>
  <c r="K970" i="12"/>
  <c r="R969" i="12"/>
  <c r="S969" i="12" s="1"/>
  <c r="Q971" i="12" l="1"/>
  <c r="K971" i="12"/>
  <c r="P971" i="12"/>
  <c r="R970" i="12"/>
  <c r="S970" i="12" s="1"/>
  <c r="R971" i="12" l="1"/>
  <c r="S971" i="12" s="1"/>
  <c r="Q972" i="12"/>
  <c r="K972" i="12"/>
  <c r="P972" i="12"/>
  <c r="R972" i="12" l="1"/>
  <c r="S972" i="12" s="1"/>
  <c r="Q973" i="12"/>
  <c r="K973" i="12"/>
  <c r="P973" i="12"/>
  <c r="R973" i="12" l="1"/>
  <c r="S973" i="12"/>
  <c r="Q974" i="12"/>
  <c r="K974" i="12"/>
  <c r="P974" i="12"/>
  <c r="R974" i="12" l="1"/>
  <c r="S974" i="12"/>
  <c r="Q975" i="12"/>
  <c r="P975" i="12"/>
  <c r="R975" i="12" s="1"/>
  <c r="K975" i="12"/>
  <c r="Q976" i="12" l="1"/>
  <c r="K976" i="12"/>
  <c r="P976" i="12"/>
  <c r="S975" i="12"/>
  <c r="R976" i="12" l="1"/>
  <c r="S976" i="12" s="1"/>
  <c r="Q977" i="12"/>
  <c r="K977" i="12"/>
  <c r="P977" i="12"/>
  <c r="R977" i="12" l="1"/>
  <c r="S977" i="12"/>
  <c r="Q978" i="12"/>
  <c r="K978" i="12"/>
  <c r="P978" i="12"/>
  <c r="R978" i="12" l="1"/>
  <c r="S978" i="12"/>
  <c r="Q979" i="12"/>
  <c r="K979" i="12"/>
  <c r="P979" i="12"/>
  <c r="R979" i="12" l="1"/>
  <c r="S979" i="12"/>
  <c r="Q980" i="12"/>
  <c r="P980" i="12"/>
  <c r="R980" i="12" s="1"/>
  <c r="S980" i="12" l="1"/>
  <c r="N980" i="12"/>
  <c r="K980" i="12"/>
  <c r="Q981" i="12" l="1"/>
  <c r="P981" i="12"/>
  <c r="R981" i="12" l="1"/>
  <c r="S981" i="12" s="1"/>
  <c r="N981" i="12"/>
  <c r="K981" i="12"/>
  <c r="Q982" i="12" l="1"/>
  <c r="P982" i="12"/>
  <c r="R982" i="12" l="1"/>
  <c r="S982" i="12" s="1"/>
  <c r="N982" i="12"/>
  <c r="K982" i="12"/>
  <c r="Q983" i="12" l="1"/>
  <c r="P983" i="12"/>
  <c r="R983" i="12" l="1"/>
  <c r="S983" i="12" s="1"/>
  <c r="N983" i="12"/>
  <c r="K983" i="12"/>
  <c r="Q984" i="12" l="1"/>
  <c r="K984" i="12"/>
  <c r="P984" i="12"/>
  <c r="R984" i="12" l="1"/>
  <c r="S984" i="12" s="1"/>
  <c r="Q985" i="12"/>
  <c r="K985" i="12"/>
  <c r="P985" i="12"/>
  <c r="R985" i="12" l="1"/>
  <c r="S985" i="12" s="1"/>
  <c r="Q986" i="12"/>
  <c r="P986" i="12"/>
  <c r="R986" i="12" s="1"/>
  <c r="K986" i="12"/>
  <c r="Q987" i="12" l="1"/>
  <c r="K987" i="12"/>
  <c r="P987" i="12"/>
  <c r="S986" i="12"/>
  <c r="R987" i="12" l="1"/>
  <c r="S987" i="12" s="1"/>
  <c r="Q988" i="12"/>
  <c r="P988" i="12"/>
  <c r="K988" i="12"/>
  <c r="R988" i="12" l="1"/>
  <c r="S988" i="12" s="1"/>
  <c r="Q989" i="12"/>
  <c r="P989" i="12"/>
  <c r="K989" i="12"/>
  <c r="Q990" i="12" l="1"/>
  <c r="P990" i="12"/>
  <c r="R989" i="12"/>
  <c r="S989" i="12" s="1"/>
  <c r="R990" i="12" l="1"/>
  <c r="S990" i="12" s="1"/>
  <c r="N990" i="12"/>
  <c r="K990" i="12"/>
  <c r="Q991" i="12" l="1"/>
  <c r="K991" i="12"/>
  <c r="P991" i="12"/>
  <c r="R991" i="12" l="1"/>
  <c r="S991" i="12" s="1"/>
  <c r="Q992" i="12"/>
  <c r="P992" i="12"/>
  <c r="K992" i="12"/>
  <c r="R992" i="12" l="1"/>
  <c r="S992" i="12" s="1"/>
  <c r="Q993" i="12"/>
  <c r="P993" i="12"/>
  <c r="K993" i="12"/>
  <c r="Q994" i="12" l="1"/>
  <c r="P994" i="12"/>
  <c r="K994" i="12"/>
  <c r="R993" i="12"/>
  <c r="S993" i="12" s="1"/>
  <c r="Q995" i="12" l="1"/>
  <c r="K995" i="12"/>
  <c r="P995" i="12"/>
  <c r="R994" i="12"/>
  <c r="S994" i="12" s="1"/>
  <c r="R995" i="12" l="1"/>
  <c r="S995" i="12" s="1"/>
  <c r="Q996" i="12"/>
  <c r="P996" i="12"/>
  <c r="K996" i="12"/>
  <c r="R996" i="12" l="1"/>
  <c r="Q997" i="12"/>
  <c r="P997" i="12"/>
  <c r="K997" i="12"/>
  <c r="S996" i="12"/>
  <c r="R997" i="12" l="1"/>
  <c r="S997" i="12" s="1"/>
  <c r="Q998" i="12"/>
  <c r="P998" i="12"/>
  <c r="K998" i="12"/>
  <c r="Q999" i="12" l="1"/>
  <c r="P999" i="12"/>
  <c r="K999" i="12"/>
  <c r="R998" i="12"/>
  <c r="S998" i="12" s="1"/>
  <c r="Q1000" i="12" l="1"/>
  <c r="P1000" i="12"/>
  <c r="K1000" i="12"/>
  <c r="R999" i="12"/>
  <c r="S999" i="12" s="1"/>
  <c r="Q1001" i="12" l="1"/>
  <c r="P1001" i="12"/>
  <c r="K1001" i="12"/>
  <c r="R1000" i="12"/>
  <c r="S1000" i="12" s="1"/>
  <c r="Q1002" i="12" l="1"/>
  <c r="K1002" i="12"/>
  <c r="P1002" i="12"/>
  <c r="R1001" i="12"/>
  <c r="S1001" i="12" s="1"/>
  <c r="R1002" i="12" l="1"/>
  <c r="S1002" i="12" s="1"/>
  <c r="Q1003" i="12"/>
  <c r="K1003" i="12"/>
  <c r="P1003" i="12"/>
  <c r="R1003" i="12" l="1"/>
  <c r="S1003" i="12" s="1"/>
  <c r="Q1004" i="12"/>
  <c r="K1004" i="12"/>
  <c r="P1004" i="12"/>
  <c r="R1004" i="12" l="1"/>
  <c r="S1004" i="12"/>
  <c r="Q1005" i="12"/>
  <c r="P1005" i="12"/>
  <c r="K1005" i="12"/>
  <c r="R1005" i="12" l="1"/>
  <c r="Q1006" i="12"/>
  <c r="K1006" i="12"/>
  <c r="P1006" i="12"/>
  <c r="S1005" i="12"/>
  <c r="R1006" i="12" l="1"/>
  <c r="S1006" i="12" s="1"/>
  <c r="Q1007" i="12"/>
  <c r="K1007" i="12"/>
  <c r="P1007" i="12"/>
  <c r="R1007" i="12" l="1"/>
  <c r="S1007" i="12"/>
  <c r="Q1008" i="12"/>
  <c r="K1008" i="12"/>
  <c r="P1008" i="12"/>
  <c r="R1008" i="12" l="1"/>
  <c r="S1008" i="12"/>
  <c r="Q1009" i="12"/>
  <c r="K1009" i="12"/>
  <c r="P1009" i="12"/>
  <c r="R1009" i="12" l="1"/>
  <c r="S1009" i="12"/>
  <c r="Q1010" i="12"/>
  <c r="K1010" i="12"/>
  <c r="P1010" i="12"/>
  <c r="R1010" i="12" l="1"/>
  <c r="S1010" i="12" s="1"/>
  <c r="Q1011" i="12"/>
  <c r="K1011" i="12"/>
  <c r="P1011" i="12"/>
  <c r="R1011" i="12" l="1"/>
  <c r="S1011" i="12"/>
  <c r="Q1012" i="12"/>
  <c r="K1012" i="12"/>
  <c r="P1012" i="12"/>
  <c r="R1012" i="12" l="1"/>
  <c r="S1012" i="12"/>
  <c r="Q1013" i="12"/>
  <c r="K1013" i="12"/>
  <c r="P1013" i="12"/>
  <c r="R1013" i="12" l="1"/>
  <c r="S1013" i="12"/>
  <c r="Q1014" i="12"/>
  <c r="K1014" i="12"/>
  <c r="P1014" i="12"/>
  <c r="R1014" i="12" l="1"/>
  <c r="S1014" i="12" s="1"/>
  <c r="Q1015" i="12"/>
  <c r="P1015" i="12"/>
  <c r="R1015" i="12" l="1"/>
  <c r="S1015" i="12"/>
  <c r="N1015" i="12"/>
  <c r="K1015" i="12"/>
  <c r="Q1016" i="12" l="1"/>
  <c r="P1016" i="12"/>
  <c r="R1016" i="12" l="1"/>
  <c r="S1016" i="12" s="1"/>
  <c r="N1016" i="12"/>
  <c r="K1016" i="12"/>
  <c r="Q1017" i="12" l="1"/>
  <c r="P1017" i="12"/>
  <c r="K1017" i="12"/>
  <c r="Q1018" i="12" l="1"/>
  <c r="P1018" i="12"/>
  <c r="K1018" i="12"/>
  <c r="R1017" i="12"/>
  <c r="S1017" i="12" s="1"/>
  <c r="Q1019" i="12" l="1"/>
  <c r="P1019" i="12"/>
  <c r="R1018" i="12"/>
  <c r="S1018" i="12" s="1"/>
  <c r="R1019" i="12" l="1"/>
  <c r="S1019" i="12" s="1"/>
  <c r="N1019" i="12"/>
  <c r="K1019" i="12"/>
  <c r="Q1020" i="12" l="1"/>
  <c r="P1020" i="12"/>
  <c r="K1020" i="12"/>
  <c r="Q1021" i="12" l="1"/>
  <c r="P1021" i="12"/>
  <c r="K1021" i="12"/>
  <c r="R1020" i="12"/>
  <c r="S1020" i="12" s="1"/>
  <c r="Q1022" i="12" l="1"/>
  <c r="P1022" i="12"/>
  <c r="K1022" i="12"/>
  <c r="R1021" i="12"/>
  <c r="S1021" i="12" s="1"/>
  <c r="Q1023" i="12" l="1"/>
  <c r="P1023" i="12"/>
  <c r="K1023" i="12"/>
  <c r="R1022" i="12"/>
  <c r="S1022" i="12" s="1"/>
  <c r="Q1024" i="12" l="1"/>
  <c r="P1024" i="12"/>
  <c r="K1024" i="12"/>
  <c r="R1023" i="12"/>
  <c r="S1023" i="12" s="1"/>
  <c r="Q1025" i="12" l="1"/>
  <c r="P1025" i="12"/>
  <c r="R1024" i="12"/>
  <c r="S1024" i="12" s="1"/>
  <c r="R1025" i="12" l="1"/>
  <c r="S1025" i="12" s="1"/>
  <c r="N1025" i="12"/>
  <c r="K1025" i="12"/>
  <c r="Q1026" i="12" l="1"/>
  <c r="K1026" i="12"/>
  <c r="P1026" i="12"/>
  <c r="N1026" i="12"/>
  <c r="R1026" i="12" l="1"/>
  <c r="S1026" i="12" s="1"/>
  <c r="Q1027" i="12"/>
  <c r="P1027" i="12"/>
  <c r="R1027" i="12" l="1"/>
  <c r="S1027" i="12"/>
  <c r="N1027" i="12"/>
  <c r="K1027" i="12"/>
  <c r="Q1028" i="12" l="1"/>
  <c r="P1028" i="12"/>
  <c r="K1028" i="12"/>
  <c r="Q1029" i="12" l="1"/>
  <c r="P1029" i="12"/>
  <c r="K1029" i="12"/>
  <c r="R1028" i="12"/>
  <c r="S1028" i="12" s="1"/>
  <c r="Q1030" i="12" l="1"/>
  <c r="P1030" i="12"/>
  <c r="R1030" i="12" s="1"/>
  <c r="R1029" i="12"/>
  <c r="S1029" i="12" s="1"/>
  <c r="S1030" i="12" l="1"/>
  <c r="N1030" i="12"/>
  <c r="K1030" i="12"/>
  <c r="Q1031" i="12" l="1"/>
  <c r="P1031" i="12"/>
  <c r="K1031" i="12"/>
  <c r="Q1032" i="12" l="1"/>
  <c r="K1032" i="12"/>
  <c r="P1032" i="12"/>
  <c r="R1031" i="12"/>
  <c r="S1031" i="12" s="1"/>
  <c r="R1032" i="12" l="1"/>
  <c r="S1032" i="12" s="1"/>
  <c r="Q1033" i="12"/>
  <c r="P1033" i="12"/>
  <c r="K1033" i="12"/>
  <c r="R1033" i="12" l="1"/>
  <c r="Q1034" i="12"/>
  <c r="P1034" i="12"/>
  <c r="K1034" i="12"/>
  <c r="S1033" i="12"/>
  <c r="Q1035" i="12" l="1"/>
  <c r="P1035" i="12"/>
  <c r="K1035" i="12"/>
  <c r="R1034" i="12"/>
  <c r="S1034" i="12" s="1"/>
  <c r="Q1036" i="12" l="1"/>
  <c r="P1036" i="12"/>
  <c r="R1036" i="12" s="1"/>
  <c r="K1036" i="12"/>
  <c r="R1035" i="12"/>
  <c r="S1035" i="12" s="1"/>
  <c r="S1036" i="12" l="1"/>
  <c r="Q1037" i="12"/>
  <c r="K1037" i="12"/>
  <c r="P1037" i="12"/>
  <c r="Q1038" i="12" l="1"/>
  <c r="K1038" i="12"/>
  <c r="P1038" i="12"/>
  <c r="R1037" i="12"/>
  <c r="S1037" i="12" s="1"/>
  <c r="Q1039" i="12" l="1"/>
  <c r="P1039" i="12"/>
  <c r="R1039" i="12" s="1"/>
  <c r="K1039" i="12"/>
  <c r="R1038" i="12"/>
  <c r="S1038" i="12" s="1"/>
  <c r="S1039" i="12" l="1"/>
  <c r="Q1040" i="12"/>
  <c r="K1040" i="12"/>
  <c r="P1040" i="12"/>
  <c r="Q1041" i="12" l="1"/>
  <c r="P1041" i="12"/>
  <c r="R1041" i="12" s="1"/>
  <c r="K1041" i="12"/>
  <c r="R1040" i="12"/>
  <c r="S1040" i="12" s="1"/>
  <c r="S1041" i="12" l="1"/>
  <c r="Q1042" i="12"/>
  <c r="K1042" i="12"/>
  <c r="P1042" i="12"/>
  <c r="Q1043" i="12" l="1"/>
  <c r="K1043" i="12"/>
  <c r="P1043" i="12"/>
  <c r="R1042" i="12"/>
  <c r="S1042" i="12" s="1"/>
  <c r="Q1044" i="12" l="1"/>
  <c r="K1044" i="12"/>
  <c r="P1044" i="12"/>
  <c r="R1043" i="12"/>
  <c r="S1043" i="12" s="1"/>
  <c r="Q1045" i="12" l="1"/>
  <c r="P1045" i="12"/>
  <c r="R1045" i="12" s="1"/>
  <c r="K1045" i="12"/>
  <c r="R1044" i="12"/>
  <c r="S1044" i="12" s="1"/>
  <c r="S1045" i="12" l="1"/>
  <c r="Q1046" i="12"/>
  <c r="K1046" i="12"/>
  <c r="P1046" i="12"/>
  <c r="Q1047" i="12" l="1"/>
  <c r="K1047" i="12"/>
  <c r="P1047" i="12"/>
  <c r="R1046" i="12"/>
  <c r="S1046" i="12" s="1"/>
  <c r="Q1048" i="12" l="1"/>
  <c r="P1048" i="12"/>
  <c r="R1048" i="12" s="1"/>
  <c r="K1048" i="12"/>
  <c r="R1047" i="12"/>
  <c r="S1047" i="12" s="1"/>
  <c r="S1048" i="12" l="1"/>
  <c r="Q1049" i="12"/>
  <c r="K1049" i="12"/>
  <c r="P1049" i="12"/>
  <c r="Q1050" i="12" l="1"/>
  <c r="P1050" i="12"/>
  <c r="R1050" i="12" s="1"/>
  <c r="K1050" i="12"/>
  <c r="R1049" i="12"/>
  <c r="S1049" i="12" s="1"/>
  <c r="S1050" i="12" l="1"/>
  <c r="Q1051" i="12"/>
  <c r="K1051" i="12"/>
  <c r="P1051" i="12"/>
  <c r="Q1052" i="12" l="1"/>
  <c r="K1052" i="12"/>
  <c r="P1052" i="12"/>
  <c r="R1051" i="12"/>
  <c r="S1051" i="12" s="1"/>
  <c r="Q1053" i="12" l="1"/>
  <c r="K1053" i="12"/>
  <c r="P1053" i="12"/>
  <c r="R1052" i="12"/>
  <c r="S1052" i="12" s="1"/>
  <c r="Q1054" i="12" l="1"/>
  <c r="P1054" i="12"/>
  <c r="R1054" i="12" s="1"/>
  <c r="K1054" i="12"/>
  <c r="R1053" i="12"/>
  <c r="S1053" i="12" s="1"/>
  <c r="S1054" i="12" l="1"/>
  <c r="Q1055" i="12"/>
  <c r="K1055" i="12"/>
  <c r="P1055" i="12"/>
  <c r="Q1056" i="12" l="1"/>
  <c r="K1056" i="12"/>
  <c r="P1056" i="12"/>
  <c r="R1055" i="12"/>
  <c r="S1055" i="12" s="1"/>
  <c r="Q1057" i="12" l="1"/>
  <c r="P1057" i="12"/>
  <c r="R1057" i="12" s="1"/>
  <c r="K1057" i="12"/>
  <c r="R1056" i="12"/>
  <c r="S1056" i="12" s="1"/>
  <c r="S1057" i="12" l="1"/>
  <c r="Q1058" i="12"/>
  <c r="P1058" i="12"/>
  <c r="R1058" i="12" s="1"/>
  <c r="S1058" i="12" s="1"/>
  <c r="K1058" i="12"/>
  <c r="Q1059" i="12" l="1"/>
  <c r="P1059" i="12"/>
  <c r="R1059" i="12" s="1"/>
  <c r="S1059" i="12" s="1"/>
  <c r="K1059" i="12"/>
  <c r="Q1060" i="12" l="1"/>
  <c r="K1060" i="12"/>
  <c r="P1060" i="12"/>
  <c r="Q1061" i="12" l="1"/>
  <c r="K1061" i="12"/>
  <c r="P1061" i="12"/>
  <c r="R1060" i="12"/>
  <c r="S1060" i="12" s="1"/>
  <c r="Q1062" i="12" l="1"/>
  <c r="K1062" i="12"/>
  <c r="P1062" i="12"/>
  <c r="R1061" i="12"/>
  <c r="S1061" i="12" s="1"/>
  <c r="Q1063" i="12" l="1"/>
  <c r="P1063" i="12"/>
  <c r="R1063" i="12" s="1"/>
  <c r="K1063" i="12"/>
  <c r="R1062" i="12"/>
  <c r="S1062" i="12" s="1"/>
  <c r="S1063" i="12" l="1"/>
  <c r="Q1064" i="12"/>
  <c r="P1064" i="12"/>
  <c r="R1064" i="12" s="1"/>
  <c r="S1064" i="12" s="1"/>
  <c r="K1064" i="12"/>
  <c r="Q1065" i="12" l="1"/>
  <c r="P1065" i="12"/>
  <c r="N1065" i="12" l="1"/>
  <c r="K1065" i="12"/>
  <c r="R1065" i="12"/>
  <c r="S1065" i="12" s="1"/>
  <c r="Q1066" i="12" l="1"/>
  <c r="P1066" i="12"/>
  <c r="N1066" i="12" l="1"/>
  <c r="K1066" i="12"/>
  <c r="R1066" i="12"/>
  <c r="S1066" i="12" s="1"/>
  <c r="Q1067" i="12" l="1"/>
  <c r="P1067" i="12"/>
  <c r="N1067" i="12" l="1"/>
  <c r="K1067" i="12"/>
  <c r="R1067" i="12"/>
  <c r="S1067" i="12" s="1"/>
  <c r="Q1068" i="12" l="1"/>
  <c r="P1068" i="12"/>
  <c r="N1068" i="12" l="1"/>
  <c r="K1068" i="12"/>
  <c r="R1068" i="12"/>
  <c r="S1068" i="12" s="1"/>
  <c r="Q1069" i="12" l="1"/>
  <c r="P1069" i="12"/>
  <c r="N1069" i="12" l="1"/>
  <c r="K1069" i="12"/>
  <c r="R1069" i="12"/>
  <c r="S1069" i="12" s="1"/>
  <c r="Q1070" i="12" l="1"/>
  <c r="P1070" i="12"/>
  <c r="R1070" i="12" s="1"/>
  <c r="S1070" i="12" s="1"/>
  <c r="N1070" i="12" l="1"/>
  <c r="N1071" i="12" s="1"/>
  <c r="K1070" i="12"/>
  <c r="Q1071" i="12" l="1"/>
  <c r="P1071" i="12"/>
  <c r="R1071" i="12" s="1"/>
  <c r="S1071" i="12" s="1"/>
  <c r="K1071" i="12"/>
  <c r="Q1072" i="12" l="1"/>
  <c r="P1072" i="12"/>
  <c r="R1072" i="12" s="1"/>
  <c r="S1072" i="12" s="1"/>
  <c r="K1072" i="12"/>
  <c r="Q1073" i="12" l="1"/>
  <c r="P1073" i="12"/>
  <c r="R1073" i="12" s="1"/>
  <c r="S1073" i="12" s="1"/>
  <c r="K1073" i="12"/>
  <c r="Q1074" i="12" l="1"/>
  <c r="P1074" i="12"/>
  <c r="R1074" i="12" s="1"/>
  <c r="S1074" i="12" s="1"/>
  <c r="K1074" i="12"/>
  <c r="Q1075" i="12" l="1"/>
  <c r="P1075" i="12"/>
  <c r="R1075" i="12" s="1"/>
  <c r="S1075" i="12" s="1"/>
  <c r="K1075" i="12"/>
  <c r="Q1076" i="12" l="1"/>
  <c r="K1076" i="12"/>
  <c r="P1076" i="12"/>
  <c r="R1076" i="12" s="1"/>
  <c r="S1076" i="12" s="1"/>
  <c r="Q1077" i="12" l="1"/>
  <c r="P1077" i="12"/>
  <c r="K1077" i="12"/>
  <c r="R1077" i="12" l="1"/>
  <c r="S1077" i="12" s="1"/>
  <c r="Q1078" i="12"/>
  <c r="P1078" i="12"/>
  <c r="R1078" i="12" s="1"/>
  <c r="S1078" i="12" s="1"/>
  <c r="K1078" i="12"/>
  <c r="Q1079" i="12" l="1"/>
  <c r="P1079" i="12"/>
  <c r="K1079" i="12"/>
  <c r="R1079" i="12" l="1"/>
  <c r="S1079" i="12" s="1"/>
  <c r="Q1080" i="12"/>
  <c r="P1080" i="12"/>
  <c r="K1080" i="12"/>
  <c r="Q1081" i="12" l="1"/>
  <c r="P1081" i="12"/>
  <c r="K1081" i="12"/>
  <c r="R1080" i="12"/>
  <c r="S1080" i="12" s="1"/>
  <c r="Q1082" i="12" l="1"/>
  <c r="P1082" i="12"/>
  <c r="K1082" i="12"/>
  <c r="R1081" i="12"/>
  <c r="S1081" i="12" s="1"/>
  <c r="Q1083" i="12" l="1"/>
  <c r="P1083" i="12"/>
  <c r="K1083" i="12"/>
  <c r="R1082" i="12"/>
  <c r="S1082" i="12" s="1"/>
  <c r="Q1084" i="12" l="1"/>
  <c r="P1084" i="12"/>
  <c r="K1084" i="12"/>
  <c r="R1083" i="12"/>
  <c r="S1083" i="12" s="1"/>
  <c r="Q1085" i="12" l="1"/>
  <c r="P1085" i="12"/>
  <c r="K1085" i="12"/>
  <c r="R1084" i="12"/>
  <c r="S1084" i="12" s="1"/>
  <c r="Q1086" i="12" l="1"/>
  <c r="P1086" i="12"/>
  <c r="K1086" i="12"/>
  <c r="R1085" i="12"/>
  <c r="S1085" i="12" s="1"/>
  <c r="R1086" i="12" l="1"/>
  <c r="S1086" i="12" s="1"/>
  <c r="Q1087" i="12"/>
  <c r="P1087" i="12"/>
  <c r="R1087" i="12" s="1"/>
  <c r="K1087" i="12"/>
  <c r="S1087" i="12" l="1"/>
  <c r="Q1088" i="12"/>
  <c r="P1088" i="12"/>
  <c r="K1088" i="12"/>
  <c r="Q1089" i="12" l="1"/>
  <c r="P1089" i="12"/>
  <c r="K1089" i="12"/>
  <c r="R1088" i="12"/>
  <c r="S1088" i="12" s="1"/>
  <c r="Q1090" i="12" l="1"/>
  <c r="P1090" i="12"/>
  <c r="K1090" i="12"/>
  <c r="R1089" i="12"/>
  <c r="S1089" i="12" s="1"/>
  <c r="Q1091" i="12" l="1"/>
  <c r="P1091" i="12"/>
  <c r="K1091" i="12"/>
  <c r="R1090" i="12"/>
  <c r="S1090" i="12" s="1"/>
  <c r="Q1092" i="12" l="1"/>
  <c r="P1092" i="12"/>
  <c r="K1092" i="12"/>
  <c r="R1091" i="12"/>
  <c r="S1091" i="12" s="1"/>
  <c r="Q1093" i="12" l="1"/>
  <c r="P1093" i="12"/>
  <c r="K1093" i="12"/>
  <c r="R1092" i="12"/>
  <c r="S1092" i="12" s="1"/>
  <c r="Q1094" i="12" l="1"/>
  <c r="K1094" i="12"/>
  <c r="P1094" i="12"/>
  <c r="R1093" i="12"/>
  <c r="S1093" i="12" s="1"/>
  <c r="Q1095" i="12" l="1"/>
  <c r="P1095" i="12"/>
  <c r="K1095" i="12"/>
  <c r="R1094" i="12"/>
  <c r="S1094" i="12" s="1"/>
  <c r="R1095" i="12" l="1"/>
  <c r="S1095" i="12" s="1"/>
  <c r="Q1096" i="12"/>
  <c r="P1096" i="12"/>
  <c r="K1096" i="12"/>
  <c r="Q1097" i="12" l="1"/>
  <c r="P1097" i="12"/>
  <c r="K1097" i="12"/>
  <c r="R1096" i="12"/>
  <c r="S1096" i="12" s="1"/>
  <c r="Q1098" i="12" l="1"/>
  <c r="P1098" i="12"/>
  <c r="K1098" i="12"/>
  <c r="R1097" i="12"/>
  <c r="S1097" i="12" s="1"/>
  <c r="Q1099" i="12" l="1"/>
  <c r="P1099" i="12"/>
  <c r="K1099" i="12"/>
  <c r="R1098" i="12"/>
  <c r="S1098" i="12" s="1"/>
  <c r="Q1100" i="12" l="1"/>
  <c r="P1100" i="12"/>
  <c r="K1100" i="12"/>
  <c r="R1099" i="12"/>
  <c r="S1099" i="12" s="1"/>
  <c r="Q1101" i="12" l="1"/>
  <c r="P1101" i="12"/>
  <c r="K1101" i="12"/>
  <c r="R1100" i="12"/>
  <c r="S1100" i="12" s="1"/>
  <c r="Q1102" i="12" l="1"/>
  <c r="P1102" i="12"/>
  <c r="K1102" i="12"/>
  <c r="R1101" i="12"/>
  <c r="S1101" i="12" s="1"/>
  <c r="Q1103" i="12" l="1"/>
  <c r="P1103" i="12"/>
  <c r="K1103" i="12"/>
  <c r="R1102" i="12"/>
  <c r="S1102" i="12" s="1"/>
  <c r="Q1104" i="12" l="1"/>
  <c r="K1104" i="12"/>
  <c r="P1104" i="12"/>
  <c r="R1103" i="12"/>
  <c r="S1103" i="12" s="1"/>
  <c r="R1104" i="12" l="1"/>
  <c r="S1104" i="12" s="1"/>
  <c r="Q1105" i="12"/>
  <c r="K1105" i="12"/>
  <c r="P1105" i="12"/>
  <c r="R1105" i="12" s="1"/>
  <c r="S1105" i="12" l="1"/>
  <c r="Q1106" i="12"/>
  <c r="K1106" i="12"/>
  <c r="P1106" i="12"/>
  <c r="R1106" i="12" s="1"/>
  <c r="S1106" i="12" l="1"/>
  <c r="Q1107" i="12"/>
  <c r="K1107" i="12"/>
  <c r="P1107" i="12"/>
  <c r="Q1108" i="12" l="1"/>
  <c r="K1108" i="12"/>
  <c r="P1108" i="12"/>
  <c r="R1107" i="12"/>
  <c r="S1107" i="12" s="1"/>
  <c r="Q1109" i="12" l="1"/>
  <c r="K1109" i="12"/>
  <c r="P1109" i="12"/>
  <c r="R1108" i="12"/>
  <c r="S1108" i="12" s="1"/>
  <c r="Q1110" i="12" l="1"/>
  <c r="K1110" i="12"/>
  <c r="P1110" i="12"/>
  <c r="R1109" i="12"/>
  <c r="S1109" i="12" s="1"/>
  <c r="Q1111" i="12" l="1"/>
  <c r="K1111" i="12"/>
  <c r="P1111" i="12"/>
  <c r="R1110" i="12"/>
  <c r="S1110" i="12" s="1"/>
  <c r="R1111" i="12" l="1"/>
  <c r="S1111" i="12" s="1"/>
  <c r="Q1112" i="12"/>
  <c r="P1112" i="12"/>
  <c r="K1112" i="12"/>
  <c r="Q1113" i="12" l="1"/>
  <c r="P1113" i="12"/>
  <c r="K1113" i="12"/>
  <c r="R1112" i="12"/>
  <c r="S1112" i="12" s="1"/>
  <c r="R1113" i="12" l="1"/>
  <c r="S1113" i="12" s="1"/>
  <c r="Q1114" i="12"/>
  <c r="P1114" i="12"/>
  <c r="R1114" i="12" s="1"/>
  <c r="K1114" i="12"/>
  <c r="S1114" i="12" l="1"/>
  <c r="Q1115" i="12"/>
  <c r="P1115" i="12"/>
  <c r="R1115" i="12" s="1"/>
  <c r="K1115" i="12"/>
  <c r="S1115" i="12" l="1"/>
  <c r="Q1116" i="12"/>
  <c r="P1116" i="12"/>
  <c r="R1116" i="12" s="1"/>
  <c r="K1116" i="12"/>
  <c r="S1116" i="12" l="1"/>
  <c r="Q1117" i="12"/>
  <c r="K1117" i="12"/>
  <c r="P1117" i="12"/>
  <c r="Q1118" i="12" l="1"/>
  <c r="K1118" i="12"/>
  <c r="P1118" i="12"/>
  <c r="R1117" i="12"/>
  <c r="S1117" i="12" s="1"/>
  <c r="Q1119" i="12" l="1"/>
  <c r="P1119" i="12"/>
  <c r="R1119" i="12" s="1"/>
  <c r="K1119" i="12"/>
  <c r="R1118" i="12"/>
  <c r="S1118" i="12" s="1"/>
  <c r="S1119" i="12" l="1"/>
  <c r="Q1120" i="12"/>
  <c r="P1120" i="12"/>
  <c r="R1120" i="12" s="1"/>
  <c r="K1120" i="12"/>
  <c r="S1120" i="12" l="1"/>
  <c r="Q1121" i="12"/>
  <c r="K1121" i="12"/>
  <c r="P1121" i="12"/>
  <c r="Q1122" i="12" l="1"/>
  <c r="P1122" i="12"/>
  <c r="K1122" i="12"/>
  <c r="R1121" i="12"/>
  <c r="S1121" i="12" s="1"/>
  <c r="R1122" i="12" l="1"/>
  <c r="S1122" i="12" s="1"/>
  <c r="Q1123" i="12"/>
  <c r="P1123" i="12"/>
  <c r="K1123" i="12"/>
  <c r="R1123" i="12" l="1"/>
  <c r="S1123" i="12" s="1"/>
  <c r="Q1124" i="12"/>
  <c r="P1124" i="12"/>
  <c r="R1124" i="12" s="1"/>
  <c r="K1124" i="12"/>
  <c r="S1124" i="12" l="1"/>
  <c r="Q1125" i="12"/>
  <c r="K1125" i="12"/>
  <c r="P1125" i="12"/>
  <c r="Q1126" i="12" l="1"/>
  <c r="K1126" i="12"/>
  <c r="P1126" i="12"/>
  <c r="R1125" i="12"/>
  <c r="S1125" i="12" s="1"/>
  <c r="Q1127" i="12" l="1"/>
  <c r="P1127" i="12"/>
  <c r="K1127" i="12"/>
  <c r="R1126" i="12"/>
  <c r="S1126" i="12" s="1"/>
  <c r="R1127" i="12" l="1"/>
  <c r="S1127" i="12" s="1"/>
  <c r="Q1128" i="12"/>
  <c r="P1128" i="12"/>
  <c r="R1128" i="12" s="1"/>
  <c r="K1128" i="12"/>
  <c r="S1128" i="12" l="1"/>
  <c r="Q1129" i="12"/>
  <c r="P1129" i="12"/>
  <c r="R1129" i="12" s="1"/>
  <c r="K1129" i="12"/>
  <c r="S1129" i="12" l="1"/>
  <c r="Q1130" i="12"/>
  <c r="P1130" i="12"/>
  <c r="R1130" i="12" s="1"/>
  <c r="K1130" i="12"/>
  <c r="S1130" i="12" l="1"/>
  <c r="Q1131" i="12"/>
  <c r="P1131" i="12"/>
  <c r="R1131" i="12" s="1"/>
  <c r="K1131" i="12"/>
  <c r="S1131" i="12" l="1"/>
  <c r="Q1132" i="12"/>
  <c r="P1132" i="12"/>
  <c r="R1132" i="12" s="1"/>
  <c r="S1132" i="12" s="1"/>
  <c r="K1132" i="12"/>
  <c r="Q1133" i="12" l="1"/>
  <c r="P1133" i="12"/>
  <c r="R1133" i="12" s="1"/>
  <c r="S1133" i="12" s="1"/>
  <c r="K1133" i="12"/>
  <c r="Q1134" i="12" l="1"/>
  <c r="P1134" i="12"/>
  <c r="K1134" i="12"/>
  <c r="R1134" i="12" l="1"/>
  <c r="S1134" i="12" s="1"/>
  <c r="Q1135" i="12"/>
  <c r="P1135" i="12"/>
  <c r="K1135" i="12"/>
  <c r="R1135" i="12" l="1"/>
  <c r="S1135" i="12" s="1"/>
  <c r="Q1136" i="12"/>
  <c r="P1136" i="12"/>
  <c r="N1136" i="12" l="1"/>
  <c r="K1136" i="12"/>
  <c r="R1136" i="12"/>
  <c r="S1136" i="12" s="1"/>
  <c r="Q1137" i="12" l="1"/>
  <c r="P1137" i="12"/>
  <c r="N1137" i="12" l="1"/>
  <c r="K1137" i="12"/>
  <c r="R1137" i="12"/>
  <c r="S1137" i="12" s="1"/>
  <c r="Q1138" i="12" l="1"/>
  <c r="P1138" i="12"/>
  <c r="R1138" i="12" l="1"/>
  <c r="S1138" i="12" s="1"/>
  <c r="N1138" i="12"/>
  <c r="K1138" i="12"/>
  <c r="Q1139" i="12" l="1"/>
  <c r="P1139" i="12"/>
  <c r="K1139" i="12"/>
  <c r="R1139" i="12" l="1"/>
  <c r="S1139" i="12" s="1"/>
  <c r="Q1140" i="12"/>
  <c r="P1140" i="12"/>
  <c r="N1140" i="12" l="1"/>
  <c r="K1140" i="12"/>
  <c r="R1140" i="12"/>
  <c r="S1140" i="12" s="1"/>
  <c r="Q1141" i="12" l="1"/>
  <c r="P1141" i="12"/>
  <c r="K1141" i="12"/>
  <c r="R1141" i="12" l="1"/>
  <c r="S1141" i="12" s="1"/>
  <c r="Q1142" i="12"/>
  <c r="P1142" i="12"/>
  <c r="R1142" i="12" s="1"/>
  <c r="K1142" i="12"/>
  <c r="S1142" i="12" l="1"/>
  <c r="Q1143" i="12"/>
  <c r="P1143" i="12"/>
  <c r="R1143" i="12" s="1"/>
  <c r="K1143" i="12"/>
  <c r="S1143" i="12" l="1"/>
  <c r="Q1144" i="12"/>
  <c r="K1144" i="12"/>
  <c r="P1144" i="12"/>
  <c r="Q1145" i="12" l="1"/>
  <c r="K1145" i="12"/>
  <c r="P1145" i="12"/>
  <c r="R1144" i="12"/>
  <c r="S1144" i="12" s="1"/>
  <c r="Q1146" i="12" l="1"/>
  <c r="K1146" i="12"/>
  <c r="P1146" i="12"/>
  <c r="R1145" i="12"/>
  <c r="S1145" i="12" s="1"/>
  <c r="Q1147" i="12" l="1"/>
  <c r="K1147" i="12"/>
  <c r="P1147" i="12"/>
  <c r="R1146" i="12"/>
  <c r="S1146" i="12" s="1"/>
  <c r="Q1148" i="12" l="1"/>
  <c r="P1148" i="12"/>
  <c r="K1148" i="12"/>
  <c r="R1147" i="12"/>
  <c r="S1147" i="12" s="1"/>
  <c r="R1148" i="12" l="1"/>
  <c r="S1148" i="12" s="1"/>
  <c r="Q1149" i="12"/>
  <c r="P1149" i="12"/>
  <c r="R1149" i="12" s="1"/>
  <c r="K1149" i="12"/>
  <c r="S1149" i="12" l="1"/>
  <c r="Q1150" i="12"/>
  <c r="K1150" i="12"/>
  <c r="P1150" i="12"/>
  <c r="Q1151" i="12" l="1"/>
  <c r="K1151" i="12"/>
  <c r="P1151" i="12"/>
  <c r="R1150" i="12"/>
  <c r="S1150" i="12" s="1"/>
  <c r="Q1152" i="12" l="1"/>
  <c r="P1152" i="12"/>
  <c r="K1152" i="12"/>
  <c r="R1151" i="12"/>
  <c r="S1151" i="12" s="1"/>
  <c r="R1152" i="12" l="1"/>
  <c r="S1152" i="12" s="1"/>
  <c r="Q1153" i="12"/>
  <c r="P1153" i="12"/>
  <c r="R1153" i="12" s="1"/>
  <c r="K1153" i="12"/>
  <c r="S1153" i="12" l="1"/>
  <c r="Q1154" i="12"/>
  <c r="P1154" i="12"/>
  <c r="R1154" i="12" s="1"/>
  <c r="K1154" i="12"/>
  <c r="S1154" i="12" l="1"/>
  <c r="Q1155" i="12"/>
  <c r="P1155" i="12"/>
  <c r="R1155" i="12" s="1"/>
  <c r="K1155" i="12"/>
  <c r="S1155" i="12" l="1"/>
  <c r="Q1156" i="12"/>
  <c r="P1156" i="12"/>
  <c r="R1156" i="12" s="1"/>
  <c r="S1156" i="12" s="1"/>
  <c r="K1156" i="12"/>
  <c r="Q1157" i="12" l="1"/>
  <c r="K1157" i="12"/>
  <c r="P1157" i="12"/>
  <c r="Q1158" i="12" l="1"/>
  <c r="P1158" i="12"/>
  <c r="K1158" i="12"/>
  <c r="R1157" i="12"/>
  <c r="S1157" i="12" s="1"/>
  <c r="R1158" i="12" l="1"/>
  <c r="S1158" i="12" s="1"/>
  <c r="Q1159" i="12"/>
  <c r="P1159" i="12"/>
  <c r="R1159" i="12" s="1"/>
  <c r="K1159" i="12"/>
  <c r="S1159" i="12" l="1"/>
  <c r="Q1160" i="12"/>
  <c r="K1160" i="12"/>
  <c r="P1160" i="12"/>
  <c r="Q1161" i="12" l="1"/>
  <c r="K1161" i="12"/>
  <c r="P1161" i="12"/>
  <c r="R1160" i="12"/>
  <c r="S1160" i="12" s="1"/>
  <c r="Q1162" i="12" l="1"/>
  <c r="P1162" i="12"/>
  <c r="K1162" i="12"/>
  <c r="R1161" i="12"/>
  <c r="S1161" i="12" s="1"/>
  <c r="R1162" i="12" l="1"/>
  <c r="S1162" i="12" s="1"/>
  <c r="Q1163" i="12"/>
  <c r="K1163" i="12"/>
  <c r="P1163" i="12"/>
  <c r="Q1164" i="12" l="1"/>
  <c r="K1164" i="12"/>
  <c r="P1164" i="12"/>
  <c r="R1163" i="12"/>
  <c r="S1163" i="12" s="1"/>
  <c r="Q1165" i="12" l="1"/>
  <c r="K1165" i="12"/>
  <c r="P1165" i="12"/>
  <c r="R1164" i="12"/>
  <c r="S1164" i="12" s="1"/>
  <c r="Q1166" i="12" l="1"/>
  <c r="P1166" i="12"/>
  <c r="K1166" i="12"/>
  <c r="R1165" i="12"/>
  <c r="S1165" i="12" s="1"/>
  <c r="R1166" i="12" l="1"/>
  <c r="S1166" i="12"/>
  <c r="Q1167" i="12"/>
  <c r="P1167" i="12"/>
  <c r="K1167" i="12"/>
  <c r="R1167" i="12" l="1"/>
  <c r="S1167" i="12" s="1"/>
  <c r="Q1168" i="12"/>
  <c r="P1168" i="12"/>
  <c r="K1168" i="12"/>
  <c r="R1168" i="12" l="1"/>
  <c r="S1168" i="12" s="1"/>
  <c r="Q1169" i="12"/>
  <c r="P1169" i="12"/>
  <c r="K1169" i="12"/>
  <c r="R1169" i="12" l="1"/>
  <c r="S1169" i="12"/>
  <c r="Q1170" i="12"/>
  <c r="K1170" i="12"/>
  <c r="P1170" i="12"/>
  <c r="Q1171" i="12" l="1"/>
  <c r="K1171" i="12"/>
  <c r="P1171" i="12"/>
  <c r="R1170" i="12"/>
  <c r="S1170" i="12" s="1"/>
  <c r="Q1172" i="12" l="1"/>
  <c r="K1172" i="12"/>
  <c r="P1172" i="12"/>
  <c r="R1171" i="12"/>
  <c r="S1171" i="12" s="1"/>
  <c r="Q1173" i="12" l="1"/>
  <c r="K1173" i="12"/>
  <c r="P1173" i="12"/>
  <c r="R1172" i="12"/>
  <c r="S1172" i="12" s="1"/>
  <c r="Q1174" i="12" l="1"/>
  <c r="K1174" i="12"/>
  <c r="P1174" i="12"/>
  <c r="R1173" i="12"/>
  <c r="S1173" i="12" s="1"/>
  <c r="Q1175" i="12" l="1"/>
  <c r="K1175" i="12"/>
  <c r="P1175" i="12"/>
  <c r="R1174" i="12"/>
  <c r="S1174" i="12" s="1"/>
  <c r="Q1176" i="12" l="1"/>
  <c r="K1176" i="12"/>
  <c r="P1176" i="12"/>
  <c r="R1175" i="12"/>
  <c r="S1175" i="12" s="1"/>
  <c r="Q1177" i="12" l="1"/>
  <c r="K1177" i="12"/>
  <c r="P1177" i="12"/>
  <c r="R1176" i="12"/>
  <c r="S1176" i="12" s="1"/>
  <c r="Q1178" i="12" l="1"/>
  <c r="K1178" i="12"/>
  <c r="P1178" i="12"/>
  <c r="R1177" i="12"/>
  <c r="S1177" i="12" s="1"/>
  <c r="Q1179" i="12" l="1"/>
  <c r="K1179" i="12"/>
  <c r="P1179" i="12"/>
  <c r="R1178" i="12"/>
  <c r="S1178" i="12" s="1"/>
  <c r="Q1180" i="12" l="1"/>
  <c r="K1180" i="12"/>
  <c r="P1180" i="12"/>
  <c r="R1179" i="12"/>
  <c r="S1179" i="12" s="1"/>
  <c r="Q1181" i="12" l="1"/>
  <c r="K1181" i="12"/>
  <c r="P1181" i="12"/>
  <c r="R1180" i="12"/>
  <c r="S1180" i="12" s="1"/>
  <c r="Q1182" i="12" l="1"/>
  <c r="K1182" i="12"/>
  <c r="P1182" i="12"/>
  <c r="R1181" i="12"/>
  <c r="S1181" i="12" s="1"/>
  <c r="Q1183" i="12" l="1"/>
  <c r="K1183" i="12"/>
  <c r="P1183" i="12"/>
  <c r="R1182" i="12"/>
  <c r="S1182" i="12" s="1"/>
  <c r="Q1184" i="12" l="1"/>
  <c r="K1184" i="12"/>
  <c r="P1184" i="12"/>
  <c r="R1183" i="12"/>
  <c r="S1183" i="12" s="1"/>
  <c r="Q1185" i="12" l="1"/>
  <c r="K1185" i="12"/>
  <c r="P1185" i="12"/>
  <c r="R1184" i="12"/>
  <c r="S1184" i="12" s="1"/>
  <c r="Q1186" i="12" l="1"/>
  <c r="K1186" i="12"/>
  <c r="P1186" i="12"/>
  <c r="R1185" i="12"/>
  <c r="S1185" i="12" s="1"/>
  <c r="Q1187" i="12" l="1"/>
  <c r="K1187" i="12"/>
  <c r="P1187" i="12"/>
  <c r="R1186" i="12"/>
  <c r="S1186" i="12" s="1"/>
  <c r="Q1188" i="12" l="1"/>
  <c r="K1188" i="12"/>
  <c r="P1188" i="12"/>
  <c r="R1187" i="12"/>
  <c r="S1187" i="12" s="1"/>
  <c r="Q1189" i="12" l="1"/>
  <c r="K1189" i="12"/>
  <c r="P1189" i="12"/>
  <c r="R1188" i="12"/>
  <c r="S1188" i="12" s="1"/>
  <c r="Q1190" i="12" l="1"/>
  <c r="K1190" i="12"/>
  <c r="P1190" i="12"/>
  <c r="R1189" i="12"/>
  <c r="S1189" i="12" s="1"/>
  <c r="Q1191" i="12" l="1"/>
  <c r="K1191" i="12"/>
  <c r="P1191" i="12"/>
  <c r="R1190" i="12"/>
  <c r="S1190" i="12" s="1"/>
  <c r="Q1192" i="12" l="1"/>
  <c r="K1192" i="12"/>
  <c r="P1192" i="12"/>
  <c r="R1191" i="12"/>
  <c r="S1191" i="12" s="1"/>
  <c r="Q1193" i="12" l="1"/>
  <c r="K1193" i="12"/>
  <c r="P1193" i="12"/>
  <c r="R1192" i="12"/>
  <c r="S1192" i="12" s="1"/>
  <c r="Q1194" i="12" l="1"/>
  <c r="K1194" i="12"/>
  <c r="P1194" i="12"/>
  <c r="R1193" i="12"/>
  <c r="S1193" i="12" s="1"/>
  <c r="Q1195" i="12" l="1"/>
  <c r="K1195" i="12"/>
  <c r="P1195" i="12"/>
  <c r="R1194" i="12"/>
  <c r="S1194" i="12" s="1"/>
  <c r="Q1196" i="12" l="1"/>
  <c r="K1196" i="12"/>
  <c r="P1196" i="12"/>
  <c r="R1195" i="12"/>
  <c r="S1195" i="12" s="1"/>
  <c r="Q1197" i="12" l="1"/>
  <c r="K1197" i="12"/>
  <c r="P1197" i="12"/>
  <c r="R1196" i="12"/>
  <c r="S1196" i="12" s="1"/>
  <c r="Q1198" i="12" l="1"/>
  <c r="K1198" i="12"/>
  <c r="P1198" i="12"/>
  <c r="R1197" i="12"/>
  <c r="S1197" i="12" s="1"/>
  <c r="Q1199" i="12" l="1"/>
  <c r="K1199" i="12"/>
  <c r="P1199" i="12"/>
  <c r="R1198" i="12"/>
  <c r="S1198" i="12" s="1"/>
  <c r="Q1200" i="12" l="1"/>
  <c r="K1200" i="12"/>
  <c r="P1200" i="12"/>
  <c r="R1199" i="12"/>
  <c r="S1199" i="12" s="1"/>
  <c r="Q1201" i="12" l="1"/>
  <c r="K1201" i="12"/>
  <c r="P1201" i="12"/>
  <c r="R1200" i="12"/>
  <c r="S1200" i="12" s="1"/>
  <c r="Q1202" i="12" l="1"/>
  <c r="K1202" i="12"/>
  <c r="P1202" i="12"/>
  <c r="R1201" i="12"/>
  <c r="S1201" i="12" s="1"/>
  <c r="Q1203" i="12" l="1"/>
  <c r="K1203" i="12"/>
  <c r="P1203" i="12"/>
  <c r="R1202" i="12"/>
  <c r="S1202" i="12" s="1"/>
  <c r="Q1204" i="12" l="1"/>
  <c r="K1204" i="12"/>
  <c r="P1204" i="12"/>
  <c r="R1203" i="12"/>
  <c r="S1203" i="12" s="1"/>
  <c r="Q1205" i="12" l="1"/>
  <c r="K1205" i="12"/>
  <c r="P1205" i="12"/>
  <c r="R1204" i="12"/>
  <c r="S1204" i="12" s="1"/>
  <c r="Q1206" i="12" l="1"/>
  <c r="K1206" i="12"/>
  <c r="P1206" i="12"/>
  <c r="R1205" i="12"/>
  <c r="S1205" i="12" s="1"/>
  <c r="Q1207" i="12" l="1"/>
  <c r="K1207" i="12"/>
  <c r="P1207" i="12"/>
  <c r="R1206" i="12"/>
  <c r="S1206" i="12" s="1"/>
  <c r="Q1208" i="12" l="1"/>
  <c r="P1208" i="12"/>
  <c r="R1208" i="12" s="1"/>
  <c r="K1208" i="12"/>
  <c r="R1207" i="12"/>
  <c r="S1207" i="12" s="1"/>
  <c r="S1208" i="12" l="1"/>
  <c r="Q1209" i="12"/>
  <c r="P1209" i="12"/>
  <c r="K1209" i="12"/>
  <c r="R1209" i="12" l="1"/>
  <c r="S1209" i="12" s="1"/>
  <c r="Q1210" i="12"/>
  <c r="K1210" i="12"/>
  <c r="P1210" i="12"/>
  <c r="Q1211" i="12" l="1"/>
  <c r="P1211" i="12"/>
  <c r="R1211" i="12" s="1"/>
  <c r="K1211" i="12"/>
  <c r="R1210" i="12"/>
  <c r="S1210" i="12" s="1"/>
  <c r="S1211" i="12" l="1"/>
  <c r="Q1212" i="12"/>
  <c r="P1212" i="12"/>
  <c r="K1212" i="12"/>
  <c r="R1212" i="12" l="1"/>
  <c r="S1212" i="12" s="1"/>
  <c r="Q1213" i="12"/>
  <c r="P1213" i="12"/>
  <c r="K1213" i="12"/>
  <c r="R1213" i="12" l="1"/>
  <c r="S1213" i="12" s="1"/>
  <c r="Q1214" i="12"/>
  <c r="P1214" i="12"/>
  <c r="N1214" i="12" l="1"/>
  <c r="K1214" i="12"/>
  <c r="R1214" i="12"/>
  <c r="S1214" i="12" s="1"/>
  <c r="Q1215" i="12" l="1"/>
  <c r="P1215" i="12"/>
  <c r="N1215" i="12" l="1"/>
  <c r="K1215" i="12"/>
  <c r="R1215" i="12"/>
  <c r="S1215" i="12" s="1"/>
  <c r="Q1216" i="12" l="1"/>
  <c r="P1216" i="12"/>
  <c r="R1216" i="12" s="1"/>
  <c r="S1216" i="12" s="1"/>
  <c r="K1216" i="12"/>
  <c r="Q1217" i="12" l="1"/>
  <c r="P1217" i="12"/>
  <c r="K1217" i="12"/>
  <c r="R1217" i="12" l="1"/>
  <c r="S1217" i="12" s="1"/>
  <c r="Q1218" i="12"/>
  <c r="P1218" i="12"/>
  <c r="R1218" i="12" s="1"/>
  <c r="K1218" i="12"/>
  <c r="S1218" i="12" l="1"/>
  <c r="Q1219" i="12"/>
  <c r="P1219" i="12"/>
  <c r="R1219" i="12" s="1"/>
  <c r="K1219" i="12"/>
  <c r="S1219" i="12" l="1"/>
  <c r="Q1220" i="12"/>
  <c r="K1220" i="12"/>
  <c r="P1220" i="12"/>
  <c r="Q1221" i="12" l="1"/>
  <c r="K1221" i="12"/>
  <c r="P1221" i="12"/>
  <c r="R1220" i="12"/>
  <c r="S1220" i="12" s="1"/>
  <c r="Q1222" i="12" l="1"/>
  <c r="P1222" i="12"/>
  <c r="K1222" i="12"/>
  <c r="R1221" i="12"/>
  <c r="S1221" i="12" s="1"/>
  <c r="R1222" i="12" l="1"/>
  <c r="S1222" i="12" s="1"/>
  <c r="Q1223" i="12"/>
  <c r="P1223" i="12"/>
  <c r="R1223" i="12" s="1"/>
  <c r="K1223" i="12"/>
  <c r="S1223" i="12" l="1"/>
  <c r="Q1224" i="12"/>
  <c r="P1224" i="12"/>
  <c r="R1224" i="12" s="1"/>
  <c r="K1224" i="12"/>
  <c r="S1224" i="12" l="1"/>
  <c r="Q1225" i="12"/>
  <c r="P1225" i="12"/>
  <c r="K1225" i="12"/>
  <c r="R1225" i="12" l="1"/>
  <c r="S1225" i="12" s="1"/>
  <c r="Q1226" i="12"/>
  <c r="P1226" i="12"/>
  <c r="R1226" i="12" s="1"/>
  <c r="K1226" i="12"/>
  <c r="S1226" i="12" l="1"/>
  <c r="Q1227" i="12"/>
  <c r="P1227" i="12"/>
  <c r="R1227" i="12" s="1"/>
  <c r="S1227" i="12" s="1"/>
  <c r="K1227" i="12"/>
  <c r="Q1228" i="12" l="1"/>
  <c r="K1228" i="12"/>
  <c r="P1228" i="12"/>
  <c r="Q1229" i="12" l="1"/>
  <c r="P1229" i="12"/>
  <c r="R1229" i="12" s="1"/>
  <c r="K1229" i="12"/>
  <c r="R1228" i="12"/>
  <c r="S1228" i="12" s="1"/>
  <c r="S1229" i="12" l="1"/>
  <c r="Q1230" i="12"/>
  <c r="K1230" i="12"/>
  <c r="P1230" i="12"/>
  <c r="Q1231" i="12" l="1"/>
  <c r="P1231" i="12"/>
  <c r="R1231" i="12" s="1"/>
  <c r="K1231" i="12"/>
  <c r="R1230" i="12"/>
  <c r="S1230" i="12" s="1"/>
  <c r="S1231" i="12" l="1"/>
  <c r="Q1232" i="12"/>
  <c r="P1232" i="12"/>
  <c r="R1232" i="12" s="1"/>
  <c r="S1232" i="12" s="1"/>
  <c r="K1232" i="12"/>
  <c r="Q1233" i="12" l="1"/>
  <c r="P1233" i="12"/>
  <c r="R1233" i="12" s="1"/>
  <c r="S1233" i="12" s="1"/>
  <c r="K1233" i="12"/>
  <c r="Q1234" i="12" l="1"/>
  <c r="K1234" i="12"/>
  <c r="P1234" i="12"/>
  <c r="Q1235" i="12" l="1"/>
  <c r="K1235" i="12"/>
  <c r="P1235" i="12"/>
  <c r="R1234" i="12"/>
  <c r="S1234" i="12" s="1"/>
  <c r="Q1236" i="12" l="1"/>
  <c r="K1236" i="12"/>
  <c r="P1236" i="12"/>
  <c r="R1235" i="12"/>
  <c r="S1235" i="12" s="1"/>
  <c r="Q1237" i="12" l="1"/>
  <c r="P1237" i="12"/>
  <c r="R1237" i="12" s="1"/>
  <c r="K1237" i="12"/>
  <c r="R1236" i="12"/>
  <c r="S1236" i="12" s="1"/>
  <c r="S1237" i="12" l="1"/>
  <c r="Q1238" i="12"/>
  <c r="P1238" i="12"/>
  <c r="R1238" i="12" s="1"/>
  <c r="S1238" i="12" s="1"/>
  <c r="K1238" i="12"/>
  <c r="Q1239" i="12" l="1"/>
  <c r="P1239" i="12"/>
  <c r="R1239" i="12" s="1"/>
  <c r="S1239" i="12" s="1"/>
  <c r="K1239" i="12"/>
  <c r="Q1240" i="12" l="1"/>
  <c r="P1240" i="12"/>
  <c r="R1240" i="12" s="1"/>
  <c r="S1240" i="12" s="1"/>
  <c r="K1240" i="12"/>
  <c r="Q1241" i="12" l="1"/>
  <c r="P1241" i="12"/>
  <c r="R1241" i="12" s="1"/>
  <c r="S1241" i="12" s="1"/>
  <c r="K1241" i="12"/>
  <c r="Q1242" i="12" l="1"/>
  <c r="P1242" i="12"/>
  <c r="R1242" i="12" s="1"/>
  <c r="S1242" i="12" s="1"/>
  <c r="K1242" i="12"/>
  <c r="Q1243" i="12" l="1"/>
  <c r="P1243" i="12"/>
  <c r="K1243" i="12"/>
  <c r="R1243" i="12" l="1"/>
  <c r="S1243" i="12" s="1"/>
  <c r="Q1244" i="12"/>
  <c r="P1244" i="12"/>
  <c r="N1244" i="12" l="1"/>
  <c r="K1244" i="12"/>
  <c r="R1244" i="12"/>
  <c r="S1244" i="12" s="1"/>
  <c r="Q1245" i="12" l="1"/>
  <c r="P1245" i="12"/>
  <c r="N1245" i="12" l="1"/>
  <c r="K1245" i="12"/>
  <c r="R1245" i="12"/>
  <c r="S1245" i="12" s="1"/>
  <c r="Q1246" i="12" l="1"/>
  <c r="P1246" i="12"/>
  <c r="N1246" i="12" l="1"/>
  <c r="K1246" i="12"/>
  <c r="R1246" i="12"/>
  <c r="S1246" i="12" s="1"/>
  <c r="Q1247" i="12" l="1"/>
  <c r="P1247" i="12"/>
  <c r="N1247" i="12" l="1"/>
  <c r="K1247" i="12"/>
  <c r="R1247" i="12"/>
  <c r="S1247" i="12" s="1"/>
  <c r="Q1248" i="12" l="1"/>
  <c r="K1248" i="12"/>
  <c r="P1248" i="12"/>
  <c r="Q1249" i="12" l="1"/>
  <c r="K1249" i="12"/>
  <c r="P1249" i="12"/>
  <c r="N1248" i="12"/>
  <c r="N1249" i="12" s="1"/>
  <c r="R1248" i="12"/>
  <c r="S1248" i="12" s="1"/>
  <c r="Q1250" i="12" l="1"/>
  <c r="P1250" i="12"/>
  <c r="R1249" i="12"/>
  <c r="S1249" i="12" s="1"/>
  <c r="N1250" i="12" l="1"/>
  <c r="K1250" i="12"/>
  <c r="R1250" i="12"/>
  <c r="S1250" i="12" s="1"/>
  <c r="Q1251" i="12" l="1"/>
  <c r="P1251" i="12"/>
  <c r="N1251" i="12" l="1"/>
  <c r="K1251" i="12"/>
  <c r="R1251" i="12"/>
  <c r="S1251" i="12" s="1"/>
  <c r="Q1252" i="12" l="1"/>
  <c r="P1252" i="12"/>
  <c r="N1252" i="12" l="1"/>
  <c r="K1252" i="12"/>
  <c r="R1252" i="12"/>
  <c r="S1252" i="12" s="1"/>
  <c r="Q1253" i="12" l="1"/>
  <c r="P1253" i="12"/>
  <c r="N1253" i="12" l="1"/>
  <c r="K1253" i="12"/>
  <c r="R1253" i="12"/>
  <c r="S1253" i="12" s="1"/>
  <c r="Q1254" i="12" l="1"/>
  <c r="P1254" i="12"/>
  <c r="N1254" i="12" l="1"/>
  <c r="K1254" i="12"/>
  <c r="R1254" i="12"/>
  <c r="S1254" i="12" s="1"/>
  <c r="Q1255" i="12" l="1"/>
  <c r="P1255" i="12"/>
  <c r="N1255" i="12" l="1"/>
  <c r="K1255" i="12"/>
  <c r="R1255" i="12"/>
  <c r="S1255" i="12" s="1"/>
  <c r="Q1256" i="12" l="1"/>
  <c r="K1256" i="12"/>
  <c r="P1256" i="12"/>
  <c r="Q1257" i="12" l="1"/>
  <c r="K1257" i="12"/>
  <c r="P1257" i="12"/>
  <c r="R1256" i="12"/>
  <c r="S1256" i="12" s="1"/>
  <c r="Q1258" i="12" l="1"/>
  <c r="K1258" i="12"/>
  <c r="P1258" i="12"/>
  <c r="R1257" i="12"/>
  <c r="S1257" i="12" s="1"/>
  <c r="Q1259" i="12" l="1"/>
  <c r="K1259" i="12"/>
  <c r="P1259" i="12"/>
  <c r="R1258" i="12"/>
  <c r="S1258" i="12" s="1"/>
  <c r="Q1260" i="12" l="1"/>
  <c r="K1260" i="12"/>
  <c r="P1260" i="12"/>
  <c r="R1259" i="12"/>
  <c r="S1259" i="12" s="1"/>
  <c r="Q1261" i="12" l="1"/>
  <c r="K1261" i="12"/>
  <c r="P1261" i="12"/>
  <c r="R1260" i="12"/>
  <c r="S1260" i="12" s="1"/>
  <c r="Q1262" i="12" l="1"/>
  <c r="K1262" i="12"/>
  <c r="P1262" i="12"/>
  <c r="R1261" i="12"/>
  <c r="S1261" i="12" s="1"/>
  <c r="Q1263" i="12" l="1"/>
  <c r="K1263" i="12"/>
  <c r="P1263" i="12"/>
  <c r="R1262" i="12"/>
  <c r="S1262" i="12" s="1"/>
  <c r="Q1264" i="12" l="1"/>
  <c r="K1264" i="12"/>
  <c r="P1264" i="12"/>
  <c r="R1263" i="12"/>
  <c r="S1263" i="12" s="1"/>
  <c r="Q1265" i="12" l="1"/>
  <c r="K1265" i="12"/>
  <c r="P1265" i="12"/>
  <c r="R1264" i="12"/>
  <c r="S1264" i="12" s="1"/>
  <c r="Q1266" i="12" l="1"/>
  <c r="K1266" i="12"/>
  <c r="P1266" i="12"/>
  <c r="R1265" i="12"/>
  <c r="S1265" i="12" s="1"/>
  <c r="Q1267" i="12" l="1"/>
  <c r="K1267" i="12"/>
  <c r="P1267" i="12"/>
  <c r="R1267" i="12" s="1"/>
  <c r="R1266" i="12"/>
  <c r="S1266" i="12" s="1"/>
  <c r="S1267" i="12" l="1"/>
  <c r="Q1268" i="12"/>
  <c r="K1268" i="12"/>
  <c r="P1268" i="12"/>
  <c r="R1268" i="12" l="1"/>
  <c r="S1268" i="12" s="1"/>
  <c r="Q1269" i="12"/>
  <c r="K1269" i="12"/>
  <c r="P1269" i="12"/>
  <c r="R1269" i="12" l="1"/>
  <c r="S1269" i="12" s="1"/>
  <c r="Q1270" i="12"/>
  <c r="K1270" i="12"/>
  <c r="P1270" i="12"/>
  <c r="R1270" i="12" l="1"/>
  <c r="S1270" i="12" s="1"/>
  <c r="Q1271" i="12"/>
  <c r="K1271" i="12"/>
  <c r="P1271" i="12"/>
  <c r="R1271" i="12" l="1"/>
  <c r="S1271" i="12" s="1"/>
  <c r="Q1272" i="12"/>
  <c r="K1272" i="12"/>
  <c r="P1272" i="12"/>
  <c r="R1272" i="12" l="1"/>
  <c r="S1272" i="12" s="1"/>
  <c r="Q1273" i="12"/>
  <c r="K1273" i="12"/>
  <c r="P1273" i="12"/>
  <c r="R1273" i="12" s="1"/>
  <c r="S1273" i="12" s="1"/>
  <c r="Q1274" i="12" l="1"/>
  <c r="K1274" i="12"/>
  <c r="P1274" i="12"/>
  <c r="R1274" i="12" l="1"/>
  <c r="S1274" i="12" s="1"/>
  <c r="Q1275" i="12"/>
  <c r="K1275" i="12"/>
  <c r="P1275" i="12"/>
  <c r="R1275" i="12" s="1"/>
  <c r="S1275" i="12" s="1"/>
  <c r="Q1276" i="12" l="1"/>
  <c r="K1276" i="12"/>
  <c r="P1276" i="12"/>
  <c r="R1276" i="12" s="1"/>
  <c r="S1276" i="12" s="1"/>
  <c r="Q1277" i="12" l="1"/>
  <c r="P1277" i="12"/>
  <c r="R1277" i="12" s="1"/>
  <c r="S1277" i="12" s="1"/>
  <c r="K1277" i="12"/>
  <c r="Q1278" i="12" l="1"/>
  <c r="K1278" i="12"/>
  <c r="P1278" i="12"/>
  <c r="R1278" i="12" s="1"/>
  <c r="S1278" i="12" s="1"/>
  <c r="Q1279" i="12" l="1"/>
  <c r="P1279" i="12"/>
  <c r="R1279" i="12" s="1"/>
  <c r="S1279" i="12" s="1"/>
  <c r="K1279" i="12"/>
  <c r="Q1280" i="12" l="1"/>
  <c r="P1280" i="12"/>
  <c r="R1280" i="12" s="1"/>
  <c r="S1280" i="12" s="1"/>
  <c r="K1280" i="12"/>
  <c r="Q1281" i="12" l="1"/>
  <c r="P1281" i="12"/>
  <c r="R1281" i="12" s="1"/>
  <c r="S1281" i="12" s="1"/>
  <c r="K1281" i="12"/>
  <c r="Q1282" i="12" l="1"/>
  <c r="P1282" i="12"/>
  <c r="R1282" i="12" s="1"/>
  <c r="S1282" i="12" s="1"/>
  <c r="K1282" i="12"/>
  <c r="Q1283" i="12" l="1"/>
  <c r="K1283" i="12"/>
  <c r="P1283" i="12"/>
  <c r="R1283" i="12" l="1"/>
  <c r="S1283" i="12" s="1"/>
  <c r="Q1284" i="12"/>
  <c r="K1284" i="12"/>
  <c r="P1284" i="12"/>
  <c r="R1284" i="12" l="1"/>
  <c r="S1284" i="12" s="1"/>
  <c r="Q1285" i="12"/>
  <c r="K1285" i="12"/>
  <c r="P1285" i="12"/>
  <c r="R1285" i="12" l="1"/>
  <c r="S1285" i="12" s="1"/>
  <c r="Q1286" i="12"/>
  <c r="K1286" i="12"/>
  <c r="P1286" i="12"/>
  <c r="R1286" i="12" l="1"/>
  <c r="S1286" i="12" s="1"/>
  <c r="Q1287" i="12"/>
  <c r="K1287" i="12"/>
  <c r="P1287" i="12"/>
  <c r="R1287" i="12" l="1"/>
  <c r="S1287" i="12" s="1"/>
  <c r="Q1288" i="12"/>
  <c r="K1288" i="12"/>
  <c r="P1288" i="12"/>
  <c r="R1288" i="12" l="1"/>
  <c r="S1288" i="12" s="1"/>
  <c r="Q1289" i="12"/>
  <c r="K1289" i="12"/>
  <c r="P1289" i="12"/>
  <c r="R1289" i="12" l="1"/>
  <c r="S1289" i="12" s="1"/>
  <c r="Q1290" i="12"/>
  <c r="K1290" i="12"/>
  <c r="P1290" i="12"/>
  <c r="R1290" i="12" l="1"/>
  <c r="S1290" i="12" s="1"/>
  <c r="Q1291" i="12"/>
  <c r="K1291" i="12"/>
  <c r="P1291" i="12"/>
  <c r="R1291" i="12" l="1"/>
  <c r="S1291" i="12" s="1"/>
  <c r="Q1292" i="12"/>
  <c r="K1292" i="12"/>
  <c r="P1292" i="12"/>
  <c r="R1292" i="12" l="1"/>
  <c r="S1292" i="12" s="1"/>
  <c r="Q1293" i="12"/>
  <c r="K1293" i="12"/>
  <c r="P1293" i="12"/>
  <c r="R1293" i="12" l="1"/>
  <c r="S1293" i="12" s="1"/>
  <c r="Q1294" i="12"/>
  <c r="K1294" i="12"/>
  <c r="P1294" i="12"/>
  <c r="R1294" i="12" l="1"/>
  <c r="S1294" i="12" s="1"/>
  <c r="Q1295" i="12"/>
  <c r="K1295" i="12"/>
  <c r="P1295" i="12"/>
  <c r="R1295" i="12" l="1"/>
  <c r="S1295" i="12" s="1"/>
  <c r="Q1296" i="12"/>
  <c r="K1296" i="12"/>
  <c r="P1296" i="12"/>
  <c r="R1296" i="12" l="1"/>
  <c r="S1296" i="12" s="1"/>
  <c r="Q1297" i="12"/>
  <c r="K1297" i="12"/>
  <c r="P1297" i="12"/>
  <c r="R1297" i="12" l="1"/>
  <c r="S1297" i="12" s="1"/>
  <c r="Q1298" i="12"/>
  <c r="K1298" i="12"/>
  <c r="P1298" i="12"/>
  <c r="R1298" i="12" l="1"/>
  <c r="S1298" i="12" s="1"/>
  <c r="Q1299" i="12"/>
  <c r="K1299" i="12"/>
  <c r="P1299" i="12"/>
  <c r="R1299" i="12" l="1"/>
  <c r="S1299" i="12" s="1"/>
  <c r="Q1300" i="12"/>
  <c r="K1300" i="12"/>
  <c r="P1300" i="12"/>
  <c r="R1300" i="12" l="1"/>
  <c r="S1300" i="12" s="1"/>
  <c r="Q1301" i="12"/>
  <c r="K1301" i="12"/>
  <c r="P1301" i="12"/>
  <c r="R1301" i="12" l="1"/>
  <c r="S1301" i="12" s="1"/>
  <c r="Q1302" i="12"/>
  <c r="K1302" i="12"/>
  <c r="P1302" i="12"/>
  <c r="R1302" i="12" l="1"/>
  <c r="S1302" i="12" s="1"/>
  <c r="Q1303" i="12"/>
  <c r="K1303" i="12"/>
  <c r="P1303" i="12"/>
  <c r="R1303" i="12" l="1"/>
  <c r="S1303" i="12" s="1"/>
  <c r="Q1304" i="12"/>
  <c r="K1304" i="12"/>
  <c r="P1304" i="12"/>
  <c r="R1304" i="12" l="1"/>
  <c r="S1304" i="12" s="1"/>
  <c r="Q1305" i="12"/>
  <c r="K1305" i="12"/>
  <c r="P1305" i="12"/>
  <c r="R1305" i="12" l="1"/>
  <c r="S1305" i="12" s="1"/>
  <c r="Q1306" i="12"/>
  <c r="K1306" i="12"/>
  <c r="P1306" i="12"/>
  <c r="R1306" i="12" l="1"/>
  <c r="S1306" i="12" s="1"/>
  <c r="Q1307" i="12"/>
  <c r="K1307" i="12"/>
  <c r="P1307" i="12"/>
  <c r="R1307" i="12" l="1"/>
  <c r="S1307" i="12" s="1"/>
  <c r="Q1308" i="12"/>
  <c r="K1308" i="12"/>
  <c r="P1308" i="12"/>
  <c r="R1308" i="12" l="1"/>
  <c r="S1308" i="12" s="1"/>
  <c r="Q1309" i="12"/>
  <c r="K1309" i="12"/>
  <c r="P1309" i="12"/>
  <c r="R1309" i="12" l="1"/>
  <c r="S1309" i="12" s="1"/>
  <c r="Q1310" i="12"/>
  <c r="K1310" i="12"/>
  <c r="P1310" i="12"/>
  <c r="R1310" i="12" l="1"/>
  <c r="S1310" i="12" s="1"/>
  <c r="Q1311" i="12"/>
  <c r="K1311" i="12"/>
  <c r="P1311" i="12"/>
  <c r="R1311" i="12" l="1"/>
  <c r="S1311" i="12" s="1"/>
  <c r="Q1312" i="12"/>
  <c r="K1312" i="12"/>
  <c r="P1312" i="12"/>
  <c r="R1312" i="12" l="1"/>
  <c r="S1312" i="12" s="1"/>
  <c r="Q1313" i="12"/>
  <c r="K1313" i="12"/>
  <c r="P1313" i="12"/>
  <c r="R1313" i="12" l="1"/>
  <c r="S1313" i="12" s="1"/>
  <c r="Q1314" i="12"/>
  <c r="K1314" i="12"/>
  <c r="P1314" i="12"/>
  <c r="R1314" i="12" l="1"/>
  <c r="S1314" i="12" s="1"/>
  <c r="Q1315" i="12"/>
  <c r="K1315" i="12"/>
  <c r="P1315" i="12"/>
  <c r="R1315" i="12" l="1"/>
  <c r="S1315" i="12" s="1"/>
  <c r="Q1316" i="12"/>
  <c r="K1316" i="12"/>
  <c r="P1316" i="12"/>
  <c r="Q1317" i="12" l="1"/>
  <c r="K1317" i="12"/>
  <c r="P1317" i="12"/>
  <c r="R1316" i="12"/>
  <c r="S1316" i="12" s="1"/>
  <c r="Q1318" i="12" l="1"/>
  <c r="K1318" i="12"/>
  <c r="P1318" i="12"/>
  <c r="R1317" i="12"/>
  <c r="S1317" i="12" s="1"/>
  <c r="Q1319" i="12" l="1"/>
  <c r="K1319" i="12"/>
  <c r="P1319" i="12"/>
  <c r="R1318" i="12"/>
  <c r="S1318" i="12" s="1"/>
  <c r="Q1320" i="12" l="1"/>
  <c r="K1320" i="12"/>
  <c r="P1320" i="12"/>
  <c r="R1319" i="12"/>
  <c r="S1319" i="12" s="1"/>
  <c r="Q1321" i="12" l="1"/>
  <c r="K1321" i="12"/>
  <c r="P1321" i="12"/>
  <c r="R1320" i="12"/>
  <c r="S1320" i="12" s="1"/>
  <c r="Q1322" i="12" l="1"/>
  <c r="K1322" i="12"/>
  <c r="P1322" i="12"/>
  <c r="R1321" i="12"/>
  <c r="S1321" i="12" s="1"/>
  <c r="Q1323" i="12" l="1"/>
  <c r="K1323" i="12"/>
  <c r="P1323" i="12"/>
  <c r="R1322" i="12"/>
  <c r="S1322" i="12" s="1"/>
  <c r="Q1324" i="12" l="1"/>
  <c r="K1324" i="12"/>
  <c r="P1324" i="12"/>
  <c r="R1323" i="12"/>
  <c r="S1323" i="12" s="1"/>
  <c r="R1324" i="12" l="1"/>
  <c r="S1324" i="12"/>
  <c r="Q1325" i="12"/>
  <c r="K1325" i="12"/>
  <c r="P1325" i="12"/>
  <c r="R1325" i="12" l="1"/>
  <c r="S1325" i="12" s="1"/>
  <c r="Q1326" i="12"/>
  <c r="K1326" i="12"/>
  <c r="P1326" i="12"/>
  <c r="R1326" i="12" l="1"/>
  <c r="S1326" i="12" s="1"/>
  <c r="Q1327" i="12"/>
  <c r="K1327" i="12"/>
  <c r="P1327" i="12"/>
  <c r="R1327" i="12" l="1"/>
  <c r="S1327" i="12" s="1"/>
  <c r="Q1328" i="12"/>
  <c r="K1328" i="12"/>
  <c r="P1328" i="12"/>
  <c r="R1328" i="12" l="1"/>
  <c r="S1328" i="12" s="1"/>
  <c r="Q1329" i="12"/>
  <c r="K1329" i="12"/>
  <c r="P1329" i="12"/>
  <c r="Q1330" i="12" l="1"/>
  <c r="K1330" i="12"/>
  <c r="P1330" i="12"/>
  <c r="R1329" i="12"/>
  <c r="S1329" i="12" s="1"/>
  <c r="Q1331" i="12" l="1"/>
  <c r="K1331" i="12"/>
  <c r="P1331" i="12"/>
  <c r="R1330" i="12"/>
  <c r="S1330" i="12" s="1"/>
  <c r="Q1332" i="12" l="1"/>
  <c r="K1332" i="12"/>
  <c r="P1332" i="12"/>
  <c r="R1331" i="12"/>
  <c r="S1331" i="12" s="1"/>
  <c r="Q1333" i="12" l="1"/>
  <c r="K1333" i="12"/>
  <c r="P1333" i="12"/>
  <c r="R1332" i="12"/>
  <c r="S1332" i="12" s="1"/>
  <c r="R1333" i="12" l="1"/>
  <c r="S1333" i="12"/>
  <c r="Q1334" i="12"/>
  <c r="K1334" i="12"/>
  <c r="P1334" i="12"/>
  <c r="R1334" i="12" l="1"/>
  <c r="S1334" i="12"/>
  <c r="Q1335" i="12"/>
  <c r="K1335" i="12"/>
  <c r="P1335" i="12"/>
  <c r="Q1336" i="12" l="1"/>
  <c r="K1336" i="12"/>
  <c r="P1336" i="12"/>
  <c r="R1335" i="12"/>
  <c r="S1335" i="12" s="1"/>
  <c r="Q1337" i="12" l="1"/>
  <c r="K1337" i="12"/>
  <c r="P1337" i="12"/>
  <c r="R1336" i="12"/>
  <c r="S1336" i="12" s="1"/>
  <c r="Q1338" i="12" l="1"/>
  <c r="K1338" i="12"/>
  <c r="P1338" i="12"/>
  <c r="R1337" i="12"/>
  <c r="S1337" i="12" s="1"/>
  <c r="Q1339" i="12" l="1"/>
  <c r="K1339" i="12"/>
  <c r="P1339" i="12"/>
  <c r="R1338" i="12"/>
  <c r="S1338" i="12" s="1"/>
  <c r="R1339" i="12" l="1"/>
  <c r="S1339" i="12" s="1"/>
  <c r="Q1340" i="12"/>
  <c r="K1340" i="12"/>
  <c r="P1340" i="12"/>
  <c r="R1340" i="12" l="1"/>
  <c r="S1340" i="12" s="1"/>
  <c r="Q1341" i="12"/>
  <c r="K1341" i="12"/>
  <c r="P1341" i="12"/>
  <c r="R1341" i="12" l="1"/>
  <c r="S1341" i="12" s="1"/>
  <c r="Q1342" i="12"/>
  <c r="K1342" i="12"/>
  <c r="P1342" i="12"/>
  <c r="R1342" i="12" l="1"/>
  <c r="S1342" i="12" s="1"/>
  <c r="Q1343" i="12"/>
  <c r="K1343" i="12"/>
  <c r="P1343" i="12"/>
  <c r="Q1344" i="12" l="1"/>
  <c r="K1344" i="12"/>
  <c r="P1344" i="12"/>
  <c r="R1343" i="12"/>
  <c r="S1343" i="12" s="1"/>
  <c r="Q1345" i="12" l="1"/>
  <c r="K1345" i="12"/>
  <c r="P1345" i="12"/>
  <c r="R1344" i="12"/>
  <c r="S1344" i="12" s="1"/>
  <c r="Q1346" i="12" l="1"/>
  <c r="K1346" i="12"/>
  <c r="P1346" i="12"/>
  <c r="R1345" i="12"/>
  <c r="S1345" i="12" s="1"/>
  <c r="Q1347" i="12" l="1"/>
  <c r="K1347" i="12"/>
  <c r="P1347" i="12"/>
  <c r="R1346" i="12"/>
  <c r="S1346" i="12" s="1"/>
  <c r="Q1348" i="12" l="1"/>
  <c r="K1348" i="12"/>
  <c r="P1348" i="12"/>
  <c r="R1347" i="12"/>
  <c r="S1347" i="12" s="1"/>
  <c r="R1348" i="12" l="1"/>
  <c r="S1348" i="12"/>
  <c r="Q1349" i="12"/>
  <c r="K1349" i="12"/>
  <c r="P1349" i="12"/>
  <c r="R1349" i="12" s="1"/>
  <c r="S1349" i="12" l="1"/>
  <c r="Q1350" i="12"/>
  <c r="K1350" i="12"/>
  <c r="P1350" i="12"/>
  <c r="Q1351" i="12" l="1"/>
  <c r="K1351" i="12"/>
  <c r="P1351" i="12"/>
  <c r="R1350" i="12"/>
  <c r="S1350" i="12" s="1"/>
  <c r="Q1352" i="12" l="1"/>
  <c r="K1352" i="12"/>
  <c r="P1352" i="12"/>
  <c r="R1351" i="12"/>
  <c r="S1351" i="12" s="1"/>
  <c r="Q1353" i="12" l="1"/>
  <c r="K1353" i="12"/>
  <c r="P1353" i="12"/>
  <c r="R1352" i="12"/>
  <c r="S1352" i="12" s="1"/>
  <c r="Q1354" i="12" l="1"/>
  <c r="K1354" i="12"/>
  <c r="P1354" i="12"/>
  <c r="R1353" i="12"/>
  <c r="S1353" i="12" s="1"/>
  <c r="R1354" i="12" l="1"/>
  <c r="S1354" i="12"/>
  <c r="Q1355" i="12"/>
  <c r="K1355" i="12"/>
  <c r="P1355" i="12"/>
  <c r="R1355" i="12" s="1"/>
  <c r="S1355" i="12" l="1"/>
  <c r="Q1356" i="12"/>
  <c r="K1356" i="12"/>
  <c r="P1356" i="12"/>
  <c r="Q1357" i="12" l="1"/>
  <c r="K1357" i="12"/>
  <c r="P1357" i="12"/>
  <c r="R1356" i="12"/>
  <c r="S1356" i="12" s="1"/>
  <c r="R1357" i="12" l="1"/>
  <c r="S1357" i="12" s="1"/>
  <c r="Q1358" i="12"/>
  <c r="K1358" i="12"/>
  <c r="P1358" i="12"/>
  <c r="R1358" i="12" l="1"/>
  <c r="S1358" i="12"/>
  <c r="Q1359" i="12"/>
  <c r="K1359" i="12"/>
  <c r="P1359" i="12"/>
  <c r="R1359" i="12" l="1"/>
  <c r="S1359" i="12" s="1"/>
  <c r="Q1360" i="12"/>
  <c r="K1360" i="12"/>
  <c r="P1360" i="12"/>
  <c r="R1360" i="12" l="1"/>
  <c r="S1360" i="12"/>
  <c r="Q1361" i="12"/>
  <c r="K1361" i="12"/>
  <c r="P1361" i="12"/>
  <c r="R1361" i="12" l="1"/>
  <c r="S1361" i="12" s="1"/>
  <c r="Q1362" i="12"/>
  <c r="K1362" i="12"/>
  <c r="P1362" i="12"/>
  <c r="R1362" i="12" l="1"/>
  <c r="S1362" i="12" s="1"/>
  <c r="Q1363" i="12"/>
  <c r="K1363" i="12"/>
  <c r="P1363" i="12"/>
  <c r="R1363" i="12" l="1"/>
  <c r="S1363" i="12" s="1"/>
  <c r="Q1364" i="12"/>
  <c r="P1364" i="12"/>
  <c r="K1364" i="12"/>
  <c r="Q1365" i="12" l="1"/>
  <c r="K1365" i="12"/>
  <c r="P1365" i="12"/>
  <c r="R1364" i="12"/>
  <c r="S1364" i="12" s="1"/>
  <c r="R1365" i="12" l="1"/>
  <c r="S1365" i="12" s="1"/>
  <c r="Q1366" i="12"/>
  <c r="K1366" i="12"/>
  <c r="P1366" i="12"/>
  <c r="R1366" i="12" l="1"/>
  <c r="S1366" i="12" s="1"/>
  <c r="Q1367" i="12"/>
  <c r="K1367" i="12"/>
  <c r="P1367" i="12"/>
  <c r="R1367" i="12" l="1"/>
  <c r="S1367" i="12" s="1"/>
  <c r="Q1368" i="12"/>
  <c r="K1368" i="12"/>
  <c r="P1368" i="12"/>
  <c r="R1368" i="12" l="1"/>
  <c r="S1368" i="12" s="1"/>
  <c r="Q1369" i="12"/>
  <c r="K1369" i="12"/>
  <c r="P1369" i="12"/>
  <c r="R1369" i="12" l="1"/>
  <c r="S1369" i="12" s="1"/>
  <c r="Q1370" i="12"/>
  <c r="K1370" i="12"/>
  <c r="P1370" i="12"/>
  <c r="R1370" i="12" l="1"/>
  <c r="S1370" i="12" s="1"/>
  <c r="Q1371" i="12"/>
  <c r="K1371" i="12"/>
  <c r="P1371" i="12"/>
  <c r="R1371" i="12" l="1"/>
  <c r="S1371" i="12" s="1"/>
  <c r="Q1372" i="12"/>
  <c r="K1372" i="12"/>
  <c r="P1372" i="12"/>
  <c r="R1372" i="12" l="1"/>
  <c r="S1372" i="12" s="1"/>
  <c r="Q1373" i="12"/>
  <c r="K1373" i="12"/>
  <c r="P1373" i="12"/>
  <c r="R1373" i="12" l="1"/>
  <c r="S1373" i="12"/>
  <c r="Q1374" i="12"/>
  <c r="K1374" i="12"/>
  <c r="P1374" i="12"/>
  <c r="R1374" i="12" l="1"/>
  <c r="S1374" i="12"/>
  <c r="Q1375" i="12"/>
  <c r="P1375" i="12"/>
  <c r="R1375" i="12" l="1"/>
  <c r="S1375" i="12" s="1"/>
  <c r="N1375" i="12"/>
  <c r="K1375" i="12"/>
  <c r="Q1376" i="12" l="1"/>
  <c r="P1376" i="12"/>
  <c r="N1376" i="12" l="1"/>
  <c r="K1376" i="12"/>
  <c r="R1376" i="12"/>
  <c r="S1376" i="12" s="1"/>
  <c r="Q1377" i="12" l="1"/>
  <c r="K1377" i="12"/>
  <c r="P1377" i="12"/>
  <c r="R1377" i="12" l="1"/>
  <c r="S1377" i="12" s="1"/>
  <c r="Q1378" i="12"/>
  <c r="P1378" i="12"/>
  <c r="R1378" i="12" l="1"/>
  <c r="S1378" i="12" s="1"/>
  <c r="N1378" i="12"/>
  <c r="K1378" i="12"/>
  <c r="Q1379" i="12" l="1"/>
  <c r="P1379" i="12"/>
  <c r="N1379" i="12" l="1"/>
  <c r="K1379" i="12"/>
  <c r="R1379" i="12"/>
  <c r="S1379" i="12" s="1"/>
  <c r="Q1380" i="12" l="1"/>
  <c r="P1380" i="12"/>
  <c r="R1380" i="12" s="1"/>
  <c r="S1380" i="12" s="1"/>
  <c r="N1380" i="12" l="1"/>
  <c r="K1380" i="12"/>
  <c r="Q1381" i="12" l="1"/>
  <c r="K1381" i="12"/>
  <c r="P1381" i="12"/>
  <c r="R1381" i="12" l="1"/>
  <c r="S1381" i="12" s="1"/>
  <c r="Q1382" i="12"/>
  <c r="K1382" i="12"/>
  <c r="P1382" i="12"/>
  <c r="N1381" i="12"/>
  <c r="N1382" i="12" s="1"/>
  <c r="R1382" i="12" l="1"/>
  <c r="S1382" i="12" s="1"/>
  <c r="Q1383" i="12"/>
  <c r="K1383" i="12"/>
  <c r="P1383" i="12"/>
  <c r="R1383" i="12" l="1"/>
  <c r="S1383" i="12" s="1"/>
  <c r="Q1384" i="12"/>
  <c r="K1384" i="12"/>
  <c r="P1384" i="12"/>
  <c r="R1384" i="12" l="1"/>
  <c r="S1384" i="12" s="1"/>
  <c r="Q1385" i="12"/>
  <c r="K1385" i="12"/>
  <c r="P1385" i="12"/>
  <c r="R1385" i="12" l="1"/>
  <c r="S1385" i="12" s="1"/>
  <c r="Q1386" i="12"/>
  <c r="K1386" i="12"/>
  <c r="P1386" i="12"/>
  <c r="R1386" i="12" l="1"/>
  <c r="S1386" i="12" s="1"/>
  <c r="Q1387" i="12"/>
  <c r="K1387" i="12"/>
  <c r="P1387" i="12"/>
  <c r="R1387" i="12" l="1"/>
  <c r="S1387" i="12" s="1"/>
  <c r="Q1388" i="12"/>
  <c r="K1388" i="12"/>
  <c r="P1388" i="12"/>
  <c r="R1388" i="12" l="1"/>
  <c r="S1388" i="12" s="1"/>
  <c r="Q1389" i="12"/>
  <c r="K1389" i="12"/>
  <c r="P1389" i="12"/>
  <c r="R1389" i="12" l="1"/>
  <c r="S1389" i="12" s="1"/>
  <c r="Q1390" i="12"/>
  <c r="K1390" i="12"/>
  <c r="P1390" i="12"/>
  <c r="R1390" i="12" l="1"/>
  <c r="S1390" i="12" s="1"/>
  <c r="Q1391" i="12"/>
  <c r="K1391" i="12"/>
  <c r="P1391" i="12"/>
  <c r="R1391" i="12" l="1"/>
  <c r="S1391" i="12" s="1"/>
  <c r="Q1392" i="12"/>
  <c r="K1392" i="12"/>
  <c r="P1392" i="12"/>
  <c r="R1392" i="12" l="1"/>
  <c r="S1392" i="12" s="1"/>
  <c r="Q1393" i="12"/>
  <c r="K1393" i="12"/>
  <c r="P1393" i="12"/>
  <c r="R1393" i="12" l="1"/>
  <c r="S1393" i="12" s="1"/>
  <c r="Q1394" i="12"/>
  <c r="K1394" i="12"/>
  <c r="P1394" i="12"/>
  <c r="R1394" i="12" l="1"/>
  <c r="S1394" i="12" s="1"/>
  <c r="Q1395" i="12"/>
  <c r="K1395" i="12"/>
  <c r="P1395" i="12"/>
  <c r="R1395" i="12" l="1"/>
  <c r="S1395" i="12" s="1"/>
  <c r="Q1396" i="12"/>
  <c r="K1396" i="12"/>
  <c r="P1396" i="12"/>
  <c r="Q1397" i="12" l="1"/>
  <c r="K1397" i="12"/>
  <c r="P1397" i="12"/>
  <c r="R1396" i="12"/>
  <c r="S1396" i="12" s="1"/>
  <c r="Q1398" i="12" l="1"/>
  <c r="K1398" i="12"/>
  <c r="P1398" i="12"/>
  <c r="R1397" i="12"/>
  <c r="S1397" i="12" s="1"/>
  <c r="R1398" i="12" l="1"/>
  <c r="S1398" i="12"/>
  <c r="Q1399" i="12"/>
  <c r="P1399" i="12"/>
  <c r="K1399" i="12"/>
  <c r="Q1400" i="12" l="1"/>
  <c r="K1400" i="12"/>
  <c r="P1400" i="12"/>
  <c r="R1399" i="12"/>
  <c r="S1399" i="12" s="1"/>
  <c r="Q1401" i="12" l="1"/>
  <c r="K1401" i="12"/>
  <c r="P1401" i="12"/>
  <c r="R1400" i="12"/>
  <c r="S1400" i="12" s="1"/>
  <c r="R1401" i="12" l="1"/>
  <c r="S1401" i="12" s="1"/>
  <c r="Q1402" i="12"/>
  <c r="K1402" i="12"/>
  <c r="P1402" i="12"/>
  <c r="R1402" i="12" l="1"/>
  <c r="S1402" i="12" s="1"/>
  <c r="Q1403" i="12"/>
  <c r="K1403" i="12"/>
  <c r="P1403" i="12"/>
  <c r="R1403" i="12" l="1"/>
  <c r="S1403" i="12" s="1"/>
  <c r="Q1404" i="12"/>
  <c r="K1404" i="12"/>
  <c r="P1404" i="12"/>
  <c r="R1404" i="12" l="1"/>
  <c r="S1404" i="12" s="1"/>
  <c r="Q1405" i="12"/>
  <c r="K1405" i="12"/>
  <c r="P1405" i="12"/>
  <c r="R1405" i="12" l="1"/>
  <c r="S1405" i="12" s="1"/>
  <c r="Q1406" i="12"/>
  <c r="K1406" i="12"/>
  <c r="P1406" i="12"/>
  <c r="R1406" i="12" l="1"/>
  <c r="S1406" i="12" s="1"/>
  <c r="Q1407" i="12"/>
  <c r="K1407" i="12"/>
  <c r="P1407" i="12"/>
  <c r="R1407" i="12" l="1"/>
  <c r="S1407" i="12" s="1"/>
  <c r="Q1408" i="12"/>
  <c r="K1408" i="12"/>
  <c r="P1408" i="12"/>
  <c r="R1408" i="12" l="1"/>
  <c r="S1408" i="12" s="1"/>
  <c r="Q1409" i="12"/>
  <c r="K1409" i="12"/>
  <c r="P1409" i="12"/>
  <c r="R1409" i="12" l="1"/>
  <c r="S1409" i="12" s="1"/>
  <c r="Q1410" i="12"/>
  <c r="K1410" i="12"/>
  <c r="P1410" i="12"/>
  <c r="R1410" i="12" l="1"/>
  <c r="S1410" i="12" s="1"/>
  <c r="Q1411" i="12"/>
  <c r="K1411" i="12"/>
  <c r="P1411" i="12"/>
  <c r="R1411" i="12" l="1"/>
  <c r="S1411" i="12" s="1"/>
  <c r="Q1412" i="12"/>
  <c r="K1412" i="12"/>
  <c r="P1412" i="12"/>
  <c r="R1412" i="12" l="1"/>
  <c r="S1412" i="12" s="1"/>
  <c r="Q1413" i="12"/>
  <c r="K1413" i="12"/>
  <c r="P1413" i="12"/>
  <c r="R1413" i="12" l="1"/>
  <c r="S1413" i="12" s="1"/>
  <c r="Q1414" i="12"/>
  <c r="K1414" i="12"/>
  <c r="P1414" i="12"/>
  <c r="R1414" i="12" l="1"/>
  <c r="S1414" i="12" s="1"/>
  <c r="Q1415" i="12"/>
  <c r="K1415" i="12"/>
  <c r="P1415" i="12"/>
  <c r="R1415" i="12" l="1"/>
  <c r="S1415" i="12" s="1"/>
  <c r="Q1416" i="12"/>
  <c r="K1416" i="12"/>
  <c r="P1416" i="12"/>
  <c r="Q1417" i="12" l="1"/>
  <c r="K1417" i="12"/>
  <c r="P1417" i="12"/>
  <c r="R1416" i="12"/>
  <c r="S1416" i="12" s="1"/>
  <c r="Q1418" i="12" l="1"/>
  <c r="K1418" i="12"/>
  <c r="P1418" i="12"/>
  <c r="R1417" i="12"/>
  <c r="S1417" i="12" s="1"/>
  <c r="Q1419" i="12" l="1"/>
  <c r="K1419" i="12"/>
  <c r="P1419" i="12"/>
  <c r="R1418" i="12"/>
  <c r="S1418" i="12" s="1"/>
  <c r="Q1420" i="12" l="1"/>
  <c r="K1420" i="12"/>
  <c r="P1420" i="12"/>
  <c r="R1419" i="12"/>
  <c r="S1419" i="12" s="1"/>
  <c r="Q1421" i="12" l="1"/>
  <c r="K1421" i="12"/>
  <c r="P1421" i="12"/>
  <c r="R1420" i="12"/>
  <c r="S1420" i="12" s="1"/>
  <c r="Q1422" i="12" l="1"/>
  <c r="K1422" i="12"/>
  <c r="P1422" i="12"/>
  <c r="R1421" i="12"/>
  <c r="S1421" i="12" s="1"/>
  <c r="R1422" i="12" l="1"/>
  <c r="S1422" i="12"/>
  <c r="Q1423" i="12"/>
  <c r="K1423" i="12"/>
  <c r="P1423" i="12"/>
  <c r="R1423" i="12" l="1"/>
  <c r="S1423" i="12" s="1"/>
  <c r="Q1424" i="12"/>
  <c r="P1424" i="12"/>
  <c r="R1424" i="12" l="1"/>
  <c r="S1424" i="12" s="1"/>
  <c r="N1424" i="12"/>
  <c r="K1424" i="12"/>
  <c r="Q1425" i="12" l="1"/>
  <c r="P1425" i="12"/>
  <c r="R1425" i="12" s="1"/>
  <c r="S1425" i="12" s="1"/>
  <c r="N1425" i="12" l="1"/>
  <c r="K1425" i="12"/>
  <c r="Q1426" i="12" l="1"/>
  <c r="P1426" i="12"/>
  <c r="R1426" i="12" s="1"/>
  <c r="S1426" i="12" s="1"/>
  <c r="N1426" i="12" l="1"/>
  <c r="K1426" i="12"/>
  <c r="Q1427" i="12" l="1"/>
  <c r="P1427" i="12"/>
  <c r="R1427" i="12" s="1"/>
  <c r="S1427" i="12" s="1"/>
  <c r="N1427" i="12" l="1"/>
  <c r="N1428" i="12" s="1"/>
  <c r="N1429" i="12" s="1"/>
  <c r="K1427" i="12"/>
  <c r="Q1428" i="12" l="1"/>
  <c r="P1428" i="12"/>
  <c r="R1428" i="12" s="1"/>
  <c r="S1428" i="12" s="1"/>
  <c r="K1428" i="12"/>
  <c r="Q1429" i="12" l="1"/>
  <c r="P1429" i="12"/>
  <c r="R1429" i="12" s="1"/>
  <c r="S1429" i="12" s="1"/>
  <c r="K1429" i="12"/>
  <c r="Q1430" i="12" l="1"/>
  <c r="P1430" i="12"/>
  <c r="N1430" i="12" l="1"/>
  <c r="K1430" i="12"/>
  <c r="R1430" i="12"/>
  <c r="S1430" i="12" s="1"/>
  <c r="Q1431" i="12" l="1"/>
  <c r="P1431" i="12"/>
  <c r="N1431" i="12" l="1"/>
  <c r="K1431" i="12"/>
  <c r="R1431" i="12"/>
  <c r="S1431" i="12" s="1"/>
  <c r="Q1432" i="12" l="1"/>
  <c r="P1432" i="12"/>
  <c r="N1432" i="12" l="1"/>
  <c r="K1432" i="12"/>
  <c r="R1432" i="12"/>
  <c r="S1432" i="12" s="1"/>
  <c r="Q1433" i="12" l="1"/>
  <c r="P1433" i="12"/>
  <c r="N1433" i="12" l="1"/>
  <c r="K1433" i="12"/>
  <c r="R1433" i="12"/>
  <c r="S1433" i="12" s="1"/>
  <c r="Q1434" i="12" l="1"/>
  <c r="P1434" i="12"/>
  <c r="N1434" i="12" l="1"/>
  <c r="K1434" i="12"/>
  <c r="R1434" i="12"/>
  <c r="S1434" i="12" s="1"/>
  <c r="Q1435" i="12" l="1"/>
  <c r="P1435" i="12"/>
  <c r="N1435" i="12" l="1"/>
  <c r="K1435" i="12"/>
  <c r="R1435" i="12"/>
  <c r="S1435" i="12" s="1"/>
  <c r="Q1436" i="12" l="1"/>
  <c r="P1436" i="12"/>
  <c r="R1436" i="12" s="1"/>
  <c r="S1436" i="12" s="1"/>
  <c r="K1436" i="12"/>
  <c r="Q1437" i="12" l="1"/>
  <c r="P1437" i="12"/>
  <c r="K1437" i="12"/>
  <c r="R1437" i="12" l="1"/>
  <c r="S1437" i="12" s="1"/>
  <c r="Q1438" i="12"/>
  <c r="P1438" i="12"/>
  <c r="K1438" i="12"/>
  <c r="R1438" i="12" l="1"/>
  <c r="S1438" i="12" s="1"/>
  <c r="Q1439" i="12"/>
  <c r="P1439" i="12"/>
  <c r="K1439" i="12"/>
  <c r="R1439" i="12" l="1"/>
  <c r="S1439" i="12" s="1"/>
  <c r="Q1440" i="12"/>
  <c r="P1440" i="12"/>
  <c r="K1440" i="12"/>
  <c r="R1440" i="12" l="1"/>
  <c r="S1440" i="12" s="1"/>
  <c r="Q1441" i="12"/>
  <c r="P1441" i="12"/>
  <c r="K1441" i="12"/>
  <c r="R1441" i="12" l="1"/>
  <c r="S1441" i="12" s="1"/>
  <c r="Q1442" i="12"/>
  <c r="P1442" i="12"/>
  <c r="K1442" i="12"/>
  <c r="R1442" i="12" l="1"/>
  <c r="S1442" i="12" s="1"/>
  <c r="Q1443" i="12"/>
  <c r="P1443" i="12"/>
  <c r="K1443" i="12"/>
  <c r="R1443" i="12" l="1"/>
  <c r="S1443" i="12" s="1"/>
  <c r="Q1444" i="12"/>
  <c r="P1444" i="12"/>
  <c r="K1444" i="12"/>
  <c r="R1444" i="12" l="1"/>
  <c r="S1444" i="12" s="1"/>
  <c r="Q1445" i="12"/>
  <c r="P1445" i="12"/>
  <c r="K1445" i="12"/>
  <c r="R1445" i="12" l="1"/>
  <c r="S1445" i="12" s="1"/>
  <c r="Q1446" i="12"/>
  <c r="P1446" i="12"/>
  <c r="K1446" i="12"/>
  <c r="R1446" i="12" l="1"/>
  <c r="S1446" i="12" s="1"/>
  <c r="Q1447" i="12"/>
  <c r="K1447" i="12"/>
  <c r="P1447" i="12"/>
  <c r="Q1448" i="12" l="1"/>
  <c r="K1448" i="12"/>
  <c r="P1448" i="12"/>
  <c r="R1447" i="12"/>
  <c r="S1447" i="12" s="1"/>
  <c r="Q1449" i="12" l="1"/>
  <c r="K1449" i="12"/>
  <c r="P1449" i="12"/>
  <c r="R1448" i="12"/>
  <c r="S1448" i="12" s="1"/>
  <c r="Q1450" i="12" l="1"/>
  <c r="K1450" i="12"/>
  <c r="P1450" i="12"/>
  <c r="R1449" i="12"/>
  <c r="S1449" i="12" s="1"/>
  <c r="Q1451" i="12" l="1"/>
  <c r="K1451" i="12"/>
  <c r="P1451" i="12"/>
  <c r="R1450" i="12"/>
  <c r="S1450" i="12" s="1"/>
  <c r="Q1452" i="12" l="1"/>
  <c r="K1452" i="12"/>
  <c r="P1452" i="12"/>
  <c r="R1451" i="12"/>
  <c r="S1451" i="12" s="1"/>
  <c r="Q1453" i="12" l="1"/>
  <c r="K1453" i="12"/>
  <c r="P1453" i="12"/>
  <c r="R1452" i="12"/>
  <c r="S1452" i="12" s="1"/>
  <c r="Q1454" i="12" l="1"/>
  <c r="K1454" i="12"/>
  <c r="P1454" i="12"/>
  <c r="R1453" i="12"/>
  <c r="S1453" i="12" s="1"/>
  <c r="Q1455" i="12" l="1"/>
  <c r="K1455" i="12"/>
  <c r="P1455" i="12"/>
  <c r="R1454" i="12"/>
  <c r="S1454" i="12" s="1"/>
  <c r="Q1456" i="12" l="1"/>
  <c r="K1456" i="12"/>
  <c r="P1456" i="12"/>
  <c r="R1455" i="12"/>
  <c r="S1455" i="12" s="1"/>
  <c r="Q1457" i="12" l="1"/>
  <c r="K1457" i="12"/>
  <c r="P1457" i="12"/>
  <c r="R1456" i="12"/>
  <c r="S1456" i="12" s="1"/>
  <c r="Q1458" i="12" l="1"/>
  <c r="K1458" i="12"/>
  <c r="P1458" i="12"/>
  <c r="R1457" i="12"/>
  <c r="S1457" i="12" s="1"/>
  <c r="Q1459" i="12" l="1"/>
  <c r="K1459" i="12"/>
  <c r="P1459" i="12"/>
  <c r="R1458" i="12"/>
  <c r="S1458" i="12" s="1"/>
  <c r="Q1460" i="12" l="1"/>
  <c r="K1460" i="12"/>
  <c r="P1460" i="12"/>
  <c r="R1459" i="12"/>
  <c r="S1459" i="12" s="1"/>
  <c r="Q1461" i="12" l="1"/>
  <c r="K1461" i="12"/>
  <c r="P1461" i="12"/>
  <c r="R1460" i="12"/>
  <c r="S1460" i="12" s="1"/>
  <c r="Q1462" i="12" l="1"/>
  <c r="K1462" i="12"/>
  <c r="P1462" i="12"/>
  <c r="R1461" i="12"/>
  <c r="S1461" i="12" s="1"/>
  <c r="Q1463" i="12" l="1"/>
  <c r="K1463" i="12"/>
  <c r="P1463" i="12"/>
  <c r="R1462" i="12"/>
  <c r="S1462" i="12" s="1"/>
  <c r="Q1464" i="12" l="1"/>
  <c r="K1464" i="12"/>
  <c r="P1464" i="12"/>
  <c r="R1463" i="12"/>
  <c r="S1463" i="12" s="1"/>
  <c r="Q1465" i="12" l="1"/>
  <c r="K1465" i="12"/>
  <c r="P1465" i="12"/>
  <c r="R1464" i="12"/>
  <c r="S1464" i="12" s="1"/>
  <c r="Q1466" i="12" l="1"/>
  <c r="K1466" i="12"/>
  <c r="P1466" i="12"/>
  <c r="R1465" i="12"/>
  <c r="S1465" i="12" s="1"/>
  <c r="Q1467" i="12" l="1"/>
  <c r="K1467" i="12"/>
  <c r="P1467" i="12"/>
  <c r="R1466" i="12"/>
  <c r="S1466" i="12" s="1"/>
  <c r="Q1468" i="12" l="1"/>
  <c r="K1468" i="12"/>
  <c r="P1468" i="12"/>
  <c r="R1467" i="12"/>
  <c r="S1467" i="12" s="1"/>
  <c r="Q1469" i="12" l="1"/>
  <c r="K1469" i="12"/>
  <c r="P1469" i="12"/>
  <c r="R1468" i="12"/>
  <c r="S1468" i="12" s="1"/>
  <c r="Q1470" i="12" l="1"/>
  <c r="K1470" i="12"/>
  <c r="P1470" i="12"/>
  <c r="R1469" i="12"/>
  <c r="S1469" i="12" s="1"/>
  <c r="Q1471" i="12" l="1"/>
  <c r="K1471" i="12"/>
  <c r="P1471" i="12"/>
  <c r="R1470" i="12"/>
  <c r="S1470" i="12" s="1"/>
  <c r="Q1472" i="12" l="1"/>
  <c r="K1472" i="12"/>
  <c r="P1472" i="12"/>
  <c r="R1471" i="12"/>
  <c r="S1471" i="12" s="1"/>
  <c r="Q1473" i="12" l="1"/>
  <c r="K1473" i="12"/>
  <c r="P1473" i="12"/>
  <c r="R1472" i="12"/>
  <c r="S1472" i="12" s="1"/>
  <c r="Q1474" i="12" l="1"/>
  <c r="K1474" i="12"/>
  <c r="P1474" i="12"/>
  <c r="R1473" i="12"/>
  <c r="S1473" i="12" s="1"/>
  <c r="Q1475" i="12" l="1"/>
  <c r="K1475" i="12"/>
  <c r="P1475" i="12"/>
  <c r="R1474" i="12"/>
  <c r="S1474" i="12" s="1"/>
  <c r="Q1476" i="12" l="1"/>
  <c r="K1476" i="12"/>
  <c r="P1476" i="12"/>
  <c r="R1475" i="12"/>
  <c r="S1475" i="12" s="1"/>
  <c r="Q1477" i="12" l="1"/>
  <c r="K1477" i="12"/>
  <c r="P1477" i="12"/>
  <c r="R1476" i="12"/>
  <c r="S1476" i="12" s="1"/>
  <c r="Q1478" i="12" l="1"/>
  <c r="K1478" i="12"/>
  <c r="P1478" i="12"/>
  <c r="R1477" i="12"/>
  <c r="S1477" i="12" s="1"/>
  <c r="Q1479" i="12" l="1"/>
  <c r="K1479" i="12"/>
  <c r="P1479" i="12"/>
  <c r="R1478" i="12"/>
  <c r="S1478" i="12" s="1"/>
  <c r="Q1480" i="12" l="1"/>
  <c r="K1480" i="12"/>
  <c r="P1480" i="12"/>
  <c r="R1479" i="12"/>
  <c r="S1479" i="12" s="1"/>
  <c r="Q1481" i="12" l="1"/>
  <c r="K1481" i="12"/>
  <c r="P1481" i="12"/>
  <c r="R1480" i="12"/>
  <c r="S1480" i="12" s="1"/>
  <c r="Q1482" i="12" l="1"/>
  <c r="K1482" i="12"/>
  <c r="P1482" i="12"/>
  <c r="R1481" i="12"/>
  <c r="S1481" i="12" s="1"/>
  <c r="Q1483" i="12" l="1"/>
  <c r="K1483" i="12"/>
  <c r="P1483" i="12"/>
  <c r="R1482" i="12"/>
  <c r="S1482" i="12" s="1"/>
  <c r="Q1484" i="12" l="1"/>
  <c r="P1484" i="12"/>
  <c r="R1484" i="12" s="1"/>
  <c r="K1484" i="12"/>
  <c r="R1483" i="12"/>
  <c r="S1483" i="12" s="1"/>
  <c r="S1484" i="12" l="1"/>
  <c r="Q1485" i="12"/>
  <c r="K1485" i="12"/>
  <c r="P1485" i="12"/>
  <c r="Q1486" i="12" l="1"/>
  <c r="K1486" i="12"/>
  <c r="P1486" i="12"/>
  <c r="R1485" i="12"/>
  <c r="S1485" i="12" s="1"/>
  <c r="Q1487" i="12" l="1"/>
  <c r="K1487" i="12"/>
  <c r="P1487" i="12"/>
  <c r="R1486" i="12"/>
  <c r="S1486" i="12" s="1"/>
  <c r="Q1488" i="12" l="1"/>
  <c r="K1488" i="12"/>
  <c r="P1488" i="12"/>
  <c r="R1487" i="12"/>
  <c r="S1487" i="12" s="1"/>
  <c r="Q1489" i="12" l="1"/>
  <c r="K1489" i="12"/>
  <c r="P1489" i="12"/>
  <c r="R1488" i="12"/>
  <c r="S1488" i="12" s="1"/>
  <c r="Q1490" i="12" l="1"/>
  <c r="K1490" i="12"/>
  <c r="P1490" i="12"/>
  <c r="R1489" i="12"/>
  <c r="S1489" i="12" s="1"/>
  <c r="Q1491" i="12" l="1"/>
  <c r="K1491" i="12"/>
  <c r="P1491" i="12"/>
  <c r="R1490" i="12"/>
  <c r="S1490" i="12" s="1"/>
  <c r="Q1492" i="12" l="1"/>
  <c r="K1492" i="12"/>
  <c r="P1492" i="12"/>
  <c r="R1491" i="12"/>
  <c r="S1491" i="12" s="1"/>
  <c r="Q1493" i="12" l="1"/>
  <c r="K1493" i="12"/>
  <c r="P1493" i="12"/>
  <c r="R1492" i="12"/>
  <c r="S1492" i="12" s="1"/>
  <c r="Q1494" i="12" l="1"/>
  <c r="K1494" i="12"/>
  <c r="P1494" i="12"/>
  <c r="R1493" i="12"/>
  <c r="S1493" i="12" s="1"/>
  <c r="Q1495" i="12" l="1"/>
  <c r="K1495" i="12"/>
  <c r="P1495" i="12"/>
  <c r="R1494" i="12"/>
  <c r="S1494" i="12" s="1"/>
  <c r="Q1496" i="12" l="1"/>
  <c r="K1496" i="12"/>
  <c r="P1496" i="12"/>
  <c r="R1495" i="12"/>
  <c r="S1495" i="12" s="1"/>
  <c r="Q1497" i="12" l="1"/>
  <c r="K1497" i="12"/>
  <c r="P1497" i="12"/>
  <c r="R1496" i="12"/>
  <c r="S1496" i="12" s="1"/>
  <c r="Q1498" i="12" l="1"/>
  <c r="P1498" i="12"/>
  <c r="R1498" i="12" s="1"/>
  <c r="K1498" i="12"/>
  <c r="R1497" i="12"/>
  <c r="S1497" i="12" s="1"/>
  <c r="S1498" i="12" l="1"/>
  <c r="Q1499" i="12"/>
  <c r="K1499" i="12"/>
  <c r="P1499" i="12"/>
  <c r="Q1500" i="12" l="1"/>
  <c r="K1500" i="12"/>
  <c r="P1500" i="12"/>
  <c r="R1499" i="12"/>
  <c r="S1499" i="12" s="1"/>
  <c r="Q1501" i="12" l="1"/>
  <c r="K1501" i="12"/>
  <c r="P1501" i="12"/>
  <c r="R1500" i="12"/>
  <c r="S1500" i="12" s="1"/>
  <c r="Q1502" i="12" l="1"/>
  <c r="P1502" i="12"/>
  <c r="R1501" i="12"/>
  <c r="S1501" i="12" s="1"/>
  <c r="N1502" i="12" l="1"/>
  <c r="K1502" i="12"/>
  <c r="R1502" i="12"/>
  <c r="S1502" i="12" s="1"/>
  <c r="Q1503" i="12" l="1"/>
  <c r="K1503" i="12"/>
  <c r="P1503" i="12"/>
  <c r="Q1504" i="12" l="1"/>
  <c r="K1504" i="12"/>
  <c r="P1504" i="12"/>
  <c r="R1503" i="12"/>
  <c r="S1503" i="12" s="1"/>
  <c r="Q1505" i="12" l="1"/>
  <c r="K1505" i="12"/>
  <c r="P1505" i="12"/>
  <c r="R1504" i="12"/>
  <c r="S1504" i="12" s="1"/>
  <c r="Q1506" i="12" l="1"/>
  <c r="P1506" i="12"/>
  <c r="R1505" i="12"/>
  <c r="S1505" i="12" s="1"/>
  <c r="N1506" i="12" l="1"/>
  <c r="K1506" i="12"/>
  <c r="R1506" i="12"/>
  <c r="S1506" i="12" s="1"/>
  <c r="Q1507" i="12" l="1"/>
  <c r="K1507" i="12"/>
  <c r="P1507" i="12"/>
  <c r="Q1508" i="12" l="1"/>
  <c r="P1508" i="12"/>
  <c r="R1507" i="12"/>
  <c r="S1507" i="12" s="1"/>
  <c r="N1508" i="12" l="1"/>
  <c r="K1508" i="12"/>
  <c r="R1508" i="12"/>
  <c r="S1508" i="12" s="1"/>
  <c r="Q1509" i="12" l="1"/>
  <c r="K1509" i="12"/>
  <c r="P1509" i="12"/>
  <c r="Q1510" i="12" l="1"/>
  <c r="K1510" i="12"/>
  <c r="P1510" i="12"/>
  <c r="R1509" i="12"/>
  <c r="S1509" i="12" s="1"/>
  <c r="Q1511" i="12" l="1"/>
  <c r="P1511" i="12"/>
  <c r="R1510" i="12"/>
  <c r="S1510" i="12" s="1"/>
  <c r="N1511" i="12" l="1"/>
  <c r="K1511" i="12"/>
  <c r="R1511" i="12"/>
  <c r="S1511" i="12" s="1"/>
  <c r="Q1512" i="12" l="1"/>
  <c r="P1512" i="12"/>
  <c r="N1512" i="12" l="1"/>
  <c r="K1512" i="12"/>
  <c r="R1512" i="12"/>
  <c r="S1512" i="12" s="1"/>
  <c r="Q1513" i="12" l="1"/>
  <c r="P1513" i="12"/>
  <c r="N1513" i="12" l="1"/>
  <c r="K1513" i="12"/>
  <c r="R1513" i="12"/>
  <c r="S1513" i="12" s="1"/>
  <c r="Q1514" i="12" l="1"/>
  <c r="P1514" i="12"/>
  <c r="N1514" i="12" l="1"/>
  <c r="N1515" i="12" s="1"/>
  <c r="K1514" i="12"/>
  <c r="R1514" i="12"/>
  <c r="S1514" i="12" s="1"/>
  <c r="Q1515" i="12" l="1"/>
  <c r="K1515" i="12"/>
  <c r="P1515" i="12"/>
  <c r="Q1516" i="12" l="1"/>
  <c r="P1516" i="12"/>
  <c r="R1516" i="12" s="1"/>
  <c r="K1516" i="12"/>
  <c r="R1515" i="12"/>
  <c r="S1515" i="12" s="1"/>
  <c r="S1516" i="12" l="1"/>
  <c r="Q1517" i="12"/>
  <c r="K1517" i="12"/>
  <c r="P1517" i="12"/>
  <c r="Q1518" i="12" l="1"/>
  <c r="K1518" i="12"/>
  <c r="P1518" i="12"/>
  <c r="R1517" i="12"/>
  <c r="S1517" i="12" s="1"/>
  <c r="Q1519" i="12" l="1"/>
  <c r="K1519" i="12"/>
  <c r="P1519" i="12"/>
  <c r="R1518" i="12"/>
  <c r="S1518" i="12" s="1"/>
  <c r="Q1520" i="12" l="1"/>
  <c r="K1520" i="12"/>
  <c r="P1520" i="12"/>
  <c r="R1519" i="12"/>
  <c r="S1519" i="12" s="1"/>
  <c r="Q1521" i="12" l="1"/>
  <c r="P1521" i="12"/>
  <c r="R1521" i="12" s="1"/>
  <c r="K1521" i="12"/>
  <c r="R1520" i="12"/>
  <c r="S1520" i="12" s="1"/>
  <c r="S1521" i="12" l="1"/>
  <c r="Q1522" i="12"/>
  <c r="K1522" i="12"/>
  <c r="P1522" i="12"/>
  <c r="Q1523" i="12" l="1"/>
  <c r="K1523" i="12"/>
  <c r="P1523" i="12"/>
  <c r="R1522" i="12"/>
  <c r="S1522" i="12" s="1"/>
  <c r="Q1524" i="12" l="1"/>
  <c r="K1524" i="12"/>
  <c r="P1524" i="12"/>
  <c r="R1523" i="12"/>
  <c r="S1523" i="12" s="1"/>
  <c r="Q1525" i="12" l="1"/>
  <c r="K1525" i="12"/>
  <c r="P1525" i="12"/>
  <c r="R1524" i="12"/>
  <c r="S1524" i="12" s="1"/>
  <c r="Q1526" i="12" l="1"/>
  <c r="K1526" i="12"/>
  <c r="P1526" i="12"/>
  <c r="R1525" i="12"/>
  <c r="S1525" i="12" s="1"/>
  <c r="Q1527" i="12" l="1"/>
  <c r="K1527" i="12"/>
  <c r="P1527" i="12"/>
  <c r="R1526" i="12"/>
  <c r="S1526" i="12" s="1"/>
  <c r="Q1528" i="12" l="1"/>
  <c r="P1528" i="12"/>
  <c r="R1528" i="12" s="1"/>
  <c r="K1528" i="12"/>
  <c r="R1527" i="12"/>
  <c r="S1527" i="12" s="1"/>
  <c r="S1528" i="12" l="1"/>
  <c r="Q1529" i="12"/>
  <c r="K1529" i="12"/>
  <c r="P1529" i="12"/>
  <c r="Q1530" i="12" l="1"/>
  <c r="P1530" i="12"/>
  <c r="R1530" i="12" s="1"/>
  <c r="K1530" i="12"/>
  <c r="R1529" i="12"/>
  <c r="S1529" i="12" s="1"/>
  <c r="S1530" i="12" l="1"/>
  <c r="Q1531" i="12"/>
  <c r="K1531" i="12"/>
  <c r="P1531" i="12"/>
  <c r="Q1532" i="12" l="1"/>
  <c r="K1532" i="12"/>
  <c r="P1532" i="12"/>
  <c r="R1531" i="12"/>
  <c r="S1531" i="12" s="1"/>
  <c r="Q1533" i="12" l="1"/>
  <c r="K1533" i="12"/>
  <c r="P1533" i="12"/>
  <c r="R1532" i="12"/>
  <c r="S1532" i="12" s="1"/>
  <c r="Q1534" i="12" l="1"/>
  <c r="K1534" i="12"/>
  <c r="P1534" i="12"/>
  <c r="R1533" i="12"/>
  <c r="S1533" i="12" s="1"/>
  <c r="Q1535" i="12" l="1"/>
  <c r="K1535" i="12"/>
  <c r="P1535" i="12"/>
  <c r="R1534" i="12"/>
  <c r="S1534" i="12" s="1"/>
  <c r="Q1536" i="12" l="1"/>
  <c r="K1536" i="12"/>
  <c r="P1536" i="12"/>
  <c r="R1535" i="12"/>
  <c r="S1535" i="12" s="1"/>
  <c r="Q1537" i="12" l="1"/>
  <c r="K1537" i="12"/>
  <c r="P1537" i="12"/>
  <c r="R1536" i="12"/>
  <c r="S1536" i="12" s="1"/>
  <c r="Q1538" i="12" l="1"/>
  <c r="K1538" i="12"/>
  <c r="P1538" i="12"/>
  <c r="R1537" i="12"/>
  <c r="S1537" i="12" s="1"/>
  <c r="Q1539" i="12" l="1"/>
  <c r="P1539" i="12"/>
  <c r="R1539" i="12" s="1"/>
  <c r="K1539" i="12"/>
  <c r="R1538" i="12"/>
  <c r="S1538" i="12" s="1"/>
  <c r="S1539" i="12" l="1"/>
  <c r="Q1540" i="12"/>
  <c r="P1540" i="12"/>
  <c r="K1540" i="12"/>
  <c r="R1540" i="12" l="1"/>
  <c r="S1540" i="12" s="1"/>
  <c r="Q1541" i="12"/>
  <c r="K1541" i="12"/>
  <c r="P1541" i="12"/>
  <c r="Q1542" i="12" l="1"/>
  <c r="K1542" i="12"/>
  <c r="P1542" i="12"/>
  <c r="R1541" i="12"/>
  <c r="S1541" i="12" s="1"/>
  <c r="Q1543" i="12" l="1"/>
  <c r="P1543" i="12"/>
  <c r="R1543" i="12" s="1"/>
  <c r="K1543" i="12"/>
  <c r="R1542" i="12"/>
  <c r="S1542" i="12" s="1"/>
  <c r="S1543" i="12" l="1"/>
  <c r="Q1544" i="12"/>
  <c r="K1544" i="12"/>
  <c r="P1544" i="12"/>
  <c r="Q1545" i="12" l="1"/>
  <c r="P1545" i="12"/>
  <c r="R1544" i="12"/>
  <c r="S1544" i="12" s="1"/>
  <c r="N1545" i="12" l="1"/>
  <c r="K1545" i="12"/>
  <c r="R1545" i="12"/>
  <c r="S1545" i="12" s="1"/>
  <c r="Q1546" i="12" l="1"/>
  <c r="P1546" i="12"/>
  <c r="N1546" i="12" l="1"/>
  <c r="K1546" i="12"/>
  <c r="R1546" i="12"/>
  <c r="S1546" i="12" s="1"/>
  <c r="Q1547" i="12" l="1"/>
  <c r="K1547" i="12"/>
  <c r="P1547" i="12"/>
  <c r="Q1548" i="12" l="1"/>
  <c r="P1548" i="12"/>
  <c r="R1548" i="12" s="1"/>
  <c r="R1547" i="12"/>
  <c r="S1547" i="12" s="1"/>
  <c r="N1548" i="12" l="1"/>
  <c r="K1548" i="12"/>
  <c r="S1548" i="12"/>
  <c r="Q1549" i="12" l="1"/>
  <c r="P1549" i="12"/>
  <c r="K1549" i="12"/>
  <c r="Q1550" i="12" l="1"/>
  <c r="P1550" i="12"/>
  <c r="R1550" i="12" s="1"/>
  <c r="R1549" i="12"/>
  <c r="S1549" i="12" s="1"/>
  <c r="N1550" i="12" l="1"/>
  <c r="K1550" i="12"/>
  <c r="S1550" i="12"/>
  <c r="Q1551" i="12" l="1"/>
  <c r="P1551" i="12"/>
  <c r="K1551" i="12"/>
  <c r="Q1552" i="12" l="1"/>
  <c r="P1552" i="12"/>
  <c r="K1552" i="12"/>
  <c r="R1551" i="12"/>
  <c r="S1551" i="12" s="1"/>
  <c r="Q1553" i="12" l="1"/>
  <c r="P1553" i="12"/>
  <c r="K1553" i="12"/>
  <c r="R1552" i="12"/>
  <c r="S1552" i="12" s="1"/>
  <c r="Q1554" i="12" l="1"/>
  <c r="K1554" i="12"/>
  <c r="P1554" i="12"/>
  <c r="R1553" i="12"/>
  <c r="S1553" i="12" s="1"/>
  <c r="R1554" i="12" l="1"/>
  <c r="S1554" i="12" s="1"/>
  <c r="Q1555" i="12"/>
  <c r="K1555" i="12"/>
  <c r="P1555" i="12"/>
  <c r="R1555" i="12" l="1"/>
  <c r="S1555" i="12"/>
  <c r="Q1556" i="12"/>
  <c r="K1556" i="12"/>
  <c r="P1556" i="12"/>
  <c r="R1556" i="12" s="1"/>
  <c r="S1556" i="12" l="1"/>
  <c r="Q1557" i="12"/>
  <c r="P1557" i="12"/>
  <c r="N1557" i="12" l="1"/>
  <c r="K1557" i="12"/>
  <c r="R1557" i="12"/>
  <c r="S1557" i="12" s="1"/>
  <c r="Q1558" i="12" l="1"/>
  <c r="K1558" i="12"/>
  <c r="P1558" i="12"/>
  <c r="Q1559" i="12" l="1"/>
  <c r="P1559" i="12"/>
  <c r="R1558" i="12"/>
  <c r="S1558" i="12" s="1"/>
  <c r="N1559" i="12" l="1"/>
  <c r="K1559" i="12"/>
  <c r="R1559" i="12"/>
  <c r="S1559" i="12" s="1"/>
  <c r="Q1560" i="12" l="1"/>
  <c r="P1560" i="12"/>
  <c r="N1560" i="12" l="1"/>
  <c r="K1560" i="12"/>
  <c r="R1560" i="12"/>
  <c r="S1560" i="12" s="1"/>
  <c r="Q1561" i="12" l="1"/>
  <c r="P1561" i="12"/>
  <c r="N1561" i="12" l="1"/>
  <c r="K1561" i="12"/>
  <c r="R1561" i="12"/>
  <c r="S1561" i="12" s="1"/>
  <c r="Q1562" i="12" l="1"/>
  <c r="P1562" i="12"/>
  <c r="N1562" i="12" l="1"/>
  <c r="K1562" i="12"/>
  <c r="R1562" i="12"/>
  <c r="S1562" i="12" s="1"/>
  <c r="Q1563" i="12" l="1"/>
  <c r="P1563" i="12"/>
  <c r="N1563" i="12" l="1"/>
  <c r="K1563" i="12"/>
  <c r="R1563" i="12"/>
  <c r="S1563" i="12" s="1"/>
  <c r="Q1564" i="12" l="1"/>
  <c r="P1564" i="12"/>
  <c r="N1564" i="12" l="1"/>
  <c r="N1565" i="12" s="1"/>
  <c r="K1564" i="12"/>
  <c r="R1564" i="12"/>
  <c r="S1564" i="12" s="1"/>
  <c r="Q1565" i="12" l="1"/>
  <c r="K1565" i="12"/>
  <c r="P1565" i="12"/>
  <c r="Q1566" i="12" l="1"/>
  <c r="K1566" i="12"/>
  <c r="P1566" i="12"/>
  <c r="R1565" i="12"/>
  <c r="S1565" i="12" s="1"/>
  <c r="Q1567" i="12" l="1"/>
  <c r="K1567" i="12"/>
  <c r="P1567" i="12"/>
  <c r="R1566" i="12"/>
  <c r="S1566" i="12" s="1"/>
  <c r="Q1568" i="12" l="1"/>
  <c r="K1568" i="12"/>
  <c r="P1568" i="12"/>
  <c r="R1567" i="12"/>
  <c r="S1567" i="12" s="1"/>
  <c r="Q1569" i="12" l="1"/>
  <c r="K1569" i="12"/>
  <c r="P1569" i="12"/>
  <c r="R1568" i="12"/>
  <c r="S1568" i="12" s="1"/>
  <c r="Q1570" i="12" l="1"/>
  <c r="P1570" i="12"/>
  <c r="R1570" i="12" s="1"/>
  <c r="K1570" i="12"/>
  <c r="R1569" i="12"/>
  <c r="S1569" i="12" s="1"/>
  <c r="S1570" i="12" l="1"/>
  <c r="Q1571" i="12"/>
  <c r="P1571" i="12"/>
  <c r="K1571" i="12"/>
  <c r="R1571" i="12" l="1"/>
  <c r="S1571" i="12" s="1"/>
  <c r="Q1572" i="12"/>
  <c r="P1572" i="12"/>
  <c r="N1572" i="12" l="1"/>
  <c r="K1572" i="12"/>
  <c r="R1572" i="12"/>
  <c r="S1572" i="12" s="1"/>
  <c r="Q1573" i="12" l="1"/>
  <c r="K1573" i="12"/>
  <c r="P1573" i="12"/>
  <c r="Q1574" i="12" l="1"/>
  <c r="K1574" i="12"/>
  <c r="P1574" i="12"/>
  <c r="R1573" i="12"/>
  <c r="S1573" i="12" s="1"/>
  <c r="Q1575" i="12" l="1"/>
  <c r="K1575" i="12"/>
  <c r="P1575" i="12"/>
  <c r="R1574" i="12"/>
  <c r="S1574" i="12" s="1"/>
  <c r="Q1576" i="12" l="1"/>
  <c r="K1576" i="12"/>
  <c r="P1576" i="12"/>
  <c r="R1575" i="12"/>
  <c r="S1575" i="12" s="1"/>
  <c r="Q1577" i="12" l="1"/>
  <c r="K1577" i="12"/>
  <c r="P1577" i="12"/>
  <c r="R1576" i="12"/>
  <c r="S1576" i="12" s="1"/>
  <c r="Q1578" i="12" l="1"/>
  <c r="K1578" i="12"/>
  <c r="P1578" i="12"/>
  <c r="R1577" i="12"/>
  <c r="S1577" i="12" s="1"/>
  <c r="Q1579" i="12" l="1"/>
  <c r="K1579" i="12"/>
  <c r="P1579" i="12"/>
  <c r="R1578" i="12"/>
  <c r="S1578" i="12" s="1"/>
  <c r="Q1580" i="12" l="1"/>
  <c r="K1580" i="12"/>
  <c r="P1580" i="12"/>
  <c r="R1579" i="12"/>
  <c r="S1579" i="12" s="1"/>
  <c r="Q1581" i="12" l="1"/>
  <c r="K1581" i="12"/>
  <c r="P1581" i="12"/>
  <c r="R1580" i="12"/>
  <c r="S1580" i="12" s="1"/>
  <c r="Q1582" i="12" l="1"/>
  <c r="K1582" i="12"/>
  <c r="P1582" i="12"/>
  <c r="R1581" i="12"/>
  <c r="S1581" i="12" s="1"/>
  <c r="Q1583" i="12" l="1"/>
  <c r="K1583" i="12"/>
  <c r="P1583" i="12"/>
  <c r="R1582" i="12"/>
  <c r="S1582" i="12" s="1"/>
  <c r="Q1584" i="12" l="1"/>
  <c r="K1584" i="12"/>
  <c r="P1584" i="12"/>
  <c r="R1583" i="12"/>
  <c r="S1583" i="12" s="1"/>
  <c r="Q1585" i="12" l="1"/>
  <c r="K1585" i="12"/>
  <c r="P1585" i="12"/>
  <c r="R1584" i="12"/>
  <c r="S1584" i="12" s="1"/>
  <c r="Q1586" i="12" l="1"/>
  <c r="K1586" i="12"/>
  <c r="P1586" i="12"/>
  <c r="R1585" i="12"/>
  <c r="S1585" i="12" s="1"/>
  <c r="Q1587" i="12" l="1"/>
  <c r="P1587" i="12"/>
  <c r="R1587" i="12" s="1"/>
  <c r="K1587" i="12"/>
  <c r="R1586" i="12"/>
  <c r="S1586" i="12" s="1"/>
  <c r="S1587" i="12" l="1"/>
  <c r="Q1588" i="12"/>
  <c r="P1588" i="12"/>
  <c r="K1588" i="12"/>
  <c r="R1588" i="12" l="1"/>
  <c r="S1588" i="12" s="1"/>
  <c r="Q1589" i="12"/>
  <c r="P1589" i="12"/>
  <c r="K1589" i="12"/>
  <c r="R1589" i="12" l="1"/>
  <c r="S1589" i="12" s="1"/>
  <c r="Q1590" i="12"/>
  <c r="P1590" i="12"/>
  <c r="K1590" i="12"/>
  <c r="R1590" i="12" l="1"/>
  <c r="S1590" i="12" s="1"/>
  <c r="Q1591" i="12"/>
  <c r="P1591" i="12"/>
  <c r="K1591" i="12"/>
  <c r="R1591" i="12" l="1"/>
  <c r="S1591" i="12" s="1"/>
  <c r="Q1592" i="12"/>
  <c r="K1592" i="12"/>
  <c r="P1592" i="12"/>
  <c r="Q1593" i="12" l="1"/>
  <c r="P1593" i="12"/>
  <c r="R1593" i="12" s="1"/>
  <c r="K1593" i="12"/>
  <c r="R1592" i="12"/>
  <c r="S1592" i="12" s="1"/>
  <c r="S1593" i="12" l="1"/>
  <c r="Q1594" i="12"/>
  <c r="K1594" i="12"/>
  <c r="P1594" i="12"/>
  <c r="Q1595" i="12" l="1"/>
  <c r="K1595" i="12"/>
  <c r="P1595" i="12"/>
  <c r="R1594" i="12"/>
  <c r="S1594" i="12" s="1"/>
  <c r="Q1596" i="12" l="1"/>
  <c r="K1596" i="12"/>
  <c r="P1596" i="12"/>
  <c r="R1595" i="12"/>
  <c r="S1595" i="12" s="1"/>
  <c r="Q1597" i="12" l="1"/>
  <c r="K1597" i="12"/>
  <c r="P1597" i="12"/>
  <c r="R1596" i="12"/>
  <c r="S1596" i="12" s="1"/>
  <c r="Q1598" i="12" l="1"/>
  <c r="K1598" i="12"/>
  <c r="P1598" i="12"/>
  <c r="R1597" i="12"/>
  <c r="S1597" i="12" s="1"/>
  <c r="Q1599" i="12" l="1"/>
  <c r="K1599" i="12"/>
  <c r="P1599" i="12"/>
  <c r="R1598" i="12"/>
  <c r="S1598" i="12" s="1"/>
  <c r="Q1600" i="12" l="1"/>
  <c r="K1600" i="12"/>
  <c r="P1600" i="12"/>
  <c r="R1599" i="12"/>
  <c r="S1599" i="12" s="1"/>
  <c r="Q1601" i="12" l="1"/>
  <c r="K1601" i="12"/>
  <c r="P1601" i="12"/>
  <c r="R1600" i="12"/>
  <c r="S1600" i="12" s="1"/>
  <c r="Q1602" i="12" l="1"/>
  <c r="K1602" i="12"/>
  <c r="P1602" i="12"/>
  <c r="R1601" i="12"/>
  <c r="S1601" i="12" s="1"/>
  <c r="Q1603" i="12" l="1"/>
  <c r="K1603" i="12"/>
  <c r="P1603" i="12"/>
  <c r="R1602" i="12"/>
  <c r="S1602" i="12" s="1"/>
  <c r="Q1604" i="12" l="1"/>
  <c r="K1604" i="12"/>
  <c r="P1604" i="12"/>
  <c r="R1603" i="12"/>
  <c r="S1603" i="12" s="1"/>
  <c r="Q1605" i="12" l="1"/>
  <c r="K1605" i="12"/>
  <c r="P1605" i="12"/>
  <c r="R1604" i="12"/>
  <c r="S1604" i="12" s="1"/>
  <c r="Q1606" i="12" l="1"/>
  <c r="K1606" i="12"/>
  <c r="P1606" i="12"/>
  <c r="R1605" i="12"/>
  <c r="S1605" i="12" s="1"/>
  <c r="Q1607" i="12" l="1"/>
  <c r="K1607" i="12"/>
  <c r="P1607" i="12"/>
  <c r="R1606" i="12"/>
  <c r="S1606" i="12" s="1"/>
  <c r="Q1608" i="12" l="1"/>
  <c r="K1608" i="12"/>
  <c r="P1608" i="12"/>
  <c r="R1607" i="12"/>
  <c r="S1607" i="12" s="1"/>
  <c r="Q1609" i="12" l="1"/>
  <c r="K1609" i="12"/>
  <c r="P1609" i="12"/>
  <c r="R1608" i="12"/>
  <c r="S1608" i="12" s="1"/>
  <c r="Q1610" i="12" l="1"/>
  <c r="K1610" i="12"/>
  <c r="P1610" i="12"/>
  <c r="R1609" i="12"/>
  <c r="S1609" i="12" s="1"/>
  <c r="Q1611" i="12" l="1"/>
  <c r="K1611" i="12"/>
  <c r="P1611" i="12"/>
  <c r="R1610" i="12"/>
  <c r="S1610" i="12" s="1"/>
  <c r="Q1612" i="12" l="1"/>
  <c r="K1612" i="12"/>
  <c r="P1612" i="12"/>
  <c r="R1611" i="12"/>
  <c r="S1611" i="12" s="1"/>
  <c r="Q1613" i="12" l="1"/>
  <c r="K1613" i="12"/>
  <c r="P1613" i="12"/>
  <c r="R1612" i="12"/>
  <c r="S1612" i="12" s="1"/>
  <c r="Q1614" i="12" l="1"/>
  <c r="K1614" i="12"/>
  <c r="P1614" i="12"/>
  <c r="R1613" i="12"/>
  <c r="S1613" i="12" s="1"/>
  <c r="Q1615" i="12" l="1"/>
  <c r="K1615" i="12"/>
  <c r="P1615" i="12"/>
  <c r="R1614" i="12"/>
  <c r="S1614" i="12" s="1"/>
  <c r="Q1616" i="12" l="1"/>
  <c r="K1616" i="12"/>
  <c r="P1616" i="12"/>
  <c r="R1615" i="12"/>
  <c r="S1615" i="12" s="1"/>
  <c r="Q1617" i="12" l="1"/>
  <c r="K1617" i="12"/>
  <c r="P1617" i="12"/>
  <c r="R1616" i="12"/>
  <c r="S1616" i="12" s="1"/>
  <c r="Q1618" i="12" l="1"/>
  <c r="K1618" i="12"/>
  <c r="P1618" i="12"/>
  <c r="R1617" i="12"/>
  <c r="S1617" i="12" s="1"/>
  <c r="Q1619" i="12" l="1"/>
  <c r="K1619" i="12"/>
  <c r="P1619" i="12"/>
  <c r="R1618" i="12"/>
  <c r="S1618" i="12" s="1"/>
  <c r="Q1620" i="12" l="1"/>
  <c r="K1620" i="12"/>
  <c r="P1620" i="12"/>
  <c r="R1619" i="12"/>
  <c r="S1619" i="12" s="1"/>
  <c r="Q1621" i="12" l="1"/>
  <c r="K1621" i="12"/>
  <c r="P1621" i="12"/>
  <c r="R1620" i="12"/>
  <c r="S1620" i="12" s="1"/>
  <c r="Q1622" i="12" l="1"/>
  <c r="K1622" i="12"/>
  <c r="P1622" i="12"/>
  <c r="R1621" i="12"/>
  <c r="S1621" i="12" s="1"/>
  <c r="Q1623" i="12" l="1"/>
  <c r="K1623" i="12"/>
  <c r="P1623" i="12"/>
  <c r="R1622" i="12"/>
  <c r="S1622" i="12" s="1"/>
  <c r="Q1624" i="12" l="1"/>
  <c r="K1624" i="12"/>
  <c r="P1624" i="12"/>
  <c r="R1623" i="12"/>
  <c r="S1623" i="12" s="1"/>
  <c r="Q1625" i="12" l="1"/>
  <c r="K1625" i="12"/>
  <c r="P1625" i="12"/>
  <c r="R1624" i="12"/>
  <c r="S1624" i="12" s="1"/>
  <c r="Q1626" i="12" l="1"/>
  <c r="K1626" i="12"/>
  <c r="P1626" i="12"/>
  <c r="R1625" i="12"/>
  <c r="S1625" i="12" s="1"/>
  <c r="Q1627" i="12" l="1"/>
  <c r="P1627" i="12"/>
  <c r="R1626" i="12"/>
  <c r="S1626" i="12" s="1"/>
  <c r="N1627" i="12" l="1"/>
  <c r="K1627" i="12"/>
  <c r="R1627" i="12"/>
  <c r="S1627" i="12" s="1"/>
  <c r="Q1628" i="12" l="1"/>
  <c r="P1628" i="12"/>
  <c r="N1628" i="12" l="1"/>
  <c r="K1628" i="12"/>
  <c r="R1628" i="12"/>
  <c r="S1628" i="12" s="1"/>
  <c r="Q1629" i="12" l="1"/>
  <c r="K1629" i="12"/>
  <c r="P1629" i="12"/>
  <c r="Q1630" i="12" l="1"/>
  <c r="P1630" i="12"/>
  <c r="R1629" i="12"/>
  <c r="S1629" i="12" s="1"/>
  <c r="N1630" i="12" l="1"/>
  <c r="K1630" i="12"/>
  <c r="R1630" i="12"/>
  <c r="S1630" i="12" s="1"/>
  <c r="Q1631" i="12" l="1"/>
  <c r="K1631" i="12"/>
  <c r="P1631" i="12"/>
  <c r="Q1632" i="12" l="1"/>
  <c r="K1632" i="12"/>
  <c r="P1632" i="12"/>
  <c r="R1631" i="12"/>
  <c r="S1631" i="12" s="1"/>
  <c r="Q1633" i="12" l="1"/>
  <c r="K1633" i="12"/>
  <c r="P1633" i="12"/>
  <c r="R1632" i="12"/>
  <c r="S1632" i="12" s="1"/>
  <c r="Q1634" i="12" l="1"/>
  <c r="K1634" i="12"/>
  <c r="P1634" i="12"/>
  <c r="R1633" i="12"/>
  <c r="S1633" i="12" s="1"/>
  <c r="Q1635" i="12" l="1"/>
  <c r="K1635" i="12"/>
  <c r="P1635" i="12"/>
  <c r="R1634" i="12"/>
  <c r="S1634" i="12" s="1"/>
  <c r="Q1636" i="12" l="1"/>
  <c r="K1636" i="12"/>
  <c r="P1636" i="12"/>
  <c r="R1635" i="12"/>
  <c r="S1635" i="12" s="1"/>
  <c r="Q1637" i="12" l="1"/>
  <c r="K1637" i="12"/>
  <c r="P1637" i="12"/>
  <c r="R1636" i="12"/>
  <c r="S1636" i="12" s="1"/>
  <c r="Q1638" i="12" l="1"/>
  <c r="K1638" i="12"/>
  <c r="P1638" i="12"/>
  <c r="R1637" i="12"/>
  <c r="S1637" i="12" s="1"/>
  <c r="Q1639" i="12" l="1"/>
  <c r="K1639" i="12"/>
  <c r="P1639" i="12"/>
  <c r="R1638" i="12"/>
  <c r="S1638" i="12" s="1"/>
  <c r="Q1640" i="12" l="1"/>
  <c r="K1640" i="12"/>
  <c r="P1640" i="12"/>
  <c r="R1639" i="12"/>
  <c r="S1639" i="12" s="1"/>
  <c r="Q1641" i="12" l="1"/>
  <c r="K1641" i="12"/>
  <c r="P1641" i="12"/>
  <c r="R1640" i="12"/>
  <c r="S1640" i="12" s="1"/>
  <c r="Q1642" i="12" l="1"/>
  <c r="K1642" i="12"/>
  <c r="P1642" i="12"/>
  <c r="R1641" i="12"/>
  <c r="S1641" i="12" s="1"/>
  <c r="Q1643" i="12" l="1"/>
  <c r="K1643" i="12"/>
  <c r="P1643" i="12"/>
  <c r="R1642" i="12"/>
  <c r="S1642" i="12" s="1"/>
  <c r="Q1644" i="12" l="1"/>
  <c r="K1644" i="12"/>
  <c r="P1644" i="12"/>
  <c r="R1643" i="12"/>
  <c r="S1643" i="12" s="1"/>
  <c r="Q1645" i="12" l="1"/>
  <c r="K1645" i="12"/>
  <c r="P1645" i="12"/>
  <c r="R1644" i="12"/>
  <c r="S1644" i="12" s="1"/>
  <c r="Q1646" i="12" l="1"/>
  <c r="K1646" i="12"/>
  <c r="P1646" i="12"/>
  <c r="R1645" i="12"/>
  <c r="S1645" i="12" s="1"/>
  <c r="Q1647" i="12" l="1"/>
  <c r="K1647" i="12"/>
  <c r="P1647" i="12"/>
  <c r="R1646" i="12"/>
  <c r="S1646" i="12" s="1"/>
  <c r="Q1648" i="12" l="1"/>
  <c r="K1648" i="12"/>
  <c r="P1648" i="12"/>
  <c r="R1647" i="12"/>
  <c r="S1647" i="12" s="1"/>
  <c r="Q1649" i="12" l="1"/>
  <c r="K1649" i="12"/>
  <c r="P1649" i="12"/>
  <c r="R1648" i="12"/>
  <c r="S1648" i="12" s="1"/>
  <c r="R1649" i="12" l="1"/>
  <c r="S1649" i="12"/>
  <c r="Q1650" i="12"/>
  <c r="K1650" i="12"/>
  <c r="P1650" i="12"/>
  <c r="R1650" i="12" l="1"/>
  <c r="S1650" i="12" s="1"/>
  <c r="Q1651" i="12"/>
  <c r="K1651" i="12"/>
  <c r="P1651" i="12"/>
  <c r="R1651" i="12" l="1"/>
  <c r="S1651" i="12" s="1"/>
  <c r="Q1652" i="12"/>
  <c r="K1652" i="12"/>
  <c r="P1652" i="12"/>
  <c r="R1652" i="12" l="1"/>
  <c r="S1652" i="12" s="1"/>
  <c r="Q1653" i="12"/>
  <c r="K1653" i="12"/>
  <c r="P1653" i="12"/>
  <c r="R1653" i="12" l="1"/>
  <c r="S1653" i="12" s="1"/>
  <c r="Q1654" i="12"/>
  <c r="K1654" i="12"/>
  <c r="P1654" i="12"/>
  <c r="R1654" i="12" l="1"/>
  <c r="S1654" i="12" s="1"/>
  <c r="Q1655" i="12"/>
  <c r="K1655" i="12"/>
  <c r="P1655" i="12"/>
  <c r="R1655" i="12" l="1"/>
  <c r="S1655" i="12" s="1"/>
  <c r="Q1656" i="12"/>
  <c r="K1656" i="12"/>
  <c r="P1656" i="12"/>
  <c r="R1656" i="12" l="1"/>
  <c r="S1656" i="12" s="1"/>
  <c r="Q1657" i="12"/>
  <c r="P1657" i="12"/>
  <c r="R1657" i="12" l="1"/>
  <c r="S1657" i="12" s="1"/>
  <c r="N1657" i="12"/>
  <c r="K1657" i="12"/>
  <c r="Q1658" i="12" l="1"/>
  <c r="P1658" i="12"/>
  <c r="N1658" i="12" l="1"/>
  <c r="K1658" i="12"/>
  <c r="R1658" i="12"/>
  <c r="S1658" i="12" s="1"/>
  <c r="Q1659" i="12" l="1"/>
  <c r="P1659" i="12"/>
  <c r="N1659" i="12" l="1"/>
  <c r="K1659" i="12"/>
  <c r="R1659" i="12"/>
  <c r="S1659" i="12" s="1"/>
  <c r="Q1660" i="12" l="1"/>
  <c r="P1660" i="12"/>
  <c r="N1660" i="12" l="1"/>
  <c r="K1660" i="12"/>
  <c r="R1660" i="12"/>
  <c r="S1660" i="12" s="1"/>
  <c r="Q1661" i="12" l="1"/>
  <c r="P1661" i="12"/>
  <c r="N1661" i="12" l="1"/>
  <c r="K1661" i="12"/>
  <c r="R1661" i="12"/>
  <c r="S1661" i="12" s="1"/>
  <c r="Q1662" i="12" l="1"/>
  <c r="K1662" i="12"/>
  <c r="P1662" i="12"/>
  <c r="Q1663" i="12" l="1"/>
  <c r="K1663" i="12"/>
  <c r="P1663" i="12"/>
  <c r="R1662" i="12"/>
  <c r="S1662" i="12" s="1"/>
  <c r="Q1664" i="12" l="1"/>
  <c r="P1664" i="12"/>
  <c r="R1663" i="12"/>
  <c r="S1663" i="12" s="1"/>
  <c r="N1664" i="12" l="1"/>
  <c r="K1664" i="12"/>
  <c r="R1664" i="12"/>
  <c r="S1664" i="12" s="1"/>
  <c r="Q1665" i="12" l="1"/>
  <c r="P1665" i="12"/>
  <c r="N1665" i="12" l="1"/>
  <c r="K1665" i="12"/>
  <c r="R1665" i="12"/>
  <c r="S1665" i="12" s="1"/>
  <c r="Q1666" i="12" l="1"/>
  <c r="K1666" i="12"/>
  <c r="P1666" i="12"/>
  <c r="Q1667" i="12" l="1"/>
  <c r="K1667" i="12"/>
  <c r="P1667" i="12"/>
  <c r="R1666" i="12"/>
  <c r="S1666" i="12" s="1"/>
  <c r="Q1668" i="12" l="1"/>
  <c r="K1668" i="12"/>
  <c r="P1668" i="12"/>
  <c r="R1667" i="12"/>
  <c r="S1667" i="12" s="1"/>
  <c r="Q1669" i="12" l="1"/>
  <c r="K1669" i="12"/>
  <c r="P1669" i="12"/>
  <c r="R1668" i="12"/>
  <c r="S1668" i="12" s="1"/>
  <c r="Q1670" i="12" l="1"/>
  <c r="K1670" i="12"/>
  <c r="P1670" i="12"/>
  <c r="R1669" i="12"/>
  <c r="S1669" i="12" s="1"/>
  <c r="Q1671" i="12" l="1"/>
  <c r="K1671" i="12"/>
  <c r="P1671" i="12"/>
  <c r="R1670" i="12"/>
  <c r="S1670" i="12" s="1"/>
  <c r="Q1672" i="12" l="1"/>
  <c r="K1672" i="12"/>
  <c r="P1672" i="12"/>
  <c r="R1671" i="12"/>
  <c r="S1671" i="12" s="1"/>
  <c r="Q1673" i="12" l="1"/>
  <c r="K1673" i="12"/>
  <c r="P1673" i="12"/>
  <c r="R1672" i="12"/>
  <c r="S1672" i="12" s="1"/>
  <c r="Q1674" i="12" l="1"/>
  <c r="K1674" i="12"/>
  <c r="P1674" i="12"/>
  <c r="R1673" i="12"/>
  <c r="S1673" i="12" s="1"/>
  <c r="Q1675" i="12" l="1"/>
  <c r="K1675" i="12"/>
  <c r="P1675" i="12"/>
  <c r="R1674" i="12"/>
  <c r="S1674" i="12" s="1"/>
  <c r="Q1676" i="12" l="1"/>
  <c r="K1676" i="12"/>
  <c r="P1676" i="12"/>
  <c r="R1675" i="12"/>
  <c r="S1675" i="12" s="1"/>
  <c r="Q1677" i="12" l="1"/>
  <c r="K1677" i="12"/>
  <c r="P1677" i="12"/>
  <c r="R1676" i="12"/>
  <c r="S1676" i="12" s="1"/>
  <c r="Q1678" i="12" l="1"/>
  <c r="K1678" i="12"/>
  <c r="P1678" i="12"/>
  <c r="R1677" i="12"/>
  <c r="S1677" i="12" s="1"/>
  <c r="Q1679" i="12" l="1"/>
  <c r="K1679" i="12"/>
  <c r="P1679" i="12"/>
  <c r="R1678" i="12"/>
  <c r="S1678" i="12" s="1"/>
  <c r="Q1680" i="12" l="1"/>
  <c r="K1680" i="12"/>
  <c r="P1680" i="12"/>
  <c r="R1679" i="12"/>
  <c r="S1679" i="12" s="1"/>
  <c r="Q1681" i="12" l="1"/>
  <c r="K1681" i="12"/>
  <c r="P1681" i="12"/>
  <c r="R1680" i="12"/>
  <c r="S1680" i="12" s="1"/>
  <c r="Q1682" i="12" l="1"/>
  <c r="K1682" i="12"/>
  <c r="P1682" i="12"/>
  <c r="R1681" i="12"/>
  <c r="S1681" i="12" s="1"/>
  <c r="Q1683" i="12" l="1"/>
  <c r="K1683" i="12"/>
  <c r="P1683" i="12"/>
  <c r="R1682" i="12"/>
  <c r="S1682" i="12" s="1"/>
  <c r="Q1684" i="12" l="1"/>
  <c r="K1684" i="12"/>
  <c r="P1684" i="12"/>
  <c r="R1683" i="12"/>
  <c r="S1683" i="12" s="1"/>
  <c r="Q1685" i="12" l="1"/>
  <c r="K1685" i="12"/>
  <c r="P1685" i="12"/>
  <c r="R1684" i="12"/>
  <c r="S1684" i="12" s="1"/>
  <c r="Q1686" i="12" l="1"/>
  <c r="K1686" i="12"/>
  <c r="P1686" i="12"/>
  <c r="R1685" i="12"/>
  <c r="S1685" i="12" s="1"/>
  <c r="Q1687" i="12" l="1"/>
  <c r="K1687" i="12"/>
  <c r="P1687" i="12"/>
  <c r="R1686" i="12"/>
  <c r="S1686" i="12" s="1"/>
  <c r="Q1688" i="12" l="1"/>
  <c r="K1688" i="12"/>
  <c r="P1688" i="12"/>
  <c r="R1687" i="12"/>
  <c r="S1687" i="12" s="1"/>
  <c r="Q1689" i="12" l="1"/>
  <c r="K1689" i="12"/>
  <c r="P1689" i="12"/>
  <c r="R1688" i="12"/>
  <c r="S1688" i="12" s="1"/>
  <c r="Q1690" i="12" l="1"/>
  <c r="K1690" i="12"/>
  <c r="P1690" i="12"/>
  <c r="R1689" i="12"/>
  <c r="S1689" i="12" s="1"/>
  <c r="Q1691" i="12" l="1"/>
  <c r="K1691" i="12"/>
  <c r="P1691" i="12"/>
  <c r="R1690" i="12"/>
  <c r="S1690" i="12" s="1"/>
  <c r="Q1692" i="12" l="1"/>
  <c r="K1692" i="12"/>
  <c r="P1692" i="12"/>
  <c r="R1691" i="12"/>
  <c r="S1691" i="12" s="1"/>
  <c r="Q1693" i="12" l="1"/>
  <c r="K1693" i="12"/>
  <c r="P1693" i="12"/>
  <c r="R1692" i="12"/>
  <c r="S1692" i="12" s="1"/>
  <c r="Q1694" i="12" l="1"/>
  <c r="K1694" i="12"/>
  <c r="P1694" i="12"/>
  <c r="R1693" i="12"/>
  <c r="S1693" i="12" s="1"/>
  <c r="Q1695" i="12" l="1"/>
  <c r="K1695" i="12"/>
  <c r="P1695" i="12"/>
  <c r="R1694" i="12"/>
  <c r="S1694" i="12" s="1"/>
  <c r="Q1696" i="12" l="1"/>
  <c r="K1696" i="12"/>
  <c r="P1696" i="12"/>
  <c r="R1695" i="12"/>
  <c r="S1695" i="12" s="1"/>
  <c r="Q1697" i="12" l="1"/>
  <c r="K1697" i="12"/>
  <c r="P1697" i="12"/>
  <c r="R1696" i="12"/>
  <c r="S1696" i="12" s="1"/>
  <c r="Q1698" i="12" l="1"/>
  <c r="K1698" i="12"/>
  <c r="P1698" i="12"/>
  <c r="R1697" i="12"/>
  <c r="S1697" i="12" s="1"/>
  <c r="Q1699" i="12" l="1"/>
  <c r="K1699" i="12"/>
  <c r="P1699" i="12"/>
  <c r="R1698" i="12"/>
  <c r="S1698" i="12" s="1"/>
  <c r="Q1700" i="12" l="1"/>
  <c r="K1700" i="12"/>
  <c r="P1700" i="12"/>
  <c r="R1699" i="12"/>
  <c r="S1699" i="12" s="1"/>
  <c r="Q1701" i="12" l="1"/>
  <c r="K1701" i="12"/>
  <c r="P1701" i="12"/>
  <c r="R1700" i="12"/>
  <c r="S1700" i="12" s="1"/>
  <c r="Q1702" i="12" l="1"/>
  <c r="K1702" i="12"/>
  <c r="P1702" i="12"/>
  <c r="R1701" i="12"/>
  <c r="S1701" i="12" s="1"/>
  <c r="Q1703" i="12" l="1"/>
  <c r="K1703" i="12"/>
  <c r="P1703" i="12"/>
  <c r="R1702" i="12"/>
  <c r="S1702" i="12" s="1"/>
  <c r="Q1704" i="12" l="1"/>
  <c r="K1704" i="12"/>
  <c r="P1704" i="12"/>
  <c r="R1703" i="12"/>
  <c r="S1703" i="12" s="1"/>
  <c r="Q1705" i="12" l="1"/>
  <c r="K1705" i="12"/>
  <c r="P1705" i="12"/>
  <c r="R1704" i="12"/>
  <c r="S1704" i="12" s="1"/>
  <c r="Q1706" i="12" l="1"/>
  <c r="K1706" i="12"/>
  <c r="P1706" i="12"/>
  <c r="R1705" i="12"/>
  <c r="S1705" i="12" s="1"/>
  <c r="Q1707" i="12" l="1"/>
  <c r="K1707" i="12"/>
  <c r="P1707" i="12"/>
  <c r="R1706" i="12"/>
  <c r="S1706" i="12" s="1"/>
  <c r="Q1708" i="12" l="1"/>
  <c r="K1708" i="12"/>
  <c r="P1708" i="12"/>
  <c r="R1707" i="12"/>
  <c r="S1707" i="12" s="1"/>
  <c r="Q1709" i="12" l="1"/>
  <c r="K1709" i="12"/>
  <c r="P1709" i="12"/>
  <c r="R1708" i="12"/>
  <c r="S1708" i="12" s="1"/>
  <c r="Q1710" i="12" l="1"/>
  <c r="K1710" i="12"/>
  <c r="P1710" i="12"/>
  <c r="R1709" i="12"/>
  <c r="S1709" i="12" s="1"/>
  <c r="Q1711" i="12" l="1"/>
  <c r="K1711" i="12"/>
  <c r="P1711" i="12"/>
  <c r="R1710" i="12"/>
  <c r="S1710" i="12" s="1"/>
  <c r="Q1712" i="12" l="1"/>
  <c r="K1712" i="12"/>
  <c r="P1712" i="12"/>
  <c r="R1711" i="12"/>
  <c r="S1711" i="12" s="1"/>
  <c r="Q1713" i="12" l="1"/>
  <c r="K1713" i="12"/>
  <c r="P1713" i="12"/>
  <c r="R1712" i="12"/>
  <c r="S1712" i="12" s="1"/>
  <c r="Q1714" i="12" l="1"/>
  <c r="K1714" i="12"/>
  <c r="P1714" i="12"/>
  <c r="R1713" i="12"/>
  <c r="S1713" i="12" s="1"/>
  <c r="Q1715" i="12" l="1"/>
  <c r="K1715" i="12"/>
  <c r="P1715" i="12"/>
  <c r="R1714" i="12"/>
  <c r="S1714" i="12" s="1"/>
  <c r="Q1716" i="12" l="1"/>
  <c r="K1716" i="12"/>
  <c r="P1716" i="12"/>
  <c r="R1715" i="12"/>
  <c r="S1715" i="12" s="1"/>
  <c r="Q1717" i="12" l="1"/>
  <c r="K1717" i="12"/>
  <c r="P1717" i="12"/>
  <c r="R1716" i="12"/>
  <c r="S1716" i="12" s="1"/>
  <c r="Q1718" i="12" l="1"/>
  <c r="K1718" i="12"/>
  <c r="P1718" i="12"/>
  <c r="R1717" i="12"/>
  <c r="S1717" i="12" s="1"/>
  <c r="R1718" i="12" l="1"/>
  <c r="S1718" i="12"/>
  <c r="Q1719" i="12"/>
  <c r="K1719" i="12"/>
  <c r="P1719" i="12"/>
  <c r="R1719" i="12" l="1"/>
  <c r="S1719" i="12"/>
  <c r="Q1720" i="12"/>
  <c r="K1720" i="12"/>
  <c r="P1720" i="12"/>
  <c r="Q1721" i="12" l="1"/>
  <c r="K1721" i="12"/>
  <c r="P1721" i="12"/>
  <c r="R1720" i="12"/>
  <c r="S1720" i="12" s="1"/>
  <c r="Q1722" i="12" l="1"/>
  <c r="K1722" i="12"/>
  <c r="P1722" i="12"/>
  <c r="R1721" i="12"/>
  <c r="S1721" i="12" s="1"/>
  <c r="Q1723" i="12" l="1"/>
  <c r="K1723" i="12"/>
  <c r="P1723" i="12"/>
  <c r="R1722" i="12"/>
  <c r="S1722" i="12" s="1"/>
  <c r="Q1724" i="12" l="1"/>
  <c r="K1724" i="12"/>
  <c r="P1724" i="12"/>
  <c r="R1723" i="12"/>
  <c r="S1723" i="12" s="1"/>
  <c r="Q1725" i="12" l="1"/>
  <c r="K1725" i="12"/>
  <c r="P1725" i="12"/>
  <c r="R1724" i="12"/>
  <c r="S1724" i="12" s="1"/>
  <c r="Q1726" i="12" l="1"/>
  <c r="K1726" i="12"/>
  <c r="P1726" i="12"/>
  <c r="R1725" i="12"/>
  <c r="S1725" i="12" s="1"/>
  <c r="Q1727" i="12" l="1"/>
  <c r="K1727" i="12"/>
  <c r="P1727" i="12"/>
  <c r="R1726" i="12"/>
  <c r="S1726" i="12" s="1"/>
  <c r="Q1728" i="12" l="1"/>
  <c r="K1728" i="12"/>
  <c r="P1728" i="12"/>
  <c r="R1727" i="12"/>
  <c r="S1727" i="12" s="1"/>
  <c r="Q1729" i="12" l="1"/>
  <c r="P1729" i="12"/>
  <c r="R1729" i="12" s="1"/>
  <c r="K1729" i="12"/>
  <c r="R1728" i="12"/>
  <c r="S1728" i="12" s="1"/>
  <c r="S1729" i="12" l="1"/>
  <c r="Q1730" i="12"/>
  <c r="P1730" i="12"/>
  <c r="N1730" i="12" l="1"/>
  <c r="K1730" i="12"/>
  <c r="R1730" i="12"/>
  <c r="S1730" i="12" s="1"/>
  <c r="Q1731" i="12" l="1"/>
  <c r="P1731" i="12"/>
  <c r="N1731" i="12" l="1"/>
  <c r="K1731" i="12"/>
  <c r="R1731" i="12"/>
  <c r="S1731" i="12" s="1"/>
  <c r="Q1732" i="12" l="1"/>
  <c r="P1732" i="12"/>
  <c r="N1732" i="12" l="1"/>
  <c r="K1732" i="12"/>
  <c r="R1732" i="12"/>
  <c r="S1732" i="12" s="1"/>
  <c r="Q1733" i="12" l="1"/>
  <c r="P1733" i="12"/>
  <c r="N1733" i="12" l="1"/>
  <c r="K1733" i="12"/>
  <c r="R1733" i="12"/>
  <c r="S1733" i="12" s="1"/>
  <c r="Q1734" i="12" l="1"/>
  <c r="P1734" i="12"/>
  <c r="N1734" i="12" l="1"/>
  <c r="K1734" i="12"/>
  <c r="R1734" i="12"/>
  <c r="S1734" i="12" s="1"/>
  <c r="Q1735" i="12" l="1"/>
  <c r="P1735" i="12"/>
  <c r="N1735" i="12" l="1"/>
  <c r="K1735" i="12"/>
  <c r="R1735" i="12"/>
  <c r="S1735" i="12" s="1"/>
  <c r="Q1736" i="12" l="1"/>
  <c r="P1736" i="12"/>
  <c r="N1736" i="12" l="1"/>
  <c r="K1736" i="12"/>
  <c r="R1736" i="12"/>
  <c r="S1736" i="12" s="1"/>
  <c r="Q1737" i="12" l="1"/>
  <c r="P1737" i="12"/>
  <c r="N1737" i="12" l="1"/>
  <c r="K1737" i="12"/>
  <c r="R1737" i="12"/>
  <c r="S1737" i="12" s="1"/>
  <c r="Q1738" i="12" l="1"/>
  <c r="P1738" i="12"/>
  <c r="N1738" i="12" l="1"/>
  <c r="K1738" i="12"/>
  <c r="R1738" i="12"/>
  <c r="S1738" i="12" s="1"/>
  <c r="Q1739" i="12" l="1"/>
  <c r="P1739" i="12"/>
  <c r="N1739" i="12" l="1"/>
  <c r="K1739" i="12"/>
  <c r="R1739" i="12"/>
  <c r="S1739" i="12" s="1"/>
  <c r="Q1740" i="12" l="1"/>
  <c r="K1740" i="12"/>
  <c r="P1740" i="12"/>
  <c r="Q1741" i="12" l="1"/>
  <c r="K1741" i="12"/>
  <c r="P1741" i="12"/>
  <c r="R1740" i="12"/>
  <c r="S1740" i="12" s="1"/>
  <c r="Q1742" i="12" l="1"/>
  <c r="K1742" i="12"/>
  <c r="P1742" i="12"/>
  <c r="R1741" i="12"/>
  <c r="S1741" i="12" s="1"/>
  <c r="Q1743" i="12" l="1"/>
  <c r="P1743" i="12"/>
  <c r="R1742" i="12"/>
  <c r="S1742" i="12" s="1"/>
  <c r="N1743" i="12" l="1"/>
  <c r="K1743" i="12"/>
  <c r="R1743" i="12"/>
  <c r="S1743" i="12" s="1"/>
  <c r="Q1744" i="12" l="1"/>
  <c r="K1744" i="12"/>
  <c r="P1744" i="12"/>
  <c r="Q1745" i="12" l="1"/>
  <c r="P1745" i="12"/>
  <c r="R1744" i="12"/>
  <c r="S1744" i="12" s="1"/>
  <c r="N1745" i="12" l="1"/>
  <c r="K1745" i="12"/>
  <c r="R1745" i="12"/>
  <c r="S1745" i="12" s="1"/>
  <c r="Q1746" i="12" l="1"/>
  <c r="P1746" i="12"/>
  <c r="N1746" i="12" l="1"/>
  <c r="K1746" i="12"/>
  <c r="R1746" i="12"/>
  <c r="S1746" i="12" s="1"/>
  <c r="Q1747" i="12" l="1"/>
  <c r="K1747" i="12"/>
  <c r="P1747" i="12"/>
  <c r="Q1748" i="12" l="1"/>
  <c r="K1748" i="12"/>
  <c r="P1748" i="12"/>
  <c r="R1747" i="12"/>
  <c r="S1747" i="12" s="1"/>
  <c r="Q1749" i="12" l="1"/>
  <c r="K1749" i="12"/>
  <c r="P1749" i="12"/>
  <c r="R1748" i="12"/>
  <c r="S1748" i="12" s="1"/>
  <c r="Q1750" i="12" l="1"/>
  <c r="K1750" i="12"/>
  <c r="P1750" i="12"/>
  <c r="R1749" i="12"/>
  <c r="S1749" i="12" s="1"/>
  <c r="Q1751" i="12" l="1"/>
  <c r="K1751" i="12"/>
  <c r="P1751" i="12"/>
  <c r="R1750" i="12"/>
  <c r="S1750" i="12" s="1"/>
  <c r="Q1752" i="12" l="1"/>
  <c r="K1752" i="12"/>
  <c r="P1752" i="12"/>
  <c r="R1751" i="12"/>
  <c r="S1751" i="12" s="1"/>
  <c r="Q1753" i="12" l="1"/>
  <c r="K1753" i="12"/>
  <c r="P1753" i="12"/>
  <c r="R1752" i="12"/>
  <c r="S1752" i="12" s="1"/>
  <c r="Q1754" i="12" l="1"/>
  <c r="K1754" i="12"/>
  <c r="P1754" i="12"/>
  <c r="R1753" i="12"/>
  <c r="S1753" i="12" s="1"/>
  <c r="Q1755" i="12" l="1"/>
  <c r="K1755" i="12"/>
  <c r="P1755" i="12"/>
  <c r="R1754" i="12"/>
  <c r="S1754" i="12" s="1"/>
  <c r="Q1756" i="12" l="1"/>
  <c r="K1756" i="12"/>
  <c r="P1756" i="12"/>
  <c r="R1755" i="12"/>
  <c r="S1755" i="12" s="1"/>
  <c r="Q1757" i="12" l="1"/>
  <c r="K1757" i="12"/>
  <c r="P1757" i="12"/>
  <c r="R1756" i="12"/>
  <c r="S1756" i="12" s="1"/>
  <c r="Q1758" i="12" l="1"/>
  <c r="K1758" i="12"/>
  <c r="P1758" i="12"/>
  <c r="R1757" i="12"/>
  <c r="S1757" i="12" s="1"/>
  <c r="Q1759" i="12" l="1"/>
  <c r="K1759" i="12"/>
  <c r="P1759" i="12"/>
  <c r="R1758" i="12"/>
  <c r="S1758" i="12" s="1"/>
  <c r="Q1760" i="12" l="1"/>
  <c r="K1760" i="12"/>
  <c r="P1760" i="12"/>
  <c r="R1759" i="12"/>
  <c r="S1759" i="12" s="1"/>
  <c r="Q1761" i="12" l="1"/>
  <c r="K1761" i="12"/>
  <c r="P1761" i="12"/>
  <c r="R1760" i="12"/>
  <c r="S1760" i="12" s="1"/>
  <c r="Q1762" i="12" l="1"/>
  <c r="K1762" i="12"/>
  <c r="P1762" i="12"/>
  <c r="R1761" i="12"/>
  <c r="S1761" i="12" s="1"/>
  <c r="Q1763" i="12" l="1"/>
  <c r="K1763" i="12"/>
  <c r="P1763" i="12"/>
  <c r="R1762" i="12"/>
  <c r="S1762" i="12" s="1"/>
  <c r="Q1764" i="12" l="1"/>
  <c r="K1764" i="12"/>
  <c r="P1764" i="12"/>
  <c r="R1763" i="12"/>
  <c r="S1763" i="12" s="1"/>
  <c r="Q1765" i="12" l="1"/>
  <c r="K1765" i="12"/>
  <c r="P1765" i="12"/>
  <c r="R1764" i="12"/>
  <c r="S1764" i="12" s="1"/>
  <c r="Q1766" i="12" l="1"/>
  <c r="K1766" i="12"/>
  <c r="P1766" i="12"/>
  <c r="R1765" i="12"/>
  <c r="S1765" i="12" s="1"/>
  <c r="Q1767" i="12" l="1"/>
  <c r="K1767" i="12"/>
  <c r="P1767" i="12"/>
  <c r="R1766" i="12"/>
  <c r="S1766" i="12" s="1"/>
  <c r="Q1768" i="12" l="1"/>
  <c r="K1768" i="12"/>
  <c r="P1768" i="12"/>
  <c r="R1767" i="12"/>
  <c r="S1767" i="12" s="1"/>
  <c r="Q1769" i="12" l="1"/>
  <c r="K1769" i="12"/>
  <c r="P1769" i="12"/>
  <c r="R1768" i="12"/>
  <c r="S1768" i="12" s="1"/>
  <c r="Q1770" i="12" l="1"/>
  <c r="K1770" i="12"/>
  <c r="P1770" i="12"/>
  <c r="R1769" i="12"/>
  <c r="S1769" i="12" s="1"/>
  <c r="Q1771" i="12" l="1"/>
  <c r="K1771" i="12"/>
  <c r="P1771" i="12"/>
  <c r="R1770" i="12"/>
  <c r="S1770" i="12" s="1"/>
  <c r="Q1772" i="12" l="1"/>
  <c r="K1772" i="12"/>
  <c r="P1772" i="12"/>
  <c r="R1771" i="12"/>
  <c r="S1771" i="12" s="1"/>
  <c r="Q1773" i="12" l="1"/>
  <c r="K1773" i="12"/>
  <c r="P1773" i="12"/>
  <c r="R1772" i="12"/>
  <c r="S1772" i="12" s="1"/>
  <c r="Q1774" i="12" l="1"/>
  <c r="K1774" i="12"/>
  <c r="P1774" i="12"/>
  <c r="R1773" i="12"/>
  <c r="S1773" i="12" s="1"/>
  <c r="Q1775" i="12" l="1"/>
  <c r="K1775" i="12"/>
  <c r="P1775" i="12"/>
  <c r="R1774" i="12"/>
  <c r="S1774" i="12" s="1"/>
  <c r="Q1776" i="12" l="1"/>
  <c r="K1776" i="12"/>
  <c r="P1776" i="12"/>
  <c r="R1775" i="12"/>
  <c r="S1775" i="12" s="1"/>
  <c r="Q1777" i="12" l="1"/>
  <c r="K1777" i="12"/>
  <c r="P1777" i="12"/>
  <c r="R1776" i="12"/>
  <c r="S1776" i="12" s="1"/>
  <c r="Q1778" i="12" l="1"/>
  <c r="K1778" i="12"/>
  <c r="P1778" i="12"/>
  <c r="R1777" i="12"/>
  <c r="S1777" i="12" s="1"/>
  <c r="Q1779" i="12" l="1"/>
  <c r="K1779" i="12"/>
  <c r="P1779" i="12"/>
  <c r="R1778" i="12"/>
  <c r="S1778" i="12" s="1"/>
  <c r="Q1780" i="12" l="1"/>
  <c r="K1780" i="12"/>
  <c r="P1780" i="12"/>
  <c r="R1779" i="12"/>
  <c r="S1779" i="12" s="1"/>
  <c r="Q1781" i="12" l="1"/>
  <c r="K1781" i="12"/>
  <c r="P1781" i="12"/>
  <c r="R1780" i="12"/>
  <c r="S1780" i="12" s="1"/>
  <c r="Q1782" i="12" l="1"/>
  <c r="K1782" i="12"/>
  <c r="P1782" i="12"/>
  <c r="R1781" i="12"/>
  <c r="S1781" i="12" s="1"/>
  <c r="Q1783" i="12" l="1"/>
  <c r="K1783" i="12"/>
  <c r="P1783" i="12"/>
  <c r="R1782" i="12"/>
  <c r="S1782" i="12" s="1"/>
  <c r="Q1784" i="12" l="1"/>
  <c r="K1784" i="12"/>
  <c r="P1784" i="12"/>
  <c r="R1783" i="12"/>
  <c r="S1783" i="12" s="1"/>
  <c r="Q1785" i="12" l="1"/>
  <c r="K1785" i="12"/>
  <c r="P1785" i="12"/>
  <c r="R1784" i="12"/>
  <c r="S1784" i="12" s="1"/>
  <c r="Q1786" i="12" l="1"/>
  <c r="K1786" i="12"/>
  <c r="P1786" i="12"/>
  <c r="R1785" i="12"/>
  <c r="S1785" i="12" s="1"/>
  <c r="Q1787" i="12" l="1"/>
  <c r="K1787" i="12"/>
  <c r="P1787" i="12"/>
  <c r="R1786" i="12"/>
  <c r="S1786" i="12" s="1"/>
  <c r="Q1788" i="12" l="1"/>
  <c r="K1788" i="12"/>
  <c r="P1788" i="12"/>
  <c r="R1787" i="12"/>
  <c r="S1787" i="12" s="1"/>
  <c r="R1788" i="12" l="1"/>
  <c r="S1788" i="12" s="1"/>
  <c r="Q1789" i="12"/>
  <c r="K1789" i="12"/>
  <c r="P1789" i="12"/>
  <c r="R1789" i="12" l="1"/>
  <c r="S1789" i="12"/>
  <c r="Q1790" i="12"/>
  <c r="K1790" i="12"/>
  <c r="P1790" i="12"/>
  <c r="R1790" i="12" s="1"/>
  <c r="S1790" i="12" l="1"/>
  <c r="Q1791" i="12"/>
  <c r="K1791" i="12"/>
  <c r="P1791" i="12"/>
  <c r="R1791" i="12" l="1"/>
  <c r="S1791" i="12" s="1"/>
  <c r="Q1792" i="12"/>
  <c r="K1792" i="12"/>
  <c r="P1792" i="12"/>
  <c r="R1792" i="12" l="1"/>
  <c r="S1792" i="12" s="1"/>
  <c r="Q1793" i="12"/>
  <c r="K1793" i="12"/>
  <c r="P1793" i="12"/>
  <c r="R1793" i="12" l="1"/>
  <c r="S1793" i="12" s="1"/>
  <c r="Q1794" i="12"/>
  <c r="P1794" i="12"/>
  <c r="R1794" i="12" l="1"/>
  <c r="S1794" i="12" s="1"/>
  <c r="N1794" i="12"/>
  <c r="K1794" i="12"/>
  <c r="Q1795" i="12" l="1"/>
  <c r="P1795" i="12"/>
  <c r="R1795" i="12" s="1"/>
  <c r="S1795" i="12" s="1"/>
  <c r="N1795" i="12" l="1"/>
  <c r="K1795" i="12"/>
  <c r="Q1796" i="12" l="1"/>
  <c r="K1796" i="12"/>
  <c r="P1796" i="12"/>
  <c r="R1796" i="12" l="1"/>
  <c r="S1796" i="12" s="1"/>
  <c r="Q1797" i="12"/>
  <c r="K1797" i="12"/>
  <c r="P1797" i="12"/>
  <c r="R1797" i="12" l="1"/>
  <c r="S1797" i="12" s="1"/>
  <c r="Q1798" i="12"/>
  <c r="K1798" i="12"/>
  <c r="P1798" i="12"/>
  <c r="R1798" i="12" l="1"/>
  <c r="S1798" i="12" s="1"/>
  <c r="Q1799" i="12"/>
  <c r="K1799" i="12"/>
  <c r="P1799" i="12"/>
  <c r="R1799" i="12" l="1"/>
  <c r="S1799" i="12" s="1"/>
  <c r="Q1800" i="12"/>
  <c r="K1800" i="12"/>
  <c r="P1800" i="12"/>
  <c r="R1800" i="12" l="1"/>
  <c r="S1800" i="12" s="1"/>
  <c r="Q1801" i="12"/>
  <c r="K1801" i="12"/>
  <c r="P1801" i="12"/>
  <c r="R1801" i="12" l="1"/>
  <c r="S1801" i="12" s="1"/>
  <c r="Q1802" i="12"/>
  <c r="P1802" i="12"/>
  <c r="R1802" i="12" l="1"/>
  <c r="S1802" i="12" s="1"/>
  <c r="N1802" i="12"/>
  <c r="K1802" i="12"/>
  <c r="Q1803" i="12" l="1"/>
  <c r="P1803" i="12"/>
  <c r="R1803" i="12" l="1"/>
  <c r="S1803" i="12" s="1"/>
  <c r="N1803" i="12"/>
  <c r="N1804" i="12" s="1"/>
  <c r="K1803" i="12"/>
  <c r="Q1804" i="12" l="1"/>
  <c r="K1804" i="12"/>
  <c r="P1804" i="12"/>
  <c r="R1804" i="12" l="1"/>
  <c r="S1804" i="12" s="1"/>
  <c r="Q1805" i="12"/>
  <c r="P1805" i="12"/>
  <c r="R1805" i="12" l="1"/>
  <c r="S1805" i="12" s="1"/>
  <c r="N1805" i="12"/>
  <c r="K1805" i="12"/>
  <c r="Q1806" i="12" l="1"/>
  <c r="P1806" i="12"/>
  <c r="R1806" i="12" s="1"/>
  <c r="S1806" i="12" s="1"/>
  <c r="N1806" i="12" l="1"/>
  <c r="N1807" i="12" s="1"/>
  <c r="K1806" i="12"/>
  <c r="Q1807" i="12" l="1"/>
  <c r="K1807" i="12"/>
  <c r="P1807" i="12"/>
  <c r="R1807" i="12" l="1"/>
  <c r="S1807" i="12" s="1"/>
  <c r="Q1808" i="12"/>
  <c r="P1808" i="12"/>
  <c r="N1808" i="12" l="1"/>
  <c r="K1808" i="12"/>
  <c r="R1808" i="12"/>
  <c r="S1808" i="12" s="1"/>
  <c r="Q1809" i="12" l="1"/>
  <c r="P1809" i="12"/>
  <c r="R1809" i="12" l="1"/>
  <c r="S1809" i="12" s="1"/>
  <c r="N1809" i="12"/>
  <c r="K1809" i="12"/>
  <c r="Q1810" i="12" l="1"/>
  <c r="P1810" i="12"/>
  <c r="R1810" i="12" s="1"/>
  <c r="S1810" i="12" s="1"/>
  <c r="N1810" i="12" l="1"/>
  <c r="K1810" i="12"/>
  <c r="Q1811" i="12" l="1"/>
  <c r="P1811" i="12"/>
  <c r="R1811" i="12" s="1"/>
  <c r="S1811" i="12" s="1"/>
  <c r="N1811" i="12" l="1"/>
  <c r="K1811" i="12"/>
  <c r="Q1812" i="12" l="1"/>
  <c r="P1812" i="12"/>
  <c r="R1812" i="12" s="1"/>
  <c r="S1812" i="12" s="1"/>
  <c r="N1812" i="12" l="1"/>
  <c r="K1812" i="12"/>
  <c r="Q1813" i="12" l="1"/>
  <c r="P1813" i="12"/>
  <c r="R1813" i="12" s="1"/>
  <c r="S1813" i="12" s="1"/>
  <c r="N1813" i="12" l="1"/>
  <c r="K1813" i="12"/>
  <c r="Q1814" i="12" l="1"/>
  <c r="P1814" i="12"/>
  <c r="R1814" i="12" s="1"/>
  <c r="S1814" i="12" s="1"/>
  <c r="N1814" i="12" l="1"/>
  <c r="N1815" i="12" s="1"/>
  <c r="K1814" i="12"/>
  <c r="Q1815" i="12" l="1"/>
  <c r="K1815" i="12"/>
  <c r="P1815" i="12"/>
  <c r="R1815" i="12" s="1"/>
  <c r="S1815" i="12" s="1"/>
  <c r="Q1816" i="12" l="1"/>
  <c r="P1816" i="12"/>
  <c r="R1816" i="12" l="1"/>
  <c r="S1816" i="12" s="1"/>
  <c r="N1816" i="12"/>
  <c r="K1816" i="12"/>
  <c r="Q1817" i="12" l="1"/>
  <c r="K1817" i="12"/>
  <c r="P1817" i="12"/>
  <c r="R1817" i="12" l="1"/>
  <c r="S1817" i="12" s="1"/>
  <c r="Q1818" i="12"/>
  <c r="P1818" i="12"/>
  <c r="N1817" i="12"/>
  <c r="R1818" i="12" l="1"/>
  <c r="S1818" i="12" s="1"/>
  <c r="N1818" i="12"/>
  <c r="K1818" i="12"/>
  <c r="Q1819" i="12" l="1"/>
  <c r="P1819" i="12"/>
  <c r="R1819" i="12" s="1"/>
  <c r="S1819" i="12" s="1"/>
  <c r="N1819" i="12" l="1"/>
  <c r="K1819" i="12"/>
  <c r="Q1820" i="12" l="1"/>
  <c r="K1820" i="12"/>
  <c r="P1820" i="12"/>
  <c r="R1820" i="12" l="1"/>
  <c r="S1820" i="12" s="1"/>
  <c r="Q1821" i="12"/>
  <c r="K1821" i="12"/>
  <c r="P1821" i="12"/>
  <c r="R1821" i="12" l="1"/>
  <c r="S1821" i="12" s="1"/>
  <c r="Q1822" i="12"/>
  <c r="K1822" i="12"/>
  <c r="P1822" i="12"/>
  <c r="R1822" i="12" l="1"/>
  <c r="S1822" i="12"/>
  <c r="Q1823" i="12"/>
  <c r="K1823" i="12"/>
  <c r="P1823" i="12"/>
  <c r="R1823" i="12" l="1"/>
  <c r="S1823" i="12" s="1"/>
  <c r="Q1824" i="12"/>
  <c r="K1824" i="12"/>
  <c r="P1824" i="12"/>
  <c r="R1824" i="12" l="1"/>
  <c r="S1824" i="12" s="1"/>
  <c r="Q1825" i="12"/>
  <c r="K1825" i="12"/>
  <c r="P1825" i="12"/>
  <c r="R1825" i="12" l="1"/>
  <c r="S1825" i="12" s="1"/>
  <c r="Q1826" i="12"/>
  <c r="K1826" i="12"/>
  <c r="P1826" i="12"/>
  <c r="R1826" i="12" l="1"/>
  <c r="S1826" i="12" s="1"/>
  <c r="Q1827" i="12"/>
  <c r="K1827" i="12"/>
  <c r="P1827" i="12"/>
  <c r="Q1828" i="12" l="1"/>
  <c r="K1828" i="12"/>
  <c r="P1828" i="12"/>
  <c r="R1827" i="12"/>
  <c r="S1827" i="12" s="1"/>
  <c r="R1828" i="12" l="1"/>
  <c r="S1828" i="12" s="1"/>
  <c r="Q1829" i="12"/>
  <c r="K1829" i="12"/>
  <c r="P1829" i="12"/>
  <c r="Q1830" i="12" l="1"/>
  <c r="K1830" i="12"/>
  <c r="P1830" i="12"/>
  <c r="R1829" i="12"/>
  <c r="S1829" i="12" s="1"/>
  <c r="R1830" i="12" l="1"/>
  <c r="S1830" i="12" s="1"/>
  <c r="Q1831" i="12"/>
  <c r="K1831" i="12"/>
  <c r="P1831" i="12"/>
  <c r="R1831" i="12" l="1"/>
  <c r="S1831" i="12"/>
  <c r="Q1832" i="12"/>
  <c r="K1832" i="12"/>
  <c r="P1832" i="12"/>
  <c r="R1832" i="12" l="1"/>
  <c r="S1832" i="12" s="1"/>
  <c r="Q1833" i="12"/>
  <c r="K1833" i="12"/>
  <c r="P1833" i="12"/>
  <c r="R1833" i="12" l="1"/>
  <c r="S1833" i="12" s="1"/>
  <c r="Q1834" i="12"/>
  <c r="K1834" i="12"/>
  <c r="P1834" i="12"/>
  <c r="R1834" i="12" l="1"/>
  <c r="S1834" i="12" s="1"/>
  <c r="Q1835" i="12"/>
  <c r="K1835" i="12"/>
  <c r="P1835" i="12"/>
  <c r="R1835" i="12" l="1"/>
  <c r="S1835" i="12" s="1"/>
  <c r="Q1836" i="12"/>
  <c r="K1836" i="12"/>
  <c r="P1836" i="12"/>
  <c r="R1836" i="12" l="1"/>
  <c r="S1836" i="12" s="1"/>
  <c r="Q1837" i="12"/>
  <c r="K1837" i="12"/>
  <c r="P1837" i="12"/>
  <c r="R1837" i="12" l="1"/>
  <c r="S1837" i="12" s="1"/>
  <c r="Q1838" i="12"/>
  <c r="K1838" i="12"/>
  <c r="P1838" i="12"/>
  <c r="R1838" i="12" l="1"/>
  <c r="S1838" i="12" s="1"/>
  <c r="Q1839" i="12"/>
  <c r="K1839" i="12"/>
  <c r="P1839" i="12"/>
  <c r="R1839" i="12" l="1"/>
  <c r="S1839" i="12" s="1"/>
  <c r="Q1840" i="12"/>
  <c r="P1840" i="12"/>
  <c r="R1840" i="12" l="1"/>
  <c r="S1840" i="12" s="1"/>
  <c r="N1840" i="12"/>
  <c r="K1840" i="12"/>
  <c r="Q1841" i="12" l="1"/>
  <c r="P1841" i="12"/>
  <c r="N1841" i="12" l="1"/>
  <c r="K1841" i="12"/>
  <c r="R1841" i="12"/>
  <c r="S1841" i="12" s="1"/>
  <c r="Q1842" i="12" l="1"/>
  <c r="P1842" i="12"/>
  <c r="R1842" i="12" s="1"/>
  <c r="S1842" i="12" s="1"/>
  <c r="N1842" i="12" l="1"/>
  <c r="K1842" i="12"/>
  <c r="Q1843" i="12" l="1"/>
  <c r="P1843" i="12"/>
  <c r="R1843" i="12" s="1"/>
  <c r="S1843" i="12" s="1"/>
  <c r="N1843" i="12" l="1"/>
  <c r="K1843" i="12"/>
  <c r="Q1844" i="12" l="1"/>
  <c r="P1844" i="12"/>
  <c r="R1844" i="12" s="1"/>
  <c r="S1844" i="12" s="1"/>
  <c r="N1844" i="12" l="1"/>
  <c r="K1844" i="12"/>
  <c r="Q1845" i="12" l="1"/>
  <c r="K1845" i="12"/>
  <c r="P1845" i="12"/>
  <c r="R1845" i="12" l="1"/>
  <c r="S1845" i="12" s="1"/>
  <c r="Q1846" i="12"/>
  <c r="K1846" i="12"/>
  <c r="P1846" i="12"/>
  <c r="R1846" i="12" l="1"/>
  <c r="S1846" i="12" s="1"/>
  <c r="Q1847" i="12"/>
  <c r="K1847" i="12"/>
  <c r="P1847" i="12"/>
  <c r="R1847" i="12" l="1"/>
  <c r="S1847" i="12" s="1"/>
  <c r="Q1848" i="12"/>
  <c r="K1848" i="12"/>
  <c r="P1848" i="12"/>
  <c r="R1848" i="12" l="1"/>
  <c r="S1848" i="12" s="1"/>
  <c r="Q1849" i="12"/>
  <c r="K1849" i="12"/>
  <c r="P1849" i="12"/>
  <c r="R1849" i="12" l="1"/>
  <c r="S1849" i="12" s="1"/>
  <c r="Q1850" i="12"/>
  <c r="K1850" i="12"/>
  <c r="P1850" i="12"/>
  <c r="R1850" i="12" l="1"/>
  <c r="S1850" i="12" s="1"/>
  <c r="Q1851" i="12"/>
  <c r="P1851" i="12"/>
  <c r="K1851" i="12"/>
  <c r="R1851" i="12" l="1"/>
  <c r="S1851" i="12" s="1"/>
  <c r="Q1852" i="12"/>
  <c r="K1852" i="12"/>
  <c r="P1852" i="12"/>
  <c r="R1852" i="12" l="1"/>
  <c r="S1852" i="12" s="1"/>
  <c r="Q1853" i="12"/>
  <c r="K1853" i="12"/>
  <c r="P1853" i="12"/>
  <c r="R1853" i="12" l="1"/>
  <c r="S1853" i="12" s="1"/>
  <c r="Q1854" i="12"/>
  <c r="K1854" i="12"/>
  <c r="P1854" i="12"/>
  <c r="R1854" i="12" l="1"/>
  <c r="S1854" i="12" s="1"/>
  <c r="Q1855" i="12"/>
  <c r="K1855" i="12"/>
  <c r="P1855" i="12"/>
  <c r="R1855" i="12" l="1"/>
  <c r="S1855" i="12" s="1"/>
  <c r="Q1856" i="12"/>
  <c r="K1856" i="12"/>
  <c r="P1856" i="12"/>
  <c r="R1856" i="12" l="1"/>
  <c r="S1856" i="12" s="1"/>
  <c r="Q1857" i="12"/>
  <c r="K1857" i="12"/>
  <c r="P1857" i="12"/>
  <c r="R1857" i="12" l="1"/>
  <c r="S1857" i="12" s="1"/>
  <c r="Q1858" i="12"/>
  <c r="K1858" i="12"/>
  <c r="P1858" i="12"/>
  <c r="R1858" i="12" l="1"/>
  <c r="S1858" i="12" s="1"/>
  <c r="Q1859" i="12"/>
  <c r="K1859" i="12"/>
  <c r="P1859" i="12"/>
  <c r="R1859" i="12" l="1"/>
  <c r="S1859" i="12" s="1"/>
  <c r="Q1860" i="12"/>
  <c r="K1860" i="12"/>
  <c r="P1860" i="12"/>
  <c r="R1860" i="12" l="1"/>
  <c r="S1860" i="12" s="1"/>
  <c r="Q1861" i="12"/>
  <c r="K1861" i="12"/>
  <c r="P1861" i="12"/>
  <c r="R1861" i="12" l="1"/>
  <c r="S1861" i="12" s="1"/>
  <c r="Q1862" i="12"/>
  <c r="K1862" i="12"/>
  <c r="P1862" i="12"/>
  <c r="R1862" i="12" l="1"/>
  <c r="S1862" i="12" s="1"/>
  <c r="Q1863" i="12"/>
  <c r="K1863" i="12"/>
  <c r="P1863" i="12"/>
  <c r="R1863" i="12" l="1"/>
  <c r="S1863" i="12" s="1"/>
  <c r="Q1864" i="12"/>
  <c r="K1864" i="12"/>
  <c r="P1864" i="12"/>
  <c r="R1864" i="12" l="1"/>
  <c r="S1864" i="12" s="1"/>
  <c r="Q1865" i="12"/>
  <c r="K1865" i="12"/>
  <c r="P1865" i="12"/>
  <c r="R1865" i="12" l="1"/>
  <c r="S1865" i="12" s="1"/>
  <c r="Q1866" i="12"/>
  <c r="K1866" i="12"/>
  <c r="P1866" i="12"/>
  <c r="R1866" i="12" l="1"/>
  <c r="S1866" i="12" s="1"/>
  <c r="Q1867" i="12"/>
  <c r="K1867" i="12"/>
  <c r="P1867" i="12"/>
  <c r="R1867" i="12" l="1"/>
  <c r="S1867" i="12" s="1"/>
  <c r="Q1868" i="12"/>
  <c r="K1868" i="12"/>
  <c r="P1868" i="12"/>
  <c r="R1868" i="12" l="1"/>
  <c r="S1868" i="12" s="1"/>
  <c r="Q1869" i="12"/>
  <c r="K1869" i="12"/>
  <c r="P1869" i="12"/>
  <c r="R1869" i="12" l="1"/>
  <c r="S1869" i="12" s="1"/>
  <c r="Q1870" i="12"/>
  <c r="K1870" i="12"/>
  <c r="P1870" i="12"/>
  <c r="R1870" i="12" l="1"/>
  <c r="S1870" i="12" s="1"/>
  <c r="Q1871" i="12"/>
  <c r="K1871" i="12"/>
  <c r="P1871" i="12"/>
  <c r="R1871" i="12" l="1"/>
  <c r="S1871" i="12" s="1"/>
  <c r="Q1872" i="12"/>
  <c r="K1872" i="12"/>
  <c r="P1872" i="12"/>
  <c r="R1872" i="12" l="1"/>
  <c r="S1872" i="12" s="1"/>
  <c r="Q1873" i="12"/>
  <c r="K1873" i="12"/>
  <c r="P1873" i="12"/>
  <c r="R1873" i="12" l="1"/>
  <c r="S1873" i="12" s="1"/>
  <c r="Q1874" i="12"/>
  <c r="K1874" i="12"/>
  <c r="P1874" i="12"/>
  <c r="R1874" i="12" l="1"/>
  <c r="S1874" i="12" s="1"/>
  <c r="Q1875" i="12"/>
  <c r="K1875" i="12"/>
  <c r="P1875" i="12"/>
  <c r="R1875" i="12" l="1"/>
  <c r="S1875" i="12" s="1"/>
  <c r="Q1876" i="12"/>
  <c r="P1876" i="12"/>
  <c r="R1876" i="12" l="1"/>
  <c r="S1876" i="12" s="1"/>
  <c r="N1876" i="12"/>
  <c r="K1876" i="12"/>
  <c r="Q1877" i="12" l="1"/>
  <c r="P1877" i="12"/>
  <c r="R1877" i="12" s="1"/>
  <c r="S1877" i="12" s="1"/>
  <c r="N1877" i="12" l="1"/>
  <c r="K1877" i="12"/>
  <c r="Q1878" i="12" l="1"/>
  <c r="P1878" i="12"/>
  <c r="R1878" i="12" s="1"/>
  <c r="S1878" i="12" s="1"/>
  <c r="N1878" i="12" l="1"/>
  <c r="K1878" i="12"/>
  <c r="Q1879" i="12" l="1"/>
  <c r="P1879" i="12"/>
  <c r="R1879" i="12" s="1"/>
  <c r="S1879" i="12" s="1"/>
  <c r="N1879" i="12" l="1"/>
  <c r="K1879" i="12"/>
  <c r="Q1880" i="12" l="1"/>
  <c r="P1880" i="12"/>
  <c r="R1880" i="12" s="1"/>
  <c r="S1880" i="12" s="1"/>
  <c r="N1880" i="12" l="1"/>
  <c r="K1880" i="12"/>
  <c r="Q1881" i="12" l="1"/>
  <c r="P1881" i="12"/>
  <c r="R1881" i="12" l="1"/>
  <c r="S1881" i="12" s="1"/>
  <c r="N1881" i="12"/>
  <c r="K1881" i="12"/>
  <c r="Q1882" i="12" l="1"/>
  <c r="P1882" i="12"/>
  <c r="R1882" i="12" s="1"/>
  <c r="S1882" i="12" s="1"/>
  <c r="N1882" i="12" l="1"/>
  <c r="K1882" i="12"/>
  <c r="Q1883" i="12" l="1"/>
  <c r="P1883" i="12"/>
  <c r="R1883" i="12" s="1"/>
  <c r="S1883" i="12" s="1"/>
  <c r="N1883" i="12" l="1"/>
  <c r="K1883" i="12"/>
  <c r="Q1884" i="12" l="1"/>
  <c r="P1884" i="12"/>
  <c r="R1884" i="12" s="1"/>
  <c r="S1884" i="12" s="1"/>
  <c r="N1884" i="12" l="1"/>
  <c r="K1884" i="12"/>
  <c r="Q1885" i="12" l="1"/>
  <c r="K1885" i="12"/>
  <c r="P1885" i="12"/>
  <c r="R1885" i="12" l="1"/>
  <c r="S1885" i="12" s="1"/>
  <c r="Q1886" i="12"/>
  <c r="K1886" i="12"/>
  <c r="P1886" i="12"/>
  <c r="R1886" i="12" l="1"/>
  <c r="S1886" i="12" s="1"/>
  <c r="Q1887" i="12"/>
  <c r="K1887" i="12"/>
  <c r="P1887" i="12"/>
  <c r="R1887" i="12" l="1"/>
  <c r="S1887" i="12" s="1"/>
  <c r="Q1888" i="12"/>
  <c r="K1888" i="12"/>
  <c r="P1888" i="12"/>
  <c r="R1888" i="12" l="1"/>
  <c r="S1888" i="12" s="1"/>
  <c r="Q1889" i="12"/>
  <c r="K1889" i="12"/>
  <c r="P1889" i="12"/>
  <c r="R1889" i="12" l="1"/>
  <c r="S1889" i="12" s="1"/>
  <c r="Q1890" i="12"/>
  <c r="K1890" i="12"/>
  <c r="P1890" i="12"/>
  <c r="R1890" i="12" l="1"/>
  <c r="S1890" i="12" s="1"/>
  <c r="Q1891" i="12"/>
  <c r="K1891" i="12"/>
  <c r="P1891" i="12"/>
  <c r="R1891" i="12" l="1"/>
  <c r="S1891" i="12" s="1"/>
  <c r="Q1892" i="12"/>
  <c r="K1892" i="12"/>
  <c r="P1892" i="12"/>
  <c r="R1892" i="12" l="1"/>
  <c r="S1892" i="12" s="1"/>
  <c r="Q1893" i="12"/>
  <c r="K1893" i="12"/>
  <c r="P1893" i="12"/>
  <c r="R1893" i="12" l="1"/>
  <c r="S1893" i="12" s="1"/>
  <c r="Q1894" i="12"/>
  <c r="K1894" i="12"/>
  <c r="P1894" i="12"/>
  <c r="R1894" i="12" l="1"/>
  <c r="S1894" i="12" s="1"/>
  <c r="Q1895" i="12"/>
  <c r="K1895" i="12"/>
  <c r="P1895" i="12"/>
  <c r="R1895" i="12" l="1"/>
  <c r="S1895" i="12" s="1"/>
  <c r="Q1896" i="12"/>
  <c r="K1896" i="12"/>
  <c r="P1896" i="12"/>
  <c r="R1896" i="12" l="1"/>
  <c r="S1896" i="12" s="1"/>
  <c r="Q1897" i="12"/>
  <c r="K1897" i="12"/>
  <c r="P1897" i="12"/>
  <c r="R1897" i="12" l="1"/>
  <c r="S1897" i="12" s="1"/>
  <c r="Q1898" i="12"/>
  <c r="K1898" i="12"/>
  <c r="P1898" i="12"/>
  <c r="R1898" i="12" l="1"/>
  <c r="S1898" i="12" s="1"/>
  <c r="Q1899" i="12"/>
  <c r="K1899" i="12"/>
  <c r="P1899" i="12"/>
  <c r="R1899" i="12" l="1"/>
  <c r="S1899" i="12" s="1"/>
  <c r="Q1900" i="12"/>
  <c r="K1900" i="12"/>
  <c r="P1900" i="12"/>
  <c r="R1900" i="12" l="1"/>
  <c r="S1900" i="12" s="1"/>
  <c r="Q1901" i="12"/>
  <c r="K1901" i="12"/>
  <c r="P1901" i="12"/>
  <c r="R1901" i="12" l="1"/>
  <c r="S1901" i="12" s="1"/>
  <c r="Q1902" i="12"/>
  <c r="K1902" i="12"/>
  <c r="P1902" i="12"/>
  <c r="R1902" i="12" l="1"/>
  <c r="S1902" i="12" s="1"/>
  <c r="Q1903" i="12"/>
  <c r="K1903" i="12"/>
  <c r="P1903" i="12"/>
  <c r="R1903" i="12" l="1"/>
  <c r="S1903" i="12" s="1"/>
  <c r="Q1904" i="12"/>
  <c r="K1904" i="12"/>
  <c r="P1904" i="12"/>
  <c r="R1904" i="12" l="1"/>
  <c r="S1904" i="12" s="1"/>
  <c r="Q1905" i="12"/>
  <c r="K1905" i="12"/>
  <c r="P1905" i="12"/>
  <c r="R1905" i="12" l="1"/>
  <c r="S1905" i="12" s="1"/>
  <c r="Q1906" i="12"/>
  <c r="K1906" i="12"/>
  <c r="P1906" i="12"/>
  <c r="R1906" i="12" s="1"/>
  <c r="S1906" i="12" s="1"/>
  <c r="Q1907" i="12" l="1"/>
  <c r="K1907" i="12"/>
  <c r="P1907" i="12"/>
  <c r="R1907" i="12" l="1"/>
  <c r="S1907" i="12" s="1"/>
  <c r="Q1908" i="12"/>
  <c r="K1908" i="12"/>
  <c r="P1908" i="12"/>
  <c r="R1908" i="12" l="1"/>
  <c r="S1908" i="12" s="1"/>
  <c r="Q1909" i="12"/>
  <c r="K1909" i="12"/>
  <c r="P1909" i="12"/>
  <c r="R1909" i="12" l="1"/>
  <c r="S1909" i="12" s="1"/>
  <c r="Q1910" i="12"/>
  <c r="K1910" i="12"/>
  <c r="P1910" i="12"/>
  <c r="R1910" i="12" l="1"/>
  <c r="S1910" i="12" s="1"/>
  <c r="Q1911" i="12"/>
  <c r="K1911" i="12"/>
  <c r="P1911" i="12"/>
  <c r="R1911" i="12" l="1"/>
  <c r="S1911" i="12" s="1"/>
  <c r="Q1912" i="12"/>
  <c r="K1912" i="12"/>
  <c r="P1912" i="12"/>
  <c r="R1912" i="12" l="1"/>
  <c r="S1912" i="12" s="1"/>
  <c r="Q1913" i="12"/>
  <c r="K1913" i="12"/>
  <c r="P1913" i="12"/>
  <c r="R1913" i="12" l="1"/>
  <c r="S1913" i="12" s="1"/>
  <c r="Q1914" i="12"/>
  <c r="K1914" i="12"/>
  <c r="P1914" i="12"/>
  <c r="R1914" i="12" l="1"/>
  <c r="S1914" i="12" s="1"/>
  <c r="Q1915" i="12"/>
  <c r="K1915" i="12"/>
  <c r="P1915" i="12"/>
  <c r="R1915" i="12" l="1"/>
  <c r="S1915" i="12" s="1"/>
  <c r="Q1916" i="12"/>
  <c r="K1916" i="12"/>
  <c r="P1916" i="12"/>
  <c r="R1916" i="12" l="1"/>
  <c r="S1916" i="12" s="1"/>
  <c r="Q1917" i="12"/>
  <c r="K1917" i="12"/>
  <c r="P1917" i="12"/>
  <c r="R1917" i="12" l="1"/>
  <c r="S1917" i="12" s="1"/>
  <c r="Q1918" i="12"/>
  <c r="K1918" i="12"/>
  <c r="P1918" i="12"/>
  <c r="R1918" i="12" l="1"/>
  <c r="S1918" i="12" s="1"/>
  <c r="Q1919" i="12"/>
  <c r="K1919" i="12"/>
  <c r="P1919" i="12"/>
  <c r="R1919" i="12" l="1"/>
  <c r="S1919" i="12" s="1"/>
  <c r="Q1920" i="12"/>
  <c r="K1920" i="12"/>
  <c r="P1920" i="12"/>
  <c r="R1920" i="12" l="1"/>
  <c r="S1920" i="12" s="1"/>
  <c r="Q1921" i="12"/>
  <c r="K1921" i="12"/>
  <c r="P1921" i="12"/>
  <c r="R1921" i="12" l="1"/>
  <c r="S1921" i="12" s="1"/>
  <c r="Q1922" i="12"/>
  <c r="K1922" i="12"/>
  <c r="P1922" i="12"/>
  <c r="R1922" i="12" l="1"/>
  <c r="S1922" i="12" s="1"/>
  <c r="Q1923" i="12"/>
  <c r="K1923" i="12"/>
  <c r="P1923" i="12"/>
  <c r="R1923" i="12" l="1"/>
  <c r="S1923" i="12" s="1"/>
  <c r="Q1924" i="12"/>
  <c r="K1924" i="12"/>
  <c r="P1924" i="12"/>
  <c r="R1924" i="12" l="1"/>
  <c r="S1924" i="12" s="1"/>
  <c r="Q1925" i="12"/>
  <c r="K1925" i="12"/>
  <c r="P1925" i="12"/>
  <c r="R1925" i="12" l="1"/>
  <c r="S1925" i="12" s="1"/>
  <c r="Q1926" i="12"/>
  <c r="K1926" i="12"/>
  <c r="P1926" i="12"/>
  <c r="R1926" i="12" l="1"/>
  <c r="S1926" i="12" s="1"/>
  <c r="Q1927" i="12"/>
  <c r="K1927" i="12"/>
  <c r="P1927" i="12"/>
  <c r="R1927" i="12" l="1"/>
  <c r="S1927" i="12" s="1"/>
  <c r="Q1928" i="12"/>
  <c r="K1928" i="12"/>
  <c r="P1928" i="12"/>
  <c r="R1928" i="12" l="1"/>
  <c r="S1928" i="12" s="1"/>
  <c r="Q1929" i="12"/>
  <c r="K1929" i="12"/>
  <c r="P1929" i="12"/>
  <c r="R1929" i="12" l="1"/>
  <c r="S1929" i="12" s="1"/>
  <c r="Q1930" i="12"/>
  <c r="K1930" i="12"/>
  <c r="P1930" i="12"/>
  <c r="R1930" i="12" l="1"/>
  <c r="S1930" i="12" s="1"/>
  <c r="Q1931" i="12"/>
  <c r="K1931" i="12"/>
  <c r="P1931" i="12"/>
  <c r="R1931" i="12" l="1"/>
  <c r="S1931" i="12" s="1"/>
  <c r="Q1932" i="12"/>
  <c r="K1932" i="12"/>
  <c r="P1932" i="12"/>
  <c r="R1932" i="12" l="1"/>
  <c r="S1932" i="12" s="1"/>
  <c r="Q1933" i="12"/>
  <c r="K1933" i="12"/>
  <c r="P1933" i="12"/>
  <c r="R1933" i="12" l="1"/>
  <c r="S1933" i="12" s="1"/>
  <c r="Q1934" i="12"/>
  <c r="K1934" i="12"/>
  <c r="P1934" i="12"/>
  <c r="R1934" i="12" l="1"/>
  <c r="S1934" i="12" s="1"/>
  <c r="Q1935" i="12"/>
  <c r="K1935" i="12"/>
  <c r="P1935" i="12"/>
  <c r="R1935" i="12" l="1"/>
  <c r="S1935" i="12" s="1"/>
  <c r="Q1936" i="12"/>
  <c r="K1936" i="12"/>
  <c r="P1936" i="12"/>
  <c r="R1936" i="12" l="1"/>
  <c r="S1936" i="12" s="1"/>
  <c r="Q1937" i="12"/>
  <c r="K1937" i="12"/>
  <c r="P1937" i="12"/>
  <c r="R1937" i="12" l="1"/>
  <c r="S1937" i="12" s="1"/>
  <c r="Q1938" i="12"/>
  <c r="K1938" i="12"/>
  <c r="P1938" i="12"/>
  <c r="R1938" i="12" l="1"/>
  <c r="S1938" i="12" s="1"/>
  <c r="Q1939" i="12"/>
  <c r="K1939" i="12"/>
  <c r="P1939" i="12"/>
  <c r="R1939" i="12" l="1"/>
  <c r="S1939" i="12" s="1"/>
  <c r="Q1940" i="12"/>
  <c r="K1940" i="12"/>
  <c r="P1940" i="12"/>
  <c r="R1940" i="12" l="1"/>
  <c r="S1940" i="12" s="1"/>
  <c r="Q1941" i="12"/>
  <c r="K1941" i="12"/>
  <c r="P1941" i="12"/>
  <c r="R1941" i="12" l="1"/>
  <c r="S1941" i="12" s="1"/>
  <c r="Q1942" i="12"/>
  <c r="K1942" i="12"/>
  <c r="P1942" i="12"/>
  <c r="R1942" i="12" l="1"/>
  <c r="S1942" i="12" s="1"/>
  <c r="Q1943" i="12"/>
  <c r="K1943" i="12"/>
  <c r="P1943" i="12"/>
  <c r="R1943" i="12" l="1"/>
  <c r="S1943" i="12" s="1"/>
  <c r="Q1944" i="12"/>
  <c r="K1944" i="12"/>
  <c r="P1944" i="12"/>
  <c r="R1944" i="12" l="1"/>
  <c r="S1944" i="12" s="1"/>
  <c r="Q1945" i="12"/>
  <c r="K1945" i="12"/>
  <c r="P1945" i="12"/>
  <c r="R1945" i="12" l="1"/>
  <c r="S1945" i="12" s="1"/>
  <c r="Q1946" i="12"/>
  <c r="K1946" i="12"/>
  <c r="P1946" i="12"/>
  <c r="R1946" i="12" l="1"/>
  <c r="S1946" i="12" s="1"/>
  <c r="Q1947" i="12"/>
  <c r="K1947" i="12"/>
  <c r="P1947" i="12"/>
  <c r="R1947" i="12" l="1"/>
  <c r="S1947" i="12" s="1"/>
  <c r="Q1948" i="12"/>
  <c r="K1948" i="12"/>
  <c r="P1948" i="12"/>
  <c r="R1948" i="12" l="1"/>
  <c r="S1948" i="12" s="1"/>
  <c r="Q1949" i="12"/>
  <c r="K1949" i="12"/>
  <c r="P1949" i="12"/>
  <c r="R1949" i="12" l="1"/>
  <c r="S1949" i="12" s="1"/>
  <c r="Q1950" i="12"/>
  <c r="K1950" i="12"/>
  <c r="P1950" i="12"/>
  <c r="R1950" i="12" l="1"/>
  <c r="S1950" i="12" s="1"/>
  <c r="Q1951" i="12"/>
  <c r="K1951" i="12"/>
  <c r="P1951" i="12"/>
  <c r="R1951" i="12" l="1"/>
  <c r="S1951" i="12" s="1"/>
  <c r="Q1952" i="12"/>
  <c r="K1952" i="12"/>
  <c r="P1952" i="12"/>
  <c r="R1952" i="12" l="1"/>
  <c r="S1952" i="12" s="1"/>
  <c r="Q1953" i="12"/>
  <c r="K1953" i="12"/>
  <c r="P1953" i="12"/>
  <c r="R1953" i="12" l="1"/>
  <c r="S1953" i="12" s="1"/>
  <c r="Q1954" i="12"/>
  <c r="K1954" i="12"/>
  <c r="P1954" i="12"/>
  <c r="R1954" i="12" l="1"/>
  <c r="S1954" i="12" s="1"/>
  <c r="Q1955" i="12"/>
  <c r="K1955" i="12"/>
  <c r="P1955" i="12"/>
  <c r="R1955" i="12" l="1"/>
  <c r="S1955" i="12" s="1"/>
  <c r="Q1956" i="12"/>
  <c r="K1956" i="12"/>
  <c r="P1956" i="12"/>
  <c r="R1956" i="12" l="1"/>
  <c r="S1956" i="12" s="1"/>
  <c r="Q1957" i="12"/>
  <c r="P1957" i="12"/>
  <c r="K1957" i="12"/>
  <c r="R1957" i="12" l="1"/>
  <c r="S1957" i="12" s="1"/>
  <c r="Q1958" i="12"/>
  <c r="K1958" i="12"/>
  <c r="P1958" i="12"/>
  <c r="R1958" i="12" l="1"/>
  <c r="S1958" i="12" s="1"/>
  <c r="Q1959" i="12"/>
  <c r="K1959" i="12"/>
  <c r="P1959" i="12"/>
  <c r="R1959" i="12" l="1"/>
  <c r="S1959" i="12" s="1"/>
  <c r="Q1960" i="12"/>
  <c r="K1960" i="12"/>
  <c r="P1960" i="12"/>
  <c r="R1960" i="12" l="1"/>
  <c r="S1960" i="12" s="1"/>
  <c r="Q1961" i="12"/>
  <c r="K1961" i="12"/>
  <c r="P1961" i="12"/>
  <c r="R1961" i="12" l="1"/>
  <c r="S1961" i="12" s="1"/>
  <c r="Q1962" i="12"/>
  <c r="K1962" i="12"/>
  <c r="P1962" i="12"/>
  <c r="R1962" i="12" l="1"/>
  <c r="S1962" i="12" s="1"/>
  <c r="Q1963" i="12"/>
  <c r="K1963" i="12"/>
  <c r="P1963" i="12"/>
  <c r="R1963" i="12" l="1"/>
  <c r="S1963" i="12" s="1"/>
  <c r="Q1964" i="12"/>
  <c r="K1964" i="12"/>
  <c r="P1964" i="12"/>
  <c r="R1964" i="12" l="1"/>
  <c r="S1964" i="12" s="1"/>
  <c r="Q1965" i="12"/>
  <c r="K1965" i="12"/>
  <c r="P1965" i="12"/>
  <c r="R1965" i="12" l="1"/>
  <c r="S1965" i="12" s="1"/>
  <c r="Q1966" i="12"/>
  <c r="K1966" i="12"/>
  <c r="P1966" i="12"/>
  <c r="R1966" i="12" l="1"/>
  <c r="S1966" i="12" s="1"/>
  <c r="Q1967" i="12"/>
  <c r="K1967" i="12"/>
  <c r="P1967" i="12"/>
  <c r="R1967" i="12" l="1"/>
  <c r="S1967" i="12" s="1"/>
  <c r="Q1968" i="12"/>
  <c r="K1968" i="12"/>
  <c r="P1968" i="12"/>
  <c r="R1968" i="12" l="1"/>
  <c r="S1968" i="12" s="1"/>
  <c r="Q1969" i="12"/>
  <c r="K1969" i="12"/>
  <c r="P1969" i="12"/>
  <c r="R1969" i="12" l="1"/>
  <c r="S1969" i="12" s="1"/>
  <c r="Q1970" i="12"/>
  <c r="K1970" i="12"/>
  <c r="P1970" i="12"/>
  <c r="R1970" i="12" l="1"/>
  <c r="S1970" i="12" s="1"/>
  <c r="Q1971" i="12"/>
  <c r="K1971" i="12"/>
  <c r="P1971" i="12"/>
  <c r="R1971" i="12" l="1"/>
  <c r="S1971" i="12" s="1"/>
  <c r="Q1972" i="12"/>
  <c r="K1972" i="12"/>
  <c r="P1972" i="12"/>
  <c r="R1972" i="12" l="1"/>
  <c r="S1972" i="12" s="1"/>
  <c r="Q1973" i="12"/>
  <c r="K1973" i="12"/>
  <c r="P1973" i="12"/>
  <c r="R1973" i="12" l="1"/>
  <c r="S1973" i="12" s="1"/>
  <c r="Q1974" i="12"/>
  <c r="K1974" i="12"/>
  <c r="P1974" i="12"/>
  <c r="R1974" i="12" l="1"/>
  <c r="S1974" i="12" s="1"/>
  <c r="Q1975" i="12"/>
  <c r="K1975" i="12"/>
  <c r="P1975" i="12"/>
  <c r="R1975" i="12" l="1"/>
  <c r="S1975" i="12" s="1"/>
  <c r="Q1976" i="12"/>
  <c r="K1976" i="12"/>
  <c r="P1976" i="12"/>
  <c r="R1976" i="12" l="1"/>
  <c r="S1976" i="12" s="1"/>
  <c r="Q1977" i="12"/>
  <c r="K1977" i="12"/>
  <c r="P1977" i="12"/>
  <c r="R1977" i="12" l="1"/>
  <c r="S1977" i="12" s="1"/>
  <c r="Q1978" i="12"/>
  <c r="K1978" i="12"/>
  <c r="P1978" i="12"/>
  <c r="R1978" i="12" l="1"/>
  <c r="S1978" i="12" s="1"/>
  <c r="P1979" i="12"/>
  <c r="Q1979" i="12"/>
  <c r="K1979" i="12"/>
  <c r="R1979" i="12" l="1"/>
  <c r="S1979" i="12" s="1"/>
  <c r="S2" i="12" s="1"/>
</calcChain>
</file>

<file path=xl/sharedStrings.xml><?xml version="1.0" encoding="utf-8"?>
<sst xmlns="http://schemas.openxmlformats.org/spreadsheetml/2006/main" count="138" uniqueCount="63">
  <si>
    <t>DATE</t>
  </si>
  <si>
    <t>Ambuja</t>
  </si>
  <si>
    <t>ACC</t>
  </si>
  <si>
    <t>Ratio</t>
  </si>
  <si>
    <t>30-Day Moving Average</t>
  </si>
  <si>
    <t>Return on Ambuja</t>
  </si>
  <si>
    <t>Return on ACC</t>
  </si>
  <si>
    <t>Cointegration Result</t>
  </si>
  <si>
    <t>t-Stat</t>
  </si>
  <si>
    <t>slope</t>
  </si>
  <si>
    <t>Y</t>
  </si>
  <si>
    <t>X</t>
  </si>
  <si>
    <t>Mean</t>
  </si>
  <si>
    <t>Standard Deviation</t>
  </si>
  <si>
    <t>Z-Score</t>
  </si>
  <si>
    <t>Date</t>
  </si>
  <si>
    <t>Open</t>
  </si>
  <si>
    <t>High</t>
  </si>
  <si>
    <t>Low</t>
  </si>
  <si>
    <t>Volume</t>
  </si>
  <si>
    <t>EWA</t>
  </si>
  <si>
    <t>EWC</t>
  </si>
  <si>
    <t>Y - M*X</t>
  </si>
  <si>
    <t>Spread</t>
  </si>
  <si>
    <t>Critical Value Parameter</t>
  </si>
  <si>
    <t>EWA PnL</t>
  </si>
  <si>
    <t>EWC PnL</t>
  </si>
  <si>
    <t>LongEntry</t>
  </si>
  <si>
    <t>LongExit</t>
  </si>
  <si>
    <t>LongPosition</t>
  </si>
  <si>
    <t>Entry Z Score</t>
  </si>
  <si>
    <t>EWA Strategy PnL</t>
  </si>
  <si>
    <t>EWC Strategy PnL</t>
  </si>
  <si>
    <t>Net PnL</t>
  </si>
  <si>
    <t>Cumulative PnL</t>
  </si>
  <si>
    <t xml:space="preserve">Exit Z Score </t>
  </si>
  <si>
    <t>ΔSpread(t)</t>
  </si>
  <si>
    <t>Spread(t-1)</t>
  </si>
  <si>
    <t>Slope (λ)</t>
  </si>
  <si>
    <t>SE (λ)</t>
  </si>
  <si>
    <t>Change in Spread</t>
  </si>
  <si>
    <t>Previous Value of the Spread</t>
  </si>
  <si>
    <t>ΔSpread(t) &amp; Spread(t-1) 
Linear Regression</t>
  </si>
  <si>
    <t>EWA and EWC 
Linear Regression</t>
  </si>
  <si>
    <t>Slope / 
SE of Slope</t>
  </si>
  <si>
    <t>Both are close prices</t>
  </si>
  <si>
    <t>If constant required</t>
  </si>
  <si>
    <t>Probability</t>
  </si>
  <si>
    <t>t-stat &lt; critical value, hence not co-integrated</t>
  </si>
  <si>
    <t>using tou distribution</t>
  </si>
  <si>
    <t>Long the spread</t>
  </si>
  <si>
    <t>Y-M*X</t>
  </si>
  <si>
    <t>Strategy PL</t>
  </si>
  <si>
    <t>Simiar Beta</t>
  </si>
  <si>
    <t>null</t>
  </si>
  <si>
    <t>Adj Close</t>
  </si>
  <si>
    <t>Short entry</t>
  </si>
  <si>
    <t>exit</t>
  </si>
  <si>
    <t>Cumulative long</t>
  </si>
  <si>
    <t>Cumulative exit</t>
  </si>
  <si>
    <t>Bank of India</t>
  </si>
  <si>
    <t>Union Bank</t>
  </si>
  <si>
    <t>Considering last 300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</si>
</sst>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[$-409]d\-mmm\-yy;@"/>
    <numFmt numFmtId="166" formatCode="0.0%"/>
    <numFmt numFmtId="167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6" applyNumberFormat="0" applyAlignment="0" applyProtection="0"/>
    <xf numFmtId="0" fontId="12" fillId="6" borderId="7" applyNumberFormat="0" applyAlignment="0" applyProtection="0"/>
    <xf numFmtId="0" fontId="13" fillId="6" borderId="6" applyNumberFormat="0" applyAlignment="0" applyProtection="0"/>
    <xf numFmtId="0" fontId="14" fillId="0" borderId="8" applyNumberFormat="0" applyFill="0" applyAlignment="0" applyProtection="0"/>
    <xf numFmtId="0" fontId="15" fillId="7" borderId="9" applyNumberFormat="0" applyAlignment="0" applyProtection="0"/>
    <xf numFmtId="0" fontId="16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" fillId="32" borderId="0" applyNumberFormat="0" applyBorder="0" applyAlignment="0" applyProtection="0"/>
  </cellStyleXfs>
  <cellXfs count="54">
    <xf numFmtId="0" fontId="0" fillId="0" borderId="0" xfId="0"/>
    <xf numFmtId="15" fontId="0" fillId="0" borderId="0" xfId="0" applyNumberFormat="1"/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/>
    <xf numFmtId="165" fontId="0" fillId="0" borderId="0" xfId="0" applyNumberFormat="1"/>
    <xf numFmtId="14" fontId="0" fillId="34" borderId="0" xfId="0" applyNumberFormat="1" applyFill="1"/>
    <xf numFmtId="0" fontId="0" fillId="34" borderId="0" xfId="0" applyFill="1"/>
    <xf numFmtId="14" fontId="0" fillId="35" borderId="0" xfId="0" applyNumberFormat="1" applyFill="1"/>
    <xf numFmtId="0" fontId="0" fillId="35" borderId="0" xfId="0" applyFill="1"/>
    <xf numFmtId="167" fontId="0" fillId="0" borderId="0" xfId="0" applyNumberFormat="1"/>
    <xf numFmtId="167" fontId="0" fillId="35" borderId="0" xfId="0" applyNumberFormat="1" applyFill="1"/>
    <xf numFmtId="167" fontId="0" fillId="34" borderId="0" xfId="0" applyNumberFormat="1" applyFill="1"/>
    <xf numFmtId="166" fontId="0" fillId="0" borderId="0" xfId="1" applyNumberFormat="1" applyFont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67" fontId="19" fillId="36" borderId="0" xfId="0" applyNumberFormat="1" applyFont="1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wrapText="1"/>
    </xf>
    <xf numFmtId="0" fontId="0" fillId="37" borderId="0" xfId="0" applyFill="1" applyAlignment="1">
      <alignment wrapText="1"/>
    </xf>
    <xf numFmtId="0" fontId="21" fillId="36" borderId="1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3" fillId="39" borderId="0" xfId="0" applyFont="1" applyFill="1" applyAlignment="1">
      <alignment horizontal="center" vertical="center" wrapText="1"/>
    </xf>
    <xf numFmtId="0" fontId="18" fillId="36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39" borderId="0" xfId="0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/>
    <xf numFmtId="14" fontId="0" fillId="37" borderId="0" xfId="0" applyNumberFormat="1" applyFill="1" applyAlignment="1">
      <alignment wrapText="1"/>
    </xf>
    <xf numFmtId="167" fontId="0" fillId="37" borderId="0" xfId="0" applyNumberFormat="1" applyFill="1" applyAlignment="1">
      <alignment wrapText="1"/>
    </xf>
    <xf numFmtId="2" fontId="0" fillId="37" borderId="0" xfId="0" applyNumberFormat="1" applyFill="1" applyAlignment="1">
      <alignment wrapText="1"/>
    </xf>
    <xf numFmtId="167" fontId="19" fillId="37" borderId="0" xfId="0" applyNumberFormat="1" applyFont="1" applyFill="1" applyAlignment="1">
      <alignment wrapText="1"/>
    </xf>
    <xf numFmtId="166" fontId="0" fillId="37" borderId="0" xfId="1" applyNumberFormat="1" applyFont="1" applyFill="1" applyAlignment="1">
      <alignment wrapText="1"/>
    </xf>
    <xf numFmtId="0" fontId="22" fillId="38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0" fillId="39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2" fontId="21" fillId="4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37" borderId="1" xfId="0" applyFill="1" applyBorder="1" applyAlignment="1">
      <alignment horizontal="center" vertical="center" wrapText="1"/>
    </xf>
    <xf numFmtId="14" fontId="18" fillId="0" borderId="0" xfId="0" applyNumberFormat="1" applyFont="1"/>
    <xf numFmtId="0" fontId="18" fillId="0" borderId="0" xfId="0" applyFont="1" applyAlignment="1">
      <alignment horizontal="center" vertical="center"/>
    </xf>
    <xf numFmtId="0" fontId="18" fillId="0" borderId="0" xfId="0" applyFont="1"/>
    <xf numFmtId="9" fontId="0" fillId="0" borderId="0" xfId="0" applyNumberFormat="1"/>
    <xf numFmtId="0" fontId="20" fillId="39" borderId="12" xfId="0" applyFont="1" applyFill="1" applyBorder="1" applyAlignment="1">
      <alignment horizontal="center" vertical="center" wrapText="1"/>
    </xf>
    <xf numFmtId="0" fontId="0" fillId="41" borderId="0" xfId="0" applyFill="1"/>
    <xf numFmtId="0" fontId="0" fillId="41" borderId="0" xfId="0" applyFill="1" applyAlignment="1">
      <alignment wrapText="1"/>
    </xf>
    <xf numFmtId="0" fontId="3" fillId="39" borderId="1" xfId="0" applyFont="1" applyFill="1" applyBorder="1" applyAlignment="1">
      <alignment horizontal="center" vertical="center" wrapText="1"/>
    </xf>
    <xf numFmtId="0" fontId="20" fillId="39" borderId="2" xfId="0" applyFont="1" applyFill="1" applyBorder="1" applyAlignment="1">
      <alignment horizontal="center" vertical="center" wrapText="1"/>
    </xf>
    <xf numFmtId="0" fontId="20" fillId="39" borderId="1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528911978786154E-2"/>
          <c:y val="5.1400554097404488E-2"/>
          <c:w val="0.90982655518575639"/>
          <c:h val="0.8326195683872849"/>
        </c:manualLayout>
      </c:layout>
      <c:lineChart>
        <c:grouping val="standard"/>
        <c:varyColors val="0"/>
        <c:ser>
          <c:idx val="1"/>
          <c:order val="0"/>
          <c:tx>
            <c:strRef>
              <c:f>'Basic Data'!$B$1</c:f>
              <c:strCache>
                <c:ptCount val="1"/>
                <c:pt idx="0">
                  <c:v>EWA</c:v>
                </c:pt>
              </c:strCache>
            </c:strRef>
          </c:tx>
          <c:marker>
            <c:symbol val="none"/>
          </c:marker>
          <c:cat>
            <c:numRef>
              <c:f>'Basic Data'!$A$2:$A$1261</c:f>
              <c:numCache>
                <c:formatCode>m/d/yyyy</c:formatCode>
                <c:ptCount val="1260"/>
                <c:pt idx="0">
                  <c:v>41256</c:v>
                </c:pt>
                <c:pt idx="1">
                  <c:v>41257</c:v>
                </c:pt>
                <c:pt idx="2">
                  <c:v>41260</c:v>
                </c:pt>
                <c:pt idx="3">
                  <c:v>41261</c:v>
                </c:pt>
                <c:pt idx="4">
                  <c:v>41262</c:v>
                </c:pt>
                <c:pt idx="5">
                  <c:v>41263</c:v>
                </c:pt>
                <c:pt idx="6">
                  <c:v>41264</c:v>
                </c:pt>
                <c:pt idx="7">
                  <c:v>41267</c:v>
                </c:pt>
                <c:pt idx="8">
                  <c:v>41269</c:v>
                </c:pt>
                <c:pt idx="9">
                  <c:v>41270</c:v>
                </c:pt>
                <c:pt idx="10">
                  <c:v>41271</c:v>
                </c:pt>
                <c:pt idx="11">
                  <c:v>41274</c:v>
                </c:pt>
                <c:pt idx="12">
                  <c:v>41276</c:v>
                </c:pt>
                <c:pt idx="13">
                  <c:v>41277</c:v>
                </c:pt>
                <c:pt idx="14">
                  <c:v>41278</c:v>
                </c:pt>
                <c:pt idx="15">
                  <c:v>41281</c:v>
                </c:pt>
                <c:pt idx="16">
                  <c:v>41282</c:v>
                </c:pt>
                <c:pt idx="17">
                  <c:v>41283</c:v>
                </c:pt>
                <c:pt idx="18">
                  <c:v>41284</c:v>
                </c:pt>
                <c:pt idx="19">
                  <c:v>41285</c:v>
                </c:pt>
                <c:pt idx="20">
                  <c:v>41288</c:v>
                </c:pt>
                <c:pt idx="21">
                  <c:v>41289</c:v>
                </c:pt>
                <c:pt idx="22">
                  <c:v>41290</c:v>
                </c:pt>
                <c:pt idx="23">
                  <c:v>41291</c:v>
                </c:pt>
                <c:pt idx="24">
                  <c:v>41292</c:v>
                </c:pt>
                <c:pt idx="25">
                  <c:v>41296</c:v>
                </c:pt>
                <c:pt idx="26">
                  <c:v>41297</c:v>
                </c:pt>
                <c:pt idx="27">
                  <c:v>41298</c:v>
                </c:pt>
                <c:pt idx="28">
                  <c:v>41299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41316</c:v>
                </c:pt>
                <c:pt idx="40">
                  <c:v>41317</c:v>
                </c:pt>
                <c:pt idx="41">
                  <c:v>41318</c:v>
                </c:pt>
                <c:pt idx="42">
                  <c:v>41319</c:v>
                </c:pt>
                <c:pt idx="43">
                  <c:v>41320</c:v>
                </c:pt>
                <c:pt idx="44">
                  <c:v>41324</c:v>
                </c:pt>
                <c:pt idx="45">
                  <c:v>41325</c:v>
                </c:pt>
                <c:pt idx="46">
                  <c:v>41326</c:v>
                </c:pt>
                <c:pt idx="47">
                  <c:v>41327</c:v>
                </c:pt>
                <c:pt idx="48">
                  <c:v>41330</c:v>
                </c:pt>
                <c:pt idx="49">
                  <c:v>41331</c:v>
                </c:pt>
                <c:pt idx="50">
                  <c:v>41332</c:v>
                </c:pt>
                <c:pt idx="51">
                  <c:v>41333</c:v>
                </c:pt>
                <c:pt idx="52">
                  <c:v>41334</c:v>
                </c:pt>
                <c:pt idx="53">
                  <c:v>41337</c:v>
                </c:pt>
                <c:pt idx="54">
                  <c:v>41338</c:v>
                </c:pt>
                <c:pt idx="55">
                  <c:v>41339</c:v>
                </c:pt>
                <c:pt idx="56">
                  <c:v>41340</c:v>
                </c:pt>
                <c:pt idx="57">
                  <c:v>41341</c:v>
                </c:pt>
                <c:pt idx="58">
                  <c:v>41344</c:v>
                </c:pt>
                <c:pt idx="59">
                  <c:v>41345</c:v>
                </c:pt>
                <c:pt idx="60">
                  <c:v>41346</c:v>
                </c:pt>
                <c:pt idx="61">
                  <c:v>41347</c:v>
                </c:pt>
                <c:pt idx="62">
                  <c:v>41348</c:v>
                </c:pt>
                <c:pt idx="63">
                  <c:v>41351</c:v>
                </c:pt>
                <c:pt idx="64">
                  <c:v>41352</c:v>
                </c:pt>
                <c:pt idx="65">
                  <c:v>41353</c:v>
                </c:pt>
                <c:pt idx="66">
                  <c:v>41354</c:v>
                </c:pt>
                <c:pt idx="67">
                  <c:v>41355</c:v>
                </c:pt>
                <c:pt idx="68">
                  <c:v>41358</c:v>
                </c:pt>
                <c:pt idx="69">
                  <c:v>41359</c:v>
                </c:pt>
                <c:pt idx="70">
                  <c:v>41360</c:v>
                </c:pt>
                <c:pt idx="71">
                  <c:v>41361</c:v>
                </c:pt>
                <c:pt idx="72">
                  <c:v>41365</c:v>
                </c:pt>
                <c:pt idx="73">
                  <c:v>41366</c:v>
                </c:pt>
                <c:pt idx="74">
                  <c:v>41367</c:v>
                </c:pt>
                <c:pt idx="75">
                  <c:v>41368</c:v>
                </c:pt>
                <c:pt idx="76">
                  <c:v>41369</c:v>
                </c:pt>
                <c:pt idx="77">
                  <c:v>41372</c:v>
                </c:pt>
                <c:pt idx="78">
                  <c:v>41373</c:v>
                </c:pt>
                <c:pt idx="79">
                  <c:v>41374</c:v>
                </c:pt>
                <c:pt idx="80">
                  <c:v>41375</c:v>
                </c:pt>
                <c:pt idx="81">
                  <c:v>41376</c:v>
                </c:pt>
                <c:pt idx="82">
                  <c:v>41379</c:v>
                </c:pt>
                <c:pt idx="83">
                  <c:v>41380</c:v>
                </c:pt>
                <c:pt idx="84">
                  <c:v>41381</c:v>
                </c:pt>
                <c:pt idx="85">
                  <c:v>41382</c:v>
                </c:pt>
                <c:pt idx="86">
                  <c:v>41383</c:v>
                </c:pt>
                <c:pt idx="87">
                  <c:v>41386</c:v>
                </c:pt>
                <c:pt idx="88">
                  <c:v>41387</c:v>
                </c:pt>
                <c:pt idx="89">
                  <c:v>41388</c:v>
                </c:pt>
                <c:pt idx="90">
                  <c:v>41389</c:v>
                </c:pt>
                <c:pt idx="91">
                  <c:v>41390</c:v>
                </c:pt>
                <c:pt idx="92">
                  <c:v>41393</c:v>
                </c:pt>
                <c:pt idx="93">
                  <c:v>41394</c:v>
                </c:pt>
                <c:pt idx="94">
                  <c:v>41395</c:v>
                </c:pt>
                <c:pt idx="95">
                  <c:v>41396</c:v>
                </c:pt>
                <c:pt idx="96">
                  <c:v>41397</c:v>
                </c:pt>
                <c:pt idx="97">
                  <c:v>41400</c:v>
                </c:pt>
                <c:pt idx="98">
                  <c:v>41401</c:v>
                </c:pt>
                <c:pt idx="99">
                  <c:v>41402</c:v>
                </c:pt>
                <c:pt idx="100">
                  <c:v>41403</c:v>
                </c:pt>
                <c:pt idx="101">
                  <c:v>41404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41414</c:v>
                </c:pt>
                <c:pt idx="108">
                  <c:v>41415</c:v>
                </c:pt>
                <c:pt idx="109">
                  <c:v>41416</c:v>
                </c:pt>
                <c:pt idx="110">
                  <c:v>41417</c:v>
                </c:pt>
                <c:pt idx="111">
                  <c:v>41418</c:v>
                </c:pt>
                <c:pt idx="112">
                  <c:v>41422</c:v>
                </c:pt>
                <c:pt idx="113">
                  <c:v>41423</c:v>
                </c:pt>
                <c:pt idx="114">
                  <c:v>41424</c:v>
                </c:pt>
                <c:pt idx="115">
                  <c:v>41425</c:v>
                </c:pt>
                <c:pt idx="116">
                  <c:v>41428</c:v>
                </c:pt>
                <c:pt idx="117">
                  <c:v>41429</c:v>
                </c:pt>
                <c:pt idx="118">
                  <c:v>41430</c:v>
                </c:pt>
                <c:pt idx="119">
                  <c:v>41431</c:v>
                </c:pt>
                <c:pt idx="120">
                  <c:v>41432</c:v>
                </c:pt>
                <c:pt idx="121">
                  <c:v>41435</c:v>
                </c:pt>
                <c:pt idx="122">
                  <c:v>41436</c:v>
                </c:pt>
                <c:pt idx="123">
                  <c:v>41437</c:v>
                </c:pt>
                <c:pt idx="124">
                  <c:v>41438</c:v>
                </c:pt>
                <c:pt idx="125">
                  <c:v>41439</c:v>
                </c:pt>
                <c:pt idx="126">
                  <c:v>41442</c:v>
                </c:pt>
                <c:pt idx="127">
                  <c:v>41443</c:v>
                </c:pt>
                <c:pt idx="128">
                  <c:v>41444</c:v>
                </c:pt>
                <c:pt idx="129">
                  <c:v>41445</c:v>
                </c:pt>
                <c:pt idx="130">
                  <c:v>41446</c:v>
                </c:pt>
                <c:pt idx="131">
                  <c:v>41449</c:v>
                </c:pt>
                <c:pt idx="132">
                  <c:v>41450</c:v>
                </c:pt>
                <c:pt idx="133">
                  <c:v>41451</c:v>
                </c:pt>
                <c:pt idx="134">
                  <c:v>41452</c:v>
                </c:pt>
                <c:pt idx="135">
                  <c:v>41453</c:v>
                </c:pt>
                <c:pt idx="136">
                  <c:v>41456</c:v>
                </c:pt>
                <c:pt idx="137">
                  <c:v>41457</c:v>
                </c:pt>
                <c:pt idx="138">
                  <c:v>41458</c:v>
                </c:pt>
                <c:pt idx="139">
                  <c:v>41460</c:v>
                </c:pt>
                <c:pt idx="140">
                  <c:v>41463</c:v>
                </c:pt>
                <c:pt idx="141">
                  <c:v>41464</c:v>
                </c:pt>
                <c:pt idx="142">
                  <c:v>41465</c:v>
                </c:pt>
                <c:pt idx="143">
                  <c:v>41466</c:v>
                </c:pt>
                <c:pt idx="144">
                  <c:v>41467</c:v>
                </c:pt>
                <c:pt idx="145">
                  <c:v>41470</c:v>
                </c:pt>
                <c:pt idx="146">
                  <c:v>41471</c:v>
                </c:pt>
                <c:pt idx="147">
                  <c:v>41472</c:v>
                </c:pt>
                <c:pt idx="148">
                  <c:v>41473</c:v>
                </c:pt>
                <c:pt idx="149">
                  <c:v>41474</c:v>
                </c:pt>
                <c:pt idx="150">
                  <c:v>41477</c:v>
                </c:pt>
                <c:pt idx="151">
                  <c:v>41478</c:v>
                </c:pt>
                <c:pt idx="152">
                  <c:v>41479</c:v>
                </c:pt>
                <c:pt idx="153">
                  <c:v>41480</c:v>
                </c:pt>
                <c:pt idx="154">
                  <c:v>41481</c:v>
                </c:pt>
                <c:pt idx="155">
                  <c:v>41484</c:v>
                </c:pt>
                <c:pt idx="156">
                  <c:v>41485</c:v>
                </c:pt>
                <c:pt idx="157">
                  <c:v>41486</c:v>
                </c:pt>
                <c:pt idx="158">
                  <c:v>41487</c:v>
                </c:pt>
                <c:pt idx="159">
                  <c:v>41488</c:v>
                </c:pt>
                <c:pt idx="160">
                  <c:v>41491</c:v>
                </c:pt>
                <c:pt idx="161">
                  <c:v>41492</c:v>
                </c:pt>
                <c:pt idx="162">
                  <c:v>41493</c:v>
                </c:pt>
                <c:pt idx="163">
                  <c:v>41494</c:v>
                </c:pt>
                <c:pt idx="164">
                  <c:v>41495</c:v>
                </c:pt>
                <c:pt idx="165">
                  <c:v>41498</c:v>
                </c:pt>
                <c:pt idx="166">
                  <c:v>41499</c:v>
                </c:pt>
                <c:pt idx="167">
                  <c:v>41500</c:v>
                </c:pt>
                <c:pt idx="168">
                  <c:v>41501</c:v>
                </c:pt>
                <c:pt idx="169">
                  <c:v>41502</c:v>
                </c:pt>
                <c:pt idx="170">
                  <c:v>41505</c:v>
                </c:pt>
                <c:pt idx="171">
                  <c:v>41506</c:v>
                </c:pt>
                <c:pt idx="172">
                  <c:v>41507</c:v>
                </c:pt>
                <c:pt idx="173">
                  <c:v>41508</c:v>
                </c:pt>
                <c:pt idx="174">
                  <c:v>41509</c:v>
                </c:pt>
                <c:pt idx="175">
                  <c:v>41512</c:v>
                </c:pt>
                <c:pt idx="176">
                  <c:v>41513</c:v>
                </c:pt>
                <c:pt idx="177">
                  <c:v>41514</c:v>
                </c:pt>
                <c:pt idx="178">
                  <c:v>41515</c:v>
                </c:pt>
                <c:pt idx="179">
                  <c:v>41516</c:v>
                </c:pt>
                <c:pt idx="180">
                  <c:v>41520</c:v>
                </c:pt>
                <c:pt idx="181">
                  <c:v>41521</c:v>
                </c:pt>
                <c:pt idx="182">
                  <c:v>41522</c:v>
                </c:pt>
                <c:pt idx="183">
                  <c:v>41523</c:v>
                </c:pt>
                <c:pt idx="184">
                  <c:v>41526</c:v>
                </c:pt>
                <c:pt idx="185">
                  <c:v>41527</c:v>
                </c:pt>
                <c:pt idx="186">
                  <c:v>41528</c:v>
                </c:pt>
                <c:pt idx="187">
                  <c:v>41529</c:v>
                </c:pt>
                <c:pt idx="188">
                  <c:v>41530</c:v>
                </c:pt>
                <c:pt idx="189">
                  <c:v>41533</c:v>
                </c:pt>
                <c:pt idx="190">
                  <c:v>41534</c:v>
                </c:pt>
                <c:pt idx="191">
                  <c:v>41535</c:v>
                </c:pt>
                <c:pt idx="192">
                  <c:v>41536</c:v>
                </c:pt>
                <c:pt idx="193">
                  <c:v>41537</c:v>
                </c:pt>
                <c:pt idx="194">
                  <c:v>41540</c:v>
                </c:pt>
                <c:pt idx="195">
                  <c:v>41541</c:v>
                </c:pt>
                <c:pt idx="196">
                  <c:v>41542</c:v>
                </c:pt>
                <c:pt idx="197">
                  <c:v>41543</c:v>
                </c:pt>
                <c:pt idx="198">
                  <c:v>41544</c:v>
                </c:pt>
                <c:pt idx="199">
                  <c:v>41547</c:v>
                </c:pt>
                <c:pt idx="200">
                  <c:v>41548</c:v>
                </c:pt>
                <c:pt idx="201">
                  <c:v>41549</c:v>
                </c:pt>
                <c:pt idx="202">
                  <c:v>41550</c:v>
                </c:pt>
                <c:pt idx="203">
                  <c:v>41551</c:v>
                </c:pt>
                <c:pt idx="204">
                  <c:v>41554</c:v>
                </c:pt>
                <c:pt idx="205">
                  <c:v>41555</c:v>
                </c:pt>
                <c:pt idx="206">
                  <c:v>41556</c:v>
                </c:pt>
                <c:pt idx="207">
                  <c:v>41557</c:v>
                </c:pt>
                <c:pt idx="208">
                  <c:v>41558</c:v>
                </c:pt>
                <c:pt idx="209">
                  <c:v>41561</c:v>
                </c:pt>
                <c:pt idx="210">
                  <c:v>41562</c:v>
                </c:pt>
                <c:pt idx="211">
                  <c:v>41563</c:v>
                </c:pt>
                <c:pt idx="212">
                  <c:v>41564</c:v>
                </c:pt>
                <c:pt idx="213">
                  <c:v>41565</c:v>
                </c:pt>
                <c:pt idx="214">
                  <c:v>41568</c:v>
                </c:pt>
                <c:pt idx="215">
                  <c:v>41569</c:v>
                </c:pt>
                <c:pt idx="216">
                  <c:v>41570</c:v>
                </c:pt>
                <c:pt idx="217">
                  <c:v>41571</c:v>
                </c:pt>
                <c:pt idx="218">
                  <c:v>41572</c:v>
                </c:pt>
                <c:pt idx="219">
                  <c:v>41575</c:v>
                </c:pt>
                <c:pt idx="220">
                  <c:v>41576</c:v>
                </c:pt>
                <c:pt idx="221">
                  <c:v>41577</c:v>
                </c:pt>
                <c:pt idx="222">
                  <c:v>41578</c:v>
                </c:pt>
                <c:pt idx="223">
                  <c:v>41579</c:v>
                </c:pt>
                <c:pt idx="224">
                  <c:v>41582</c:v>
                </c:pt>
                <c:pt idx="225">
                  <c:v>41583</c:v>
                </c:pt>
                <c:pt idx="226">
                  <c:v>41584</c:v>
                </c:pt>
                <c:pt idx="227">
                  <c:v>41585</c:v>
                </c:pt>
                <c:pt idx="228">
                  <c:v>41586</c:v>
                </c:pt>
                <c:pt idx="229">
                  <c:v>41589</c:v>
                </c:pt>
                <c:pt idx="230">
                  <c:v>41590</c:v>
                </c:pt>
                <c:pt idx="231">
                  <c:v>41591</c:v>
                </c:pt>
                <c:pt idx="232">
                  <c:v>41592</c:v>
                </c:pt>
                <c:pt idx="233">
                  <c:v>41593</c:v>
                </c:pt>
                <c:pt idx="234">
                  <c:v>41596</c:v>
                </c:pt>
                <c:pt idx="235">
                  <c:v>41597</c:v>
                </c:pt>
                <c:pt idx="236">
                  <c:v>41598</c:v>
                </c:pt>
                <c:pt idx="237">
                  <c:v>41599</c:v>
                </c:pt>
                <c:pt idx="238">
                  <c:v>41600</c:v>
                </c:pt>
                <c:pt idx="239">
                  <c:v>41603</c:v>
                </c:pt>
                <c:pt idx="240">
                  <c:v>41604</c:v>
                </c:pt>
                <c:pt idx="241">
                  <c:v>41605</c:v>
                </c:pt>
                <c:pt idx="242">
                  <c:v>41607</c:v>
                </c:pt>
                <c:pt idx="243">
                  <c:v>41610</c:v>
                </c:pt>
                <c:pt idx="244">
                  <c:v>41611</c:v>
                </c:pt>
                <c:pt idx="245">
                  <c:v>41612</c:v>
                </c:pt>
                <c:pt idx="246">
                  <c:v>41613</c:v>
                </c:pt>
                <c:pt idx="247">
                  <c:v>41614</c:v>
                </c:pt>
                <c:pt idx="248">
                  <c:v>41617</c:v>
                </c:pt>
                <c:pt idx="249">
                  <c:v>41618</c:v>
                </c:pt>
                <c:pt idx="250">
                  <c:v>41619</c:v>
                </c:pt>
                <c:pt idx="251">
                  <c:v>41620</c:v>
                </c:pt>
                <c:pt idx="252">
                  <c:v>41621</c:v>
                </c:pt>
                <c:pt idx="253">
                  <c:v>41624</c:v>
                </c:pt>
                <c:pt idx="254">
                  <c:v>41625</c:v>
                </c:pt>
                <c:pt idx="255">
                  <c:v>41626</c:v>
                </c:pt>
                <c:pt idx="256">
                  <c:v>41627</c:v>
                </c:pt>
                <c:pt idx="257">
                  <c:v>41628</c:v>
                </c:pt>
                <c:pt idx="258">
                  <c:v>41631</c:v>
                </c:pt>
                <c:pt idx="259">
                  <c:v>41632</c:v>
                </c:pt>
                <c:pt idx="260">
                  <c:v>41634</c:v>
                </c:pt>
                <c:pt idx="261">
                  <c:v>41635</c:v>
                </c:pt>
                <c:pt idx="262">
                  <c:v>41638</c:v>
                </c:pt>
                <c:pt idx="263">
                  <c:v>41639</c:v>
                </c:pt>
                <c:pt idx="264">
                  <c:v>41641</c:v>
                </c:pt>
                <c:pt idx="265">
                  <c:v>41642</c:v>
                </c:pt>
                <c:pt idx="266">
                  <c:v>41645</c:v>
                </c:pt>
                <c:pt idx="267">
                  <c:v>41646</c:v>
                </c:pt>
                <c:pt idx="268">
                  <c:v>41647</c:v>
                </c:pt>
                <c:pt idx="269">
                  <c:v>41648</c:v>
                </c:pt>
                <c:pt idx="270">
                  <c:v>41649</c:v>
                </c:pt>
                <c:pt idx="271">
                  <c:v>41652</c:v>
                </c:pt>
                <c:pt idx="272">
                  <c:v>41653</c:v>
                </c:pt>
                <c:pt idx="273">
                  <c:v>41654</c:v>
                </c:pt>
                <c:pt idx="274">
                  <c:v>41655</c:v>
                </c:pt>
                <c:pt idx="275">
                  <c:v>41656</c:v>
                </c:pt>
                <c:pt idx="276">
                  <c:v>41660</c:v>
                </c:pt>
                <c:pt idx="277">
                  <c:v>41661</c:v>
                </c:pt>
                <c:pt idx="278">
                  <c:v>41662</c:v>
                </c:pt>
                <c:pt idx="279">
                  <c:v>41663</c:v>
                </c:pt>
                <c:pt idx="280">
                  <c:v>41666</c:v>
                </c:pt>
                <c:pt idx="281">
                  <c:v>41667</c:v>
                </c:pt>
                <c:pt idx="282">
                  <c:v>41668</c:v>
                </c:pt>
                <c:pt idx="283">
                  <c:v>41669</c:v>
                </c:pt>
                <c:pt idx="284">
                  <c:v>41670</c:v>
                </c:pt>
                <c:pt idx="285">
                  <c:v>41673</c:v>
                </c:pt>
                <c:pt idx="286">
                  <c:v>41674</c:v>
                </c:pt>
                <c:pt idx="287">
                  <c:v>41675</c:v>
                </c:pt>
                <c:pt idx="288">
                  <c:v>41676</c:v>
                </c:pt>
                <c:pt idx="289">
                  <c:v>41677</c:v>
                </c:pt>
                <c:pt idx="290">
                  <c:v>41680</c:v>
                </c:pt>
                <c:pt idx="291">
                  <c:v>41681</c:v>
                </c:pt>
                <c:pt idx="292">
                  <c:v>41682</c:v>
                </c:pt>
                <c:pt idx="293">
                  <c:v>41683</c:v>
                </c:pt>
                <c:pt idx="294">
                  <c:v>41684</c:v>
                </c:pt>
                <c:pt idx="295">
                  <c:v>41688</c:v>
                </c:pt>
                <c:pt idx="296">
                  <c:v>41689</c:v>
                </c:pt>
                <c:pt idx="297">
                  <c:v>41690</c:v>
                </c:pt>
                <c:pt idx="298">
                  <c:v>41691</c:v>
                </c:pt>
                <c:pt idx="299">
                  <c:v>41694</c:v>
                </c:pt>
                <c:pt idx="300">
                  <c:v>41695</c:v>
                </c:pt>
                <c:pt idx="301">
                  <c:v>41696</c:v>
                </c:pt>
                <c:pt idx="302">
                  <c:v>41697</c:v>
                </c:pt>
                <c:pt idx="303">
                  <c:v>41698</c:v>
                </c:pt>
                <c:pt idx="304">
                  <c:v>41701</c:v>
                </c:pt>
                <c:pt idx="305">
                  <c:v>41702</c:v>
                </c:pt>
                <c:pt idx="306">
                  <c:v>41703</c:v>
                </c:pt>
                <c:pt idx="307">
                  <c:v>41704</c:v>
                </c:pt>
                <c:pt idx="308">
                  <c:v>41705</c:v>
                </c:pt>
                <c:pt idx="309">
                  <c:v>41708</c:v>
                </c:pt>
                <c:pt idx="310">
                  <c:v>41709</c:v>
                </c:pt>
                <c:pt idx="311">
                  <c:v>41710</c:v>
                </c:pt>
                <c:pt idx="312">
                  <c:v>41711</c:v>
                </c:pt>
                <c:pt idx="313">
                  <c:v>41712</c:v>
                </c:pt>
                <c:pt idx="314">
                  <c:v>41715</c:v>
                </c:pt>
                <c:pt idx="315">
                  <c:v>41716</c:v>
                </c:pt>
                <c:pt idx="316">
                  <c:v>41717</c:v>
                </c:pt>
                <c:pt idx="317">
                  <c:v>41718</c:v>
                </c:pt>
                <c:pt idx="318">
                  <c:v>41719</c:v>
                </c:pt>
                <c:pt idx="319">
                  <c:v>41722</c:v>
                </c:pt>
                <c:pt idx="320">
                  <c:v>41723</c:v>
                </c:pt>
                <c:pt idx="321">
                  <c:v>41724</c:v>
                </c:pt>
                <c:pt idx="322">
                  <c:v>41725</c:v>
                </c:pt>
                <c:pt idx="323">
                  <c:v>41726</c:v>
                </c:pt>
                <c:pt idx="324">
                  <c:v>41729</c:v>
                </c:pt>
                <c:pt idx="325">
                  <c:v>41730</c:v>
                </c:pt>
                <c:pt idx="326">
                  <c:v>41731</c:v>
                </c:pt>
                <c:pt idx="327">
                  <c:v>41732</c:v>
                </c:pt>
                <c:pt idx="328">
                  <c:v>41733</c:v>
                </c:pt>
                <c:pt idx="329">
                  <c:v>41736</c:v>
                </c:pt>
                <c:pt idx="330">
                  <c:v>41737</c:v>
                </c:pt>
                <c:pt idx="331">
                  <c:v>41738</c:v>
                </c:pt>
                <c:pt idx="332">
                  <c:v>41739</c:v>
                </c:pt>
                <c:pt idx="333">
                  <c:v>41740</c:v>
                </c:pt>
                <c:pt idx="334">
                  <c:v>41743</c:v>
                </c:pt>
                <c:pt idx="335">
                  <c:v>41744</c:v>
                </c:pt>
                <c:pt idx="336">
                  <c:v>41745</c:v>
                </c:pt>
                <c:pt idx="337">
                  <c:v>41746</c:v>
                </c:pt>
                <c:pt idx="338">
                  <c:v>41750</c:v>
                </c:pt>
                <c:pt idx="339">
                  <c:v>41751</c:v>
                </c:pt>
                <c:pt idx="340">
                  <c:v>41752</c:v>
                </c:pt>
                <c:pt idx="341">
                  <c:v>41753</c:v>
                </c:pt>
                <c:pt idx="342">
                  <c:v>41754</c:v>
                </c:pt>
                <c:pt idx="343">
                  <c:v>41757</c:v>
                </c:pt>
                <c:pt idx="344">
                  <c:v>41758</c:v>
                </c:pt>
                <c:pt idx="345">
                  <c:v>41759</c:v>
                </c:pt>
                <c:pt idx="346">
                  <c:v>41760</c:v>
                </c:pt>
                <c:pt idx="347">
                  <c:v>41761</c:v>
                </c:pt>
                <c:pt idx="348">
                  <c:v>41764</c:v>
                </c:pt>
                <c:pt idx="349">
                  <c:v>41765</c:v>
                </c:pt>
                <c:pt idx="350">
                  <c:v>41766</c:v>
                </c:pt>
                <c:pt idx="351">
                  <c:v>41767</c:v>
                </c:pt>
                <c:pt idx="352">
                  <c:v>41768</c:v>
                </c:pt>
                <c:pt idx="353">
                  <c:v>41771</c:v>
                </c:pt>
                <c:pt idx="354">
                  <c:v>41772</c:v>
                </c:pt>
                <c:pt idx="355">
                  <c:v>41773</c:v>
                </c:pt>
                <c:pt idx="356">
                  <c:v>41774</c:v>
                </c:pt>
                <c:pt idx="357">
                  <c:v>41775</c:v>
                </c:pt>
                <c:pt idx="358">
                  <c:v>41778</c:v>
                </c:pt>
                <c:pt idx="359">
                  <c:v>41779</c:v>
                </c:pt>
                <c:pt idx="360">
                  <c:v>41780</c:v>
                </c:pt>
                <c:pt idx="361">
                  <c:v>41781</c:v>
                </c:pt>
                <c:pt idx="362">
                  <c:v>41782</c:v>
                </c:pt>
                <c:pt idx="363">
                  <c:v>41786</c:v>
                </c:pt>
                <c:pt idx="364">
                  <c:v>41787</c:v>
                </c:pt>
                <c:pt idx="365">
                  <c:v>41788</c:v>
                </c:pt>
                <c:pt idx="366">
                  <c:v>41789</c:v>
                </c:pt>
                <c:pt idx="367">
                  <c:v>41792</c:v>
                </c:pt>
                <c:pt idx="368">
                  <c:v>41793</c:v>
                </c:pt>
                <c:pt idx="369">
                  <c:v>41794</c:v>
                </c:pt>
                <c:pt idx="370">
                  <c:v>41795</c:v>
                </c:pt>
                <c:pt idx="371">
                  <c:v>41796</c:v>
                </c:pt>
                <c:pt idx="372">
                  <c:v>41799</c:v>
                </c:pt>
                <c:pt idx="373">
                  <c:v>41800</c:v>
                </c:pt>
                <c:pt idx="374">
                  <c:v>41801</c:v>
                </c:pt>
                <c:pt idx="375">
                  <c:v>41802</c:v>
                </c:pt>
                <c:pt idx="376">
                  <c:v>41803</c:v>
                </c:pt>
                <c:pt idx="377">
                  <c:v>41806</c:v>
                </c:pt>
                <c:pt idx="378">
                  <c:v>41807</c:v>
                </c:pt>
                <c:pt idx="379">
                  <c:v>41808</c:v>
                </c:pt>
                <c:pt idx="380">
                  <c:v>41809</c:v>
                </c:pt>
                <c:pt idx="381">
                  <c:v>41810</c:v>
                </c:pt>
                <c:pt idx="382">
                  <c:v>41813</c:v>
                </c:pt>
                <c:pt idx="383">
                  <c:v>41814</c:v>
                </c:pt>
                <c:pt idx="384">
                  <c:v>41815</c:v>
                </c:pt>
                <c:pt idx="385">
                  <c:v>41816</c:v>
                </c:pt>
                <c:pt idx="386">
                  <c:v>41817</c:v>
                </c:pt>
                <c:pt idx="387">
                  <c:v>41820</c:v>
                </c:pt>
                <c:pt idx="388">
                  <c:v>41821</c:v>
                </c:pt>
                <c:pt idx="389">
                  <c:v>41822</c:v>
                </c:pt>
                <c:pt idx="390">
                  <c:v>41823</c:v>
                </c:pt>
                <c:pt idx="391">
                  <c:v>41827</c:v>
                </c:pt>
                <c:pt idx="392">
                  <c:v>41828</c:v>
                </c:pt>
                <c:pt idx="393">
                  <c:v>41829</c:v>
                </c:pt>
                <c:pt idx="394">
                  <c:v>41830</c:v>
                </c:pt>
                <c:pt idx="395">
                  <c:v>41831</c:v>
                </c:pt>
                <c:pt idx="396">
                  <c:v>41834</c:v>
                </c:pt>
                <c:pt idx="397">
                  <c:v>41835</c:v>
                </c:pt>
                <c:pt idx="398">
                  <c:v>41836</c:v>
                </c:pt>
                <c:pt idx="399">
                  <c:v>41837</c:v>
                </c:pt>
                <c:pt idx="400">
                  <c:v>41838</c:v>
                </c:pt>
                <c:pt idx="401">
                  <c:v>41841</c:v>
                </c:pt>
                <c:pt idx="402">
                  <c:v>41842</c:v>
                </c:pt>
                <c:pt idx="403">
                  <c:v>41843</c:v>
                </c:pt>
                <c:pt idx="404">
                  <c:v>41844</c:v>
                </c:pt>
                <c:pt idx="405">
                  <c:v>41845</c:v>
                </c:pt>
                <c:pt idx="406">
                  <c:v>41848</c:v>
                </c:pt>
                <c:pt idx="407">
                  <c:v>41849</c:v>
                </c:pt>
                <c:pt idx="408">
                  <c:v>41850</c:v>
                </c:pt>
                <c:pt idx="409">
                  <c:v>41851</c:v>
                </c:pt>
                <c:pt idx="410">
                  <c:v>41852</c:v>
                </c:pt>
                <c:pt idx="411">
                  <c:v>41855</c:v>
                </c:pt>
                <c:pt idx="412">
                  <c:v>41856</c:v>
                </c:pt>
                <c:pt idx="413">
                  <c:v>41857</c:v>
                </c:pt>
                <c:pt idx="414">
                  <c:v>41858</c:v>
                </c:pt>
                <c:pt idx="415">
                  <c:v>41859</c:v>
                </c:pt>
                <c:pt idx="416">
                  <c:v>41862</c:v>
                </c:pt>
                <c:pt idx="417">
                  <c:v>41863</c:v>
                </c:pt>
                <c:pt idx="418">
                  <c:v>41864</c:v>
                </c:pt>
                <c:pt idx="419">
                  <c:v>41865</c:v>
                </c:pt>
                <c:pt idx="420">
                  <c:v>41866</c:v>
                </c:pt>
                <c:pt idx="421">
                  <c:v>41869</c:v>
                </c:pt>
                <c:pt idx="422">
                  <c:v>41870</c:v>
                </c:pt>
                <c:pt idx="423">
                  <c:v>41871</c:v>
                </c:pt>
                <c:pt idx="424">
                  <c:v>41872</c:v>
                </c:pt>
                <c:pt idx="425">
                  <c:v>41873</c:v>
                </c:pt>
                <c:pt idx="426">
                  <c:v>41876</c:v>
                </c:pt>
                <c:pt idx="427">
                  <c:v>41877</c:v>
                </c:pt>
                <c:pt idx="428">
                  <c:v>41878</c:v>
                </c:pt>
                <c:pt idx="429">
                  <c:v>41879</c:v>
                </c:pt>
                <c:pt idx="430">
                  <c:v>41880</c:v>
                </c:pt>
                <c:pt idx="431">
                  <c:v>41884</c:v>
                </c:pt>
                <c:pt idx="432">
                  <c:v>41885</c:v>
                </c:pt>
                <c:pt idx="433">
                  <c:v>41886</c:v>
                </c:pt>
                <c:pt idx="434">
                  <c:v>41887</c:v>
                </c:pt>
                <c:pt idx="435">
                  <c:v>41890</c:v>
                </c:pt>
                <c:pt idx="436">
                  <c:v>41891</c:v>
                </c:pt>
                <c:pt idx="437">
                  <c:v>41892</c:v>
                </c:pt>
                <c:pt idx="438">
                  <c:v>41893</c:v>
                </c:pt>
                <c:pt idx="439">
                  <c:v>41894</c:v>
                </c:pt>
                <c:pt idx="440">
                  <c:v>41897</c:v>
                </c:pt>
                <c:pt idx="441">
                  <c:v>41898</c:v>
                </c:pt>
                <c:pt idx="442">
                  <c:v>41899</c:v>
                </c:pt>
                <c:pt idx="443">
                  <c:v>41900</c:v>
                </c:pt>
                <c:pt idx="444">
                  <c:v>41901</c:v>
                </c:pt>
                <c:pt idx="445">
                  <c:v>41904</c:v>
                </c:pt>
                <c:pt idx="446">
                  <c:v>41905</c:v>
                </c:pt>
                <c:pt idx="447">
                  <c:v>41906</c:v>
                </c:pt>
                <c:pt idx="448">
                  <c:v>41907</c:v>
                </c:pt>
                <c:pt idx="449">
                  <c:v>41908</c:v>
                </c:pt>
                <c:pt idx="450">
                  <c:v>41911</c:v>
                </c:pt>
                <c:pt idx="451">
                  <c:v>41912</c:v>
                </c:pt>
                <c:pt idx="452">
                  <c:v>41913</c:v>
                </c:pt>
                <c:pt idx="453">
                  <c:v>41914</c:v>
                </c:pt>
                <c:pt idx="454">
                  <c:v>41915</c:v>
                </c:pt>
                <c:pt idx="455">
                  <c:v>41918</c:v>
                </c:pt>
                <c:pt idx="456">
                  <c:v>41919</c:v>
                </c:pt>
                <c:pt idx="457">
                  <c:v>41920</c:v>
                </c:pt>
                <c:pt idx="458">
                  <c:v>41921</c:v>
                </c:pt>
                <c:pt idx="459">
                  <c:v>41922</c:v>
                </c:pt>
                <c:pt idx="460">
                  <c:v>41925</c:v>
                </c:pt>
                <c:pt idx="461">
                  <c:v>41926</c:v>
                </c:pt>
                <c:pt idx="462">
                  <c:v>41927</c:v>
                </c:pt>
                <c:pt idx="463">
                  <c:v>41928</c:v>
                </c:pt>
                <c:pt idx="464">
                  <c:v>41929</c:v>
                </c:pt>
                <c:pt idx="465">
                  <c:v>41932</c:v>
                </c:pt>
                <c:pt idx="466">
                  <c:v>41933</c:v>
                </c:pt>
                <c:pt idx="467">
                  <c:v>41934</c:v>
                </c:pt>
                <c:pt idx="468">
                  <c:v>41935</c:v>
                </c:pt>
                <c:pt idx="469">
                  <c:v>41936</c:v>
                </c:pt>
                <c:pt idx="470">
                  <c:v>41939</c:v>
                </c:pt>
                <c:pt idx="471">
                  <c:v>41940</c:v>
                </c:pt>
                <c:pt idx="472">
                  <c:v>41941</c:v>
                </c:pt>
                <c:pt idx="473">
                  <c:v>41942</c:v>
                </c:pt>
                <c:pt idx="474">
                  <c:v>41943</c:v>
                </c:pt>
                <c:pt idx="475">
                  <c:v>41946</c:v>
                </c:pt>
                <c:pt idx="476">
                  <c:v>41947</c:v>
                </c:pt>
                <c:pt idx="477">
                  <c:v>41948</c:v>
                </c:pt>
                <c:pt idx="478">
                  <c:v>41949</c:v>
                </c:pt>
                <c:pt idx="479">
                  <c:v>41950</c:v>
                </c:pt>
                <c:pt idx="480">
                  <c:v>41953</c:v>
                </c:pt>
                <c:pt idx="481">
                  <c:v>41954</c:v>
                </c:pt>
                <c:pt idx="482">
                  <c:v>41955</c:v>
                </c:pt>
                <c:pt idx="483">
                  <c:v>41956</c:v>
                </c:pt>
                <c:pt idx="484">
                  <c:v>41957</c:v>
                </c:pt>
                <c:pt idx="485">
                  <c:v>41960</c:v>
                </c:pt>
                <c:pt idx="486">
                  <c:v>41961</c:v>
                </c:pt>
                <c:pt idx="487">
                  <c:v>41962</c:v>
                </c:pt>
                <c:pt idx="488">
                  <c:v>41963</c:v>
                </c:pt>
                <c:pt idx="489">
                  <c:v>41964</c:v>
                </c:pt>
                <c:pt idx="490">
                  <c:v>41967</c:v>
                </c:pt>
                <c:pt idx="491">
                  <c:v>41968</c:v>
                </c:pt>
                <c:pt idx="492">
                  <c:v>41969</c:v>
                </c:pt>
                <c:pt idx="493">
                  <c:v>41971</c:v>
                </c:pt>
                <c:pt idx="494">
                  <c:v>41974</c:v>
                </c:pt>
                <c:pt idx="495">
                  <c:v>41975</c:v>
                </c:pt>
                <c:pt idx="496">
                  <c:v>41976</c:v>
                </c:pt>
                <c:pt idx="497">
                  <c:v>41977</c:v>
                </c:pt>
                <c:pt idx="498">
                  <c:v>41978</c:v>
                </c:pt>
                <c:pt idx="499">
                  <c:v>41981</c:v>
                </c:pt>
                <c:pt idx="500">
                  <c:v>41982</c:v>
                </c:pt>
                <c:pt idx="501">
                  <c:v>41983</c:v>
                </c:pt>
                <c:pt idx="502">
                  <c:v>41984</c:v>
                </c:pt>
                <c:pt idx="503">
                  <c:v>41985</c:v>
                </c:pt>
                <c:pt idx="504">
                  <c:v>41988</c:v>
                </c:pt>
                <c:pt idx="505">
                  <c:v>41989</c:v>
                </c:pt>
                <c:pt idx="506">
                  <c:v>41990</c:v>
                </c:pt>
                <c:pt idx="507">
                  <c:v>41991</c:v>
                </c:pt>
                <c:pt idx="508">
                  <c:v>41992</c:v>
                </c:pt>
                <c:pt idx="509">
                  <c:v>41995</c:v>
                </c:pt>
                <c:pt idx="510">
                  <c:v>41996</c:v>
                </c:pt>
                <c:pt idx="511">
                  <c:v>41997</c:v>
                </c:pt>
                <c:pt idx="512">
                  <c:v>41999</c:v>
                </c:pt>
                <c:pt idx="513">
                  <c:v>42002</c:v>
                </c:pt>
                <c:pt idx="514">
                  <c:v>42003</c:v>
                </c:pt>
                <c:pt idx="515">
                  <c:v>42004</c:v>
                </c:pt>
                <c:pt idx="516">
                  <c:v>42006</c:v>
                </c:pt>
                <c:pt idx="517">
                  <c:v>42009</c:v>
                </c:pt>
                <c:pt idx="518">
                  <c:v>42010</c:v>
                </c:pt>
                <c:pt idx="519">
                  <c:v>42011</c:v>
                </c:pt>
                <c:pt idx="520">
                  <c:v>42012</c:v>
                </c:pt>
                <c:pt idx="521">
                  <c:v>42013</c:v>
                </c:pt>
                <c:pt idx="522">
                  <c:v>42016</c:v>
                </c:pt>
                <c:pt idx="523">
                  <c:v>42017</c:v>
                </c:pt>
                <c:pt idx="524">
                  <c:v>42018</c:v>
                </c:pt>
                <c:pt idx="525">
                  <c:v>42019</c:v>
                </c:pt>
                <c:pt idx="526">
                  <c:v>42020</c:v>
                </c:pt>
                <c:pt idx="527">
                  <c:v>42024</c:v>
                </c:pt>
                <c:pt idx="528">
                  <c:v>42025</c:v>
                </c:pt>
                <c:pt idx="529">
                  <c:v>42026</c:v>
                </c:pt>
                <c:pt idx="530">
                  <c:v>42027</c:v>
                </c:pt>
                <c:pt idx="531">
                  <c:v>42030</c:v>
                </c:pt>
                <c:pt idx="532">
                  <c:v>42031</c:v>
                </c:pt>
                <c:pt idx="533">
                  <c:v>42032</c:v>
                </c:pt>
                <c:pt idx="534">
                  <c:v>42033</c:v>
                </c:pt>
                <c:pt idx="535">
                  <c:v>42034</c:v>
                </c:pt>
                <c:pt idx="536">
                  <c:v>42037</c:v>
                </c:pt>
                <c:pt idx="537">
                  <c:v>42038</c:v>
                </c:pt>
                <c:pt idx="538">
                  <c:v>42039</c:v>
                </c:pt>
                <c:pt idx="539">
                  <c:v>42040</c:v>
                </c:pt>
                <c:pt idx="540">
                  <c:v>42041</c:v>
                </c:pt>
                <c:pt idx="541">
                  <c:v>42044</c:v>
                </c:pt>
                <c:pt idx="542">
                  <c:v>42045</c:v>
                </c:pt>
                <c:pt idx="543">
                  <c:v>42046</c:v>
                </c:pt>
                <c:pt idx="544">
                  <c:v>42047</c:v>
                </c:pt>
                <c:pt idx="545">
                  <c:v>42048</c:v>
                </c:pt>
                <c:pt idx="546">
                  <c:v>42052</c:v>
                </c:pt>
                <c:pt idx="547">
                  <c:v>42053</c:v>
                </c:pt>
                <c:pt idx="548">
                  <c:v>42054</c:v>
                </c:pt>
                <c:pt idx="549">
                  <c:v>42055</c:v>
                </c:pt>
                <c:pt idx="550">
                  <c:v>42058</c:v>
                </c:pt>
                <c:pt idx="551">
                  <c:v>42059</c:v>
                </c:pt>
                <c:pt idx="552">
                  <c:v>42060</c:v>
                </c:pt>
                <c:pt idx="553">
                  <c:v>42061</c:v>
                </c:pt>
                <c:pt idx="554">
                  <c:v>42062</c:v>
                </c:pt>
                <c:pt idx="555">
                  <c:v>42065</c:v>
                </c:pt>
                <c:pt idx="556">
                  <c:v>42066</c:v>
                </c:pt>
                <c:pt idx="557">
                  <c:v>42067</c:v>
                </c:pt>
                <c:pt idx="558">
                  <c:v>42068</c:v>
                </c:pt>
                <c:pt idx="559">
                  <c:v>42069</c:v>
                </c:pt>
                <c:pt idx="560">
                  <c:v>42072</c:v>
                </c:pt>
                <c:pt idx="561">
                  <c:v>42073</c:v>
                </c:pt>
                <c:pt idx="562">
                  <c:v>42074</c:v>
                </c:pt>
                <c:pt idx="563">
                  <c:v>42075</c:v>
                </c:pt>
                <c:pt idx="564">
                  <c:v>42076</c:v>
                </c:pt>
                <c:pt idx="565">
                  <c:v>42079</c:v>
                </c:pt>
                <c:pt idx="566">
                  <c:v>42080</c:v>
                </c:pt>
                <c:pt idx="567">
                  <c:v>42081</c:v>
                </c:pt>
                <c:pt idx="568">
                  <c:v>42082</c:v>
                </c:pt>
                <c:pt idx="569">
                  <c:v>42083</c:v>
                </c:pt>
                <c:pt idx="570">
                  <c:v>42086</c:v>
                </c:pt>
                <c:pt idx="571">
                  <c:v>42087</c:v>
                </c:pt>
                <c:pt idx="572">
                  <c:v>42088</c:v>
                </c:pt>
                <c:pt idx="573">
                  <c:v>42089</c:v>
                </c:pt>
                <c:pt idx="574">
                  <c:v>42090</c:v>
                </c:pt>
                <c:pt idx="575">
                  <c:v>42093</c:v>
                </c:pt>
                <c:pt idx="576">
                  <c:v>42094</c:v>
                </c:pt>
                <c:pt idx="577">
                  <c:v>42095</c:v>
                </c:pt>
                <c:pt idx="578">
                  <c:v>42096</c:v>
                </c:pt>
                <c:pt idx="579">
                  <c:v>42100</c:v>
                </c:pt>
                <c:pt idx="580">
                  <c:v>42101</c:v>
                </c:pt>
                <c:pt idx="581">
                  <c:v>42102</c:v>
                </c:pt>
                <c:pt idx="582">
                  <c:v>42103</c:v>
                </c:pt>
                <c:pt idx="583">
                  <c:v>42104</c:v>
                </c:pt>
                <c:pt idx="584">
                  <c:v>42107</c:v>
                </c:pt>
                <c:pt idx="585">
                  <c:v>42108</c:v>
                </c:pt>
                <c:pt idx="586">
                  <c:v>42109</c:v>
                </c:pt>
                <c:pt idx="587">
                  <c:v>42110</c:v>
                </c:pt>
                <c:pt idx="588">
                  <c:v>42111</c:v>
                </c:pt>
                <c:pt idx="589">
                  <c:v>42114</c:v>
                </c:pt>
                <c:pt idx="590">
                  <c:v>42115</c:v>
                </c:pt>
                <c:pt idx="591">
                  <c:v>42116</c:v>
                </c:pt>
                <c:pt idx="592">
                  <c:v>42117</c:v>
                </c:pt>
                <c:pt idx="593">
                  <c:v>42118</c:v>
                </c:pt>
                <c:pt idx="594">
                  <c:v>42121</c:v>
                </c:pt>
                <c:pt idx="595">
                  <c:v>42122</c:v>
                </c:pt>
                <c:pt idx="596">
                  <c:v>42123</c:v>
                </c:pt>
                <c:pt idx="597">
                  <c:v>42124</c:v>
                </c:pt>
                <c:pt idx="598">
                  <c:v>42125</c:v>
                </c:pt>
                <c:pt idx="599">
                  <c:v>42128</c:v>
                </c:pt>
                <c:pt idx="600">
                  <c:v>42129</c:v>
                </c:pt>
                <c:pt idx="601">
                  <c:v>42130</c:v>
                </c:pt>
                <c:pt idx="602">
                  <c:v>42131</c:v>
                </c:pt>
                <c:pt idx="603">
                  <c:v>42132</c:v>
                </c:pt>
                <c:pt idx="604">
                  <c:v>42135</c:v>
                </c:pt>
                <c:pt idx="605">
                  <c:v>42136</c:v>
                </c:pt>
                <c:pt idx="606">
                  <c:v>42137</c:v>
                </c:pt>
                <c:pt idx="607">
                  <c:v>42138</c:v>
                </c:pt>
                <c:pt idx="608">
                  <c:v>42139</c:v>
                </c:pt>
                <c:pt idx="609">
                  <c:v>42142</c:v>
                </c:pt>
                <c:pt idx="610">
                  <c:v>42143</c:v>
                </c:pt>
                <c:pt idx="611">
                  <c:v>42144</c:v>
                </c:pt>
                <c:pt idx="612">
                  <c:v>42145</c:v>
                </c:pt>
                <c:pt idx="613">
                  <c:v>42146</c:v>
                </c:pt>
                <c:pt idx="614">
                  <c:v>42150</c:v>
                </c:pt>
                <c:pt idx="615">
                  <c:v>42151</c:v>
                </c:pt>
                <c:pt idx="616">
                  <c:v>42152</c:v>
                </c:pt>
                <c:pt idx="617">
                  <c:v>42153</c:v>
                </c:pt>
                <c:pt idx="618">
                  <c:v>42156</c:v>
                </c:pt>
                <c:pt idx="619">
                  <c:v>42157</c:v>
                </c:pt>
                <c:pt idx="620">
                  <c:v>42158</c:v>
                </c:pt>
                <c:pt idx="621">
                  <c:v>42159</c:v>
                </c:pt>
                <c:pt idx="622">
                  <c:v>42160</c:v>
                </c:pt>
                <c:pt idx="623">
                  <c:v>42163</c:v>
                </c:pt>
                <c:pt idx="624">
                  <c:v>42164</c:v>
                </c:pt>
                <c:pt idx="625">
                  <c:v>42165</c:v>
                </c:pt>
                <c:pt idx="626">
                  <c:v>42166</c:v>
                </c:pt>
                <c:pt idx="627">
                  <c:v>42167</c:v>
                </c:pt>
                <c:pt idx="628">
                  <c:v>42170</c:v>
                </c:pt>
                <c:pt idx="629">
                  <c:v>42171</c:v>
                </c:pt>
                <c:pt idx="630">
                  <c:v>42172</c:v>
                </c:pt>
                <c:pt idx="631">
                  <c:v>42173</c:v>
                </c:pt>
                <c:pt idx="632">
                  <c:v>42174</c:v>
                </c:pt>
                <c:pt idx="633">
                  <c:v>42177</c:v>
                </c:pt>
                <c:pt idx="634">
                  <c:v>42178</c:v>
                </c:pt>
                <c:pt idx="635">
                  <c:v>42179</c:v>
                </c:pt>
                <c:pt idx="636">
                  <c:v>42180</c:v>
                </c:pt>
                <c:pt idx="637">
                  <c:v>42181</c:v>
                </c:pt>
                <c:pt idx="638">
                  <c:v>42184</c:v>
                </c:pt>
                <c:pt idx="639">
                  <c:v>42185</c:v>
                </c:pt>
                <c:pt idx="640">
                  <c:v>42186</c:v>
                </c:pt>
                <c:pt idx="641">
                  <c:v>42187</c:v>
                </c:pt>
                <c:pt idx="642">
                  <c:v>42191</c:v>
                </c:pt>
                <c:pt idx="643">
                  <c:v>42192</c:v>
                </c:pt>
                <c:pt idx="644">
                  <c:v>42193</c:v>
                </c:pt>
                <c:pt idx="645">
                  <c:v>42194</c:v>
                </c:pt>
                <c:pt idx="646">
                  <c:v>42195</c:v>
                </c:pt>
                <c:pt idx="647">
                  <c:v>42198</c:v>
                </c:pt>
                <c:pt idx="648">
                  <c:v>42199</c:v>
                </c:pt>
                <c:pt idx="649">
                  <c:v>42200</c:v>
                </c:pt>
                <c:pt idx="650">
                  <c:v>42201</c:v>
                </c:pt>
                <c:pt idx="651">
                  <c:v>42202</c:v>
                </c:pt>
                <c:pt idx="652">
                  <c:v>42205</c:v>
                </c:pt>
                <c:pt idx="653">
                  <c:v>42206</c:v>
                </c:pt>
                <c:pt idx="654">
                  <c:v>42207</c:v>
                </c:pt>
                <c:pt idx="655">
                  <c:v>42208</c:v>
                </c:pt>
                <c:pt idx="656">
                  <c:v>42209</c:v>
                </c:pt>
                <c:pt idx="657">
                  <c:v>42212</c:v>
                </c:pt>
                <c:pt idx="658">
                  <c:v>42213</c:v>
                </c:pt>
                <c:pt idx="659">
                  <c:v>42214</c:v>
                </c:pt>
                <c:pt idx="660">
                  <c:v>42215</c:v>
                </c:pt>
                <c:pt idx="661">
                  <c:v>42216</c:v>
                </c:pt>
                <c:pt idx="662">
                  <c:v>42219</c:v>
                </c:pt>
                <c:pt idx="663">
                  <c:v>42220</c:v>
                </c:pt>
                <c:pt idx="664">
                  <c:v>42221</c:v>
                </c:pt>
                <c:pt idx="665">
                  <c:v>42222</c:v>
                </c:pt>
                <c:pt idx="666">
                  <c:v>42223</c:v>
                </c:pt>
                <c:pt idx="667">
                  <c:v>42226</c:v>
                </c:pt>
                <c:pt idx="668">
                  <c:v>42227</c:v>
                </c:pt>
                <c:pt idx="669">
                  <c:v>42228</c:v>
                </c:pt>
                <c:pt idx="670">
                  <c:v>42229</c:v>
                </c:pt>
                <c:pt idx="671">
                  <c:v>42230</c:v>
                </c:pt>
                <c:pt idx="672">
                  <c:v>42233</c:v>
                </c:pt>
                <c:pt idx="673">
                  <c:v>42234</c:v>
                </c:pt>
                <c:pt idx="674">
                  <c:v>42235</c:v>
                </c:pt>
                <c:pt idx="675">
                  <c:v>42236</c:v>
                </c:pt>
                <c:pt idx="676">
                  <c:v>42237</c:v>
                </c:pt>
                <c:pt idx="677">
                  <c:v>42240</c:v>
                </c:pt>
                <c:pt idx="678">
                  <c:v>42241</c:v>
                </c:pt>
                <c:pt idx="679">
                  <c:v>42242</c:v>
                </c:pt>
                <c:pt idx="680">
                  <c:v>42243</c:v>
                </c:pt>
                <c:pt idx="681">
                  <c:v>42244</c:v>
                </c:pt>
                <c:pt idx="682">
                  <c:v>42247</c:v>
                </c:pt>
                <c:pt idx="683">
                  <c:v>42248</c:v>
                </c:pt>
                <c:pt idx="684">
                  <c:v>42249</c:v>
                </c:pt>
                <c:pt idx="685">
                  <c:v>42250</c:v>
                </c:pt>
                <c:pt idx="686">
                  <c:v>42251</c:v>
                </c:pt>
                <c:pt idx="687">
                  <c:v>42255</c:v>
                </c:pt>
                <c:pt idx="688">
                  <c:v>42256</c:v>
                </c:pt>
                <c:pt idx="689">
                  <c:v>42257</c:v>
                </c:pt>
                <c:pt idx="690">
                  <c:v>42258</c:v>
                </c:pt>
                <c:pt idx="691">
                  <c:v>42261</c:v>
                </c:pt>
                <c:pt idx="692">
                  <c:v>42262</c:v>
                </c:pt>
                <c:pt idx="693">
                  <c:v>42263</c:v>
                </c:pt>
                <c:pt idx="694">
                  <c:v>42264</c:v>
                </c:pt>
                <c:pt idx="695">
                  <c:v>42265</c:v>
                </c:pt>
                <c:pt idx="696">
                  <c:v>42268</c:v>
                </c:pt>
                <c:pt idx="697">
                  <c:v>42269</c:v>
                </c:pt>
                <c:pt idx="698">
                  <c:v>42270</c:v>
                </c:pt>
                <c:pt idx="699">
                  <c:v>42271</c:v>
                </c:pt>
                <c:pt idx="700">
                  <c:v>42272</c:v>
                </c:pt>
                <c:pt idx="701">
                  <c:v>42275</c:v>
                </c:pt>
                <c:pt idx="702">
                  <c:v>42276</c:v>
                </c:pt>
                <c:pt idx="703">
                  <c:v>42277</c:v>
                </c:pt>
                <c:pt idx="704">
                  <c:v>42278</c:v>
                </c:pt>
                <c:pt idx="705">
                  <c:v>42279</c:v>
                </c:pt>
                <c:pt idx="706">
                  <c:v>42282</c:v>
                </c:pt>
                <c:pt idx="707">
                  <c:v>42283</c:v>
                </c:pt>
                <c:pt idx="708">
                  <c:v>42284</c:v>
                </c:pt>
                <c:pt idx="709">
                  <c:v>42285</c:v>
                </c:pt>
                <c:pt idx="710">
                  <c:v>42286</c:v>
                </c:pt>
                <c:pt idx="711">
                  <c:v>42289</c:v>
                </c:pt>
                <c:pt idx="712">
                  <c:v>42290</c:v>
                </c:pt>
                <c:pt idx="713">
                  <c:v>42291</c:v>
                </c:pt>
                <c:pt idx="714">
                  <c:v>42292</c:v>
                </c:pt>
                <c:pt idx="715">
                  <c:v>42293</c:v>
                </c:pt>
                <c:pt idx="716">
                  <c:v>42296</c:v>
                </c:pt>
                <c:pt idx="717">
                  <c:v>42297</c:v>
                </c:pt>
                <c:pt idx="718">
                  <c:v>42298</c:v>
                </c:pt>
                <c:pt idx="719">
                  <c:v>42299</c:v>
                </c:pt>
                <c:pt idx="720">
                  <c:v>42300</c:v>
                </c:pt>
                <c:pt idx="721">
                  <c:v>42303</c:v>
                </c:pt>
                <c:pt idx="722">
                  <c:v>42304</c:v>
                </c:pt>
                <c:pt idx="723">
                  <c:v>42305</c:v>
                </c:pt>
                <c:pt idx="724">
                  <c:v>42306</c:v>
                </c:pt>
                <c:pt idx="725">
                  <c:v>42307</c:v>
                </c:pt>
                <c:pt idx="726">
                  <c:v>42310</c:v>
                </c:pt>
                <c:pt idx="727">
                  <c:v>42311</c:v>
                </c:pt>
                <c:pt idx="728">
                  <c:v>42312</c:v>
                </c:pt>
                <c:pt idx="729">
                  <c:v>42313</c:v>
                </c:pt>
                <c:pt idx="730">
                  <c:v>42314</c:v>
                </c:pt>
                <c:pt idx="731">
                  <c:v>42317</c:v>
                </c:pt>
                <c:pt idx="732">
                  <c:v>42318</c:v>
                </c:pt>
                <c:pt idx="733">
                  <c:v>42319</c:v>
                </c:pt>
                <c:pt idx="734">
                  <c:v>42320</c:v>
                </c:pt>
                <c:pt idx="735">
                  <c:v>42321</c:v>
                </c:pt>
                <c:pt idx="736">
                  <c:v>42324</c:v>
                </c:pt>
                <c:pt idx="737">
                  <c:v>42325</c:v>
                </c:pt>
                <c:pt idx="738">
                  <c:v>42326</c:v>
                </c:pt>
                <c:pt idx="739">
                  <c:v>42327</c:v>
                </c:pt>
                <c:pt idx="740">
                  <c:v>42328</c:v>
                </c:pt>
                <c:pt idx="741">
                  <c:v>42331</c:v>
                </c:pt>
                <c:pt idx="742">
                  <c:v>42332</c:v>
                </c:pt>
                <c:pt idx="743">
                  <c:v>42333</c:v>
                </c:pt>
                <c:pt idx="744">
                  <c:v>42335</c:v>
                </c:pt>
                <c:pt idx="745">
                  <c:v>42338</c:v>
                </c:pt>
                <c:pt idx="746">
                  <c:v>42339</c:v>
                </c:pt>
                <c:pt idx="747">
                  <c:v>42340</c:v>
                </c:pt>
                <c:pt idx="748">
                  <c:v>42341</c:v>
                </c:pt>
                <c:pt idx="749">
                  <c:v>42342</c:v>
                </c:pt>
                <c:pt idx="750">
                  <c:v>42345</c:v>
                </c:pt>
                <c:pt idx="751">
                  <c:v>42346</c:v>
                </c:pt>
                <c:pt idx="752">
                  <c:v>42347</c:v>
                </c:pt>
                <c:pt idx="753">
                  <c:v>42348</c:v>
                </c:pt>
                <c:pt idx="754">
                  <c:v>42349</c:v>
                </c:pt>
                <c:pt idx="755">
                  <c:v>42352</c:v>
                </c:pt>
                <c:pt idx="756">
                  <c:v>42353</c:v>
                </c:pt>
                <c:pt idx="757">
                  <c:v>42354</c:v>
                </c:pt>
                <c:pt idx="758">
                  <c:v>42355</c:v>
                </c:pt>
                <c:pt idx="759">
                  <c:v>42356</c:v>
                </c:pt>
                <c:pt idx="760">
                  <c:v>42359</c:v>
                </c:pt>
                <c:pt idx="761">
                  <c:v>42360</c:v>
                </c:pt>
                <c:pt idx="762">
                  <c:v>42361</c:v>
                </c:pt>
                <c:pt idx="763">
                  <c:v>42362</c:v>
                </c:pt>
                <c:pt idx="764">
                  <c:v>42366</c:v>
                </c:pt>
                <c:pt idx="765">
                  <c:v>42367</c:v>
                </c:pt>
                <c:pt idx="766">
                  <c:v>42368</c:v>
                </c:pt>
                <c:pt idx="767">
                  <c:v>42369</c:v>
                </c:pt>
                <c:pt idx="768">
                  <c:v>42373</c:v>
                </c:pt>
                <c:pt idx="769">
                  <c:v>42374</c:v>
                </c:pt>
                <c:pt idx="770">
                  <c:v>42375</c:v>
                </c:pt>
                <c:pt idx="771">
                  <c:v>42376</c:v>
                </c:pt>
                <c:pt idx="772">
                  <c:v>42377</c:v>
                </c:pt>
                <c:pt idx="773">
                  <c:v>42380</c:v>
                </c:pt>
                <c:pt idx="774">
                  <c:v>42381</c:v>
                </c:pt>
                <c:pt idx="775">
                  <c:v>42382</c:v>
                </c:pt>
                <c:pt idx="776">
                  <c:v>42383</c:v>
                </c:pt>
                <c:pt idx="777">
                  <c:v>42384</c:v>
                </c:pt>
                <c:pt idx="778">
                  <c:v>42388</c:v>
                </c:pt>
                <c:pt idx="779">
                  <c:v>42389</c:v>
                </c:pt>
                <c:pt idx="780">
                  <c:v>42390</c:v>
                </c:pt>
                <c:pt idx="781">
                  <c:v>42391</c:v>
                </c:pt>
                <c:pt idx="782">
                  <c:v>42394</c:v>
                </c:pt>
                <c:pt idx="783">
                  <c:v>42395</c:v>
                </c:pt>
                <c:pt idx="784">
                  <c:v>42396</c:v>
                </c:pt>
                <c:pt idx="785">
                  <c:v>42397</c:v>
                </c:pt>
                <c:pt idx="786">
                  <c:v>42398</c:v>
                </c:pt>
                <c:pt idx="787">
                  <c:v>42401</c:v>
                </c:pt>
                <c:pt idx="788">
                  <c:v>42402</c:v>
                </c:pt>
                <c:pt idx="789">
                  <c:v>42403</c:v>
                </c:pt>
                <c:pt idx="790">
                  <c:v>42404</c:v>
                </c:pt>
                <c:pt idx="791">
                  <c:v>42405</c:v>
                </c:pt>
                <c:pt idx="792">
                  <c:v>42408</c:v>
                </c:pt>
                <c:pt idx="793">
                  <c:v>42409</c:v>
                </c:pt>
                <c:pt idx="794">
                  <c:v>42410</c:v>
                </c:pt>
                <c:pt idx="795">
                  <c:v>42411</c:v>
                </c:pt>
                <c:pt idx="796">
                  <c:v>42412</c:v>
                </c:pt>
                <c:pt idx="797">
                  <c:v>42416</c:v>
                </c:pt>
                <c:pt idx="798">
                  <c:v>42417</c:v>
                </c:pt>
                <c:pt idx="799">
                  <c:v>42418</c:v>
                </c:pt>
                <c:pt idx="800">
                  <c:v>42419</c:v>
                </c:pt>
                <c:pt idx="801">
                  <c:v>42422</c:v>
                </c:pt>
                <c:pt idx="802">
                  <c:v>42423</c:v>
                </c:pt>
                <c:pt idx="803">
                  <c:v>42424</c:v>
                </c:pt>
                <c:pt idx="804">
                  <c:v>42425</c:v>
                </c:pt>
                <c:pt idx="805">
                  <c:v>42426</c:v>
                </c:pt>
                <c:pt idx="806">
                  <c:v>42429</c:v>
                </c:pt>
                <c:pt idx="807">
                  <c:v>42430</c:v>
                </c:pt>
                <c:pt idx="808">
                  <c:v>42431</c:v>
                </c:pt>
                <c:pt idx="809">
                  <c:v>42432</c:v>
                </c:pt>
                <c:pt idx="810">
                  <c:v>42433</c:v>
                </c:pt>
                <c:pt idx="811">
                  <c:v>42436</c:v>
                </c:pt>
                <c:pt idx="812">
                  <c:v>42437</c:v>
                </c:pt>
                <c:pt idx="813">
                  <c:v>42438</c:v>
                </c:pt>
                <c:pt idx="814">
                  <c:v>42439</c:v>
                </c:pt>
                <c:pt idx="815">
                  <c:v>42440</c:v>
                </c:pt>
                <c:pt idx="816">
                  <c:v>42443</c:v>
                </c:pt>
                <c:pt idx="817">
                  <c:v>42444</c:v>
                </c:pt>
                <c:pt idx="818">
                  <c:v>42445</c:v>
                </c:pt>
                <c:pt idx="819">
                  <c:v>42446</c:v>
                </c:pt>
                <c:pt idx="820">
                  <c:v>42447</c:v>
                </c:pt>
                <c:pt idx="821">
                  <c:v>42450</c:v>
                </c:pt>
                <c:pt idx="822">
                  <c:v>42451</c:v>
                </c:pt>
                <c:pt idx="823">
                  <c:v>42452</c:v>
                </c:pt>
                <c:pt idx="824">
                  <c:v>42453</c:v>
                </c:pt>
                <c:pt idx="825">
                  <c:v>42457</c:v>
                </c:pt>
                <c:pt idx="826">
                  <c:v>42458</c:v>
                </c:pt>
                <c:pt idx="827">
                  <c:v>42459</c:v>
                </c:pt>
                <c:pt idx="828">
                  <c:v>42460</c:v>
                </c:pt>
                <c:pt idx="829">
                  <c:v>42461</c:v>
                </c:pt>
                <c:pt idx="830">
                  <c:v>42464</c:v>
                </c:pt>
                <c:pt idx="831">
                  <c:v>42465</c:v>
                </c:pt>
                <c:pt idx="832">
                  <c:v>42466</c:v>
                </c:pt>
                <c:pt idx="833">
                  <c:v>42467</c:v>
                </c:pt>
                <c:pt idx="834">
                  <c:v>42468</c:v>
                </c:pt>
                <c:pt idx="835">
                  <c:v>42471</c:v>
                </c:pt>
                <c:pt idx="836">
                  <c:v>42472</c:v>
                </c:pt>
                <c:pt idx="837">
                  <c:v>42473</c:v>
                </c:pt>
                <c:pt idx="838">
                  <c:v>42474</c:v>
                </c:pt>
                <c:pt idx="839">
                  <c:v>42475</c:v>
                </c:pt>
                <c:pt idx="840">
                  <c:v>42478</c:v>
                </c:pt>
                <c:pt idx="841">
                  <c:v>42479</c:v>
                </c:pt>
                <c:pt idx="842">
                  <c:v>42480</c:v>
                </c:pt>
                <c:pt idx="843">
                  <c:v>42481</c:v>
                </c:pt>
                <c:pt idx="844">
                  <c:v>42482</c:v>
                </c:pt>
                <c:pt idx="845">
                  <c:v>42485</c:v>
                </c:pt>
                <c:pt idx="846">
                  <c:v>42486</c:v>
                </c:pt>
                <c:pt idx="847">
                  <c:v>42487</c:v>
                </c:pt>
                <c:pt idx="848">
                  <c:v>42488</c:v>
                </c:pt>
                <c:pt idx="849">
                  <c:v>42489</c:v>
                </c:pt>
                <c:pt idx="850">
                  <c:v>42492</c:v>
                </c:pt>
                <c:pt idx="851">
                  <c:v>42493</c:v>
                </c:pt>
                <c:pt idx="852">
                  <c:v>42494</c:v>
                </c:pt>
                <c:pt idx="853">
                  <c:v>42495</c:v>
                </c:pt>
                <c:pt idx="854">
                  <c:v>42496</c:v>
                </c:pt>
                <c:pt idx="855">
                  <c:v>42499</c:v>
                </c:pt>
                <c:pt idx="856">
                  <c:v>42500</c:v>
                </c:pt>
                <c:pt idx="857">
                  <c:v>42501</c:v>
                </c:pt>
                <c:pt idx="858">
                  <c:v>42502</c:v>
                </c:pt>
                <c:pt idx="859">
                  <c:v>42503</c:v>
                </c:pt>
                <c:pt idx="860">
                  <c:v>42506</c:v>
                </c:pt>
                <c:pt idx="861">
                  <c:v>42507</c:v>
                </c:pt>
                <c:pt idx="862">
                  <c:v>42508</c:v>
                </c:pt>
                <c:pt idx="863">
                  <c:v>42509</c:v>
                </c:pt>
                <c:pt idx="864">
                  <c:v>42510</c:v>
                </c:pt>
                <c:pt idx="865">
                  <c:v>42513</c:v>
                </c:pt>
                <c:pt idx="866">
                  <c:v>42514</c:v>
                </c:pt>
                <c:pt idx="867">
                  <c:v>42515</c:v>
                </c:pt>
                <c:pt idx="868">
                  <c:v>42516</c:v>
                </c:pt>
                <c:pt idx="869">
                  <c:v>42517</c:v>
                </c:pt>
                <c:pt idx="870">
                  <c:v>42521</c:v>
                </c:pt>
                <c:pt idx="871">
                  <c:v>42522</c:v>
                </c:pt>
                <c:pt idx="872">
                  <c:v>42523</c:v>
                </c:pt>
                <c:pt idx="873">
                  <c:v>42524</c:v>
                </c:pt>
                <c:pt idx="874">
                  <c:v>42527</c:v>
                </c:pt>
                <c:pt idx="875">
                  <c:v>42528</c:v>
                </c:pt>
                <c:pt idx="876">
                  <c:v>42529</c:v>
                </c:pt>
                <c:pt idx="877">
                  <c:v>42530</c:v>
                </c:pt>
                <c:pt idx="878">
                  <c:v>42531</c:v>
                </c:pt>
                <c:pt idx="879">
                  <c:v>42534</c:v>
                </c:pt>
                <c:pt idx="880">
                  <c:v>42535</c:v>
                </c:pt>
                <c:pt idx="881">
                  <c:v>42536</c:v>
                </c:pt>
                <c:pt idx="882">
                  <c:v>42537</c:v>
                </c:pt>
                <c:pt idx="883">
                  <c:v>42538</c:v>
                </c:pt>
                <c:pt idx="884">
                  <c:v>42541</c:v>
                </c:pt>
                <c:pt idx="885">
                  <c:v>42542</c:v>
                </c:pt>
                <c:pt idx="886">
                  <c:v>42543</c:v>
                </c:pt>
                <c:pt idx="887">
                  <c:v>42544</c:v>
                </c:pt>
                <c:pt idx="888">
                  <c:v>42545</c:v>
                </c:pt>
                <c:pt idx="889">
                  <c:v>42548</c:v>
                </c:pt>
                <c:pt idx="890">
                  <c:v>42549</c:v>
                </c:pt>
                <c:pt idx="891">
                  <c:v>42550</c:v>
                </c:pt>
                <c:pt idx="892">
                  <c:v>42551</c:v>
                </c:pt>
                <c:pt idx="893">
                  <c:v>42552</c:v>
                </c:pt>
                <c:pt idx="894">
                  <c:v>42556</c:v>
                </c:pt>
                <c:pt idx="895">
                  <c:v>42557</c:v>
                </c:pt>
                <c:pt idx="896">
                  <c:v>42558</c:v>
                </c:pt>
                <c:pt idx="897">
                  <c:v>42559</c:v>
                </c:pt>
                <c:pt idx="898">
                  <c:v>42562</c:v>
                </c:pt>
                <c:pt idx="899">
                  <c:v>42563</c:v>
                </c:pt>
                <c:pt idx="900">
                  <c:v>42564</c:v>
                </c:pt>
                <c:pt idx="901">
                  <c:v>42565</c:v>
                </c:pt>
                <c:pt idx="902">
                  <c:v>42566</c:v>
                </c:pt>
                <c:pt idx="903">
                  <c:v>42569</c:v>
                </c:pt>
                <c:pt idx="904">
                  <c:v>42570</c:v>
                </c:pt>
                <c:pt idx="905">
                  <c:v>42571</c:v>
                </c:pt>
                <c:pt idx="906">
                  <c:v>42572</c:v>
                </c:pt>
                <c:pt idx="907">
                  <c:v>42573</c:v>
                </c:pt>
                <c:pt idx="908">
                  <c:v>42576</c:v>
                </c:pt>
                <c:pt idx="909">
                  <c:v>42577</c:v>
                </c:pt>
                <c:pt idx="910">
                  <c:v>42578</c:v>
                </c:pt>
                <c:pt idx="911">
                  <c:v>42579</c:v>
                </c:pt>
                <c:pt idx="912">
                  <c:v>42580</c:v>
                </c:pt>
                <c:pt idx="913">
                  <c:v>42583</c:v>
                </c:pt>
                <c:pt idx="914">
                  <c:v>42584</c:v>
                </c:pt>
                <c:pt idx="915">
                  <c:v>42585</c:v>
                </c:pt>
                <c:pt idx="916">
                  <c:v>42586</c:v>
                </c:pt>
                <c:pt idx="917">
                  <c:v>42587</c:v>
                </c:pt>
                <c:pt idx="918">
                  <c:v>42590</c:v>
                </c:pt>
                <c:pt idx="919">
                  <c:v>42591</c:v>
                </c:pt>
                <c:pt idx="920">
                  <c:v>42592</c:v>
                </c:pt>
                <c:pt idx="921">
                  <c:v>42593</c:v>
                </c:pt>
                <c:pt idx="922">
                  <c:v>42594</c:v>
                </c:pt>
                <c:pt idx="923">
                  <c:v>42597</c:v>
                </c:pt>
                <c:pt idx="924">
                  <c:v>42598</c:v>
                </c:pt>
                <c:pt idx="925">
                  <c:v>42599</c:v>
                </c:pt>
                <c:pt idx="926">
                  <c:v>42600</c:v>
                </c:pt>
                <c:pt idx="927">
                  <c:v>42601</c:v>
                </c:pt>
                <c:pt idx="928">
                  <c:v>42604</c:v>
                </c:pt>
                <c:pt idx="929">
                  <c:v>42605</c:v>
                </c:pt>
                <c:pt idx="930">
                  <c:v>42606</c:v>
                </c:pt>
                <c:pt idx="931">
                  <c:v>42607</c:v>
                </c:pt>
                <c:pt idx="932">
                  <c:v>42608</c:v>
                </c:pt>
                <c:pt idx="933">
                  <c:v>42611</c:v>
                </c:pt>
                <c:pt idx="934">
                  <c:v>42612</c:v>
                </c:pt>
                <c:pt idx="935">
                  <c:v>42613</c:v>
                </c:pt>
                <c:pt idx="936">
                  <c:v>42614</c:v>
                </c:pt>
                <c:pt idx="937">
                  <c:v>42615</c:v>
                </c:pt>
                <c:pt idx="938">
                  <c:v>42619</c:v>
                </c:pt>
                <c:pt idx="939">
                  <c:v>42620</c:v>
                </c:pt>
                <c:pt idx="940">
                  <c:v>42621</c:v>
                </c:pt>
                <c:pt idx="941">
                  <c:v>42622</c:v>
                </c:pt>
                <c:pt idx="942">
                  <c:v>42625</c:v>
                </c:pt>
                <c:pt idx="943">
                  <c:v>42626</c:v>
                </c:pt>
                <c:pt idx="944">
                  <c:v>42627</c:v>
                </c:pt>
                <c:pt idx="945">
                  <c:v>42628</c:v>
                </c:pt>
                <c:pt idx="946">
                  <c:v>42629</c:v>
                </c:pt>
                <c:pt idx="947">
                  <c:v>42632</c:v>
                </c:pt>
                <c:pt idx="948">
                  <c:v>42633</c:v>
                </c:pt>
                <c:pt idx="949">
                  <c:v>42634</c:v>
                </c:pt>
                <c:pt idx="950">
                  <c:v>42635</c:v>
                </c:pt>
                <c:pt idx="951">
                  <c:v>42636</c:v>
                </c:pt>
                <c:pt idx="952">
                  <c:v>42639</c:v>
                </c:pt>
                <c:pt idx="953">
                  <c:v>42640</c:v>
                </c:pt>
                <c:pt idx="954">
                  <c:v>42641</c:v>
                </c:pt>
                <c:pt idx="955">
                  <c:v>42642</c:v>
                </c:pt>
                <c:pt idx="956">
                  <c:v>42643</c:v>
                </c:pt>
                <c:pt idx="957">
                  <c:v>42646</c:v>
                </c:pt>
                <c:pt idx="958">
                  <c:v>42647</c:v>
                </c:pt>
                <c:pt idx="959">
                  <c:v>42648</c:v>
                </c:pt>
                <c:pt idx="960">
                  <c:v>42649</c:v>
                </c:pt>
                <c:pt idx="961">
                  <c:v>42650</c:v>
                </c:pt>
                <c:pt idx="962">
                  <c:v>42653</c:v>
                </c:pt>
                <c:pt idx="963">
                  <c:v>42654</c:v>
                </c:pt>
                <c:pt idx="964">
                  <c:v>42655</c:v>
                </c:pt>
                <c:pt idx="965">
                  <c:v>42656</c:v>
                </c:pt>
                <c:pt idx="966">
                  <c:v>42657</c:v>
                </c:pt>
                <c:pt idx="967">
                  <c:v>42660</c:v>
                </c:pt>
                <c:pt idx="968">
                  <c:v>42661</c:v>
                </c:pt>
                <c:pt idx="969">
                  <c:v>42662</c:v>
                </c:pt>
                <c:pt idx="970">
                  <c:v>42663</c:v>
                </c:pt>
                <c:pt idx="971">
                  <c:v>42664</c:v>
                </c:pt>
                <c:pt idx="972">
                  <c:v>42667</c:v>
                </c:pt>
                <c:pt idx="973">
                  <c:v>42668</c:v>
                </c:pt>
                <c:pt idx="974">
                  <c:v>42669</c:v>
                </c:pt>
                <c:pt idx="975">
                  <c:v>42670</c:v>
                </c:pt>
                <c:pt idx="976">
                  <c:v>42671</c:v>
                </c:pt>
                <c:pt idx="977">
                  <c:v>42674</c:v>
                </c:pt>
                <c:pt idx="978">
                  <c:v>42675</c:v>
                </c:pt>
                <c:pt idx="979">
                  <c:v>42676</c:v>
                </c:pt>
                <c:pt idx="980">
                  <c:v>42677</c:v>
                </c:pt>
                <c:pt idx="981">
                  <c:v>42678</c:v>
                </c:pt>
                <c:pt idx="982">
                  <c:v>42681</c:v>
                </c:pt>
                <c:pt idx="983">
                  <c:v>42682</c:v>
                </c:pt>
                <c:pt idx="984">
                  <c:v>42683</c:v>
                </c:pt>
                <c:pt idx="985">
                  <c:v>42684</c:v>
                </c:pt>
                <c:pt idx="986">
                  <c:v>42685</c:v>
                </c:pt>
                <c:pt idx="987">
                  <c:v>42688</c:v>
                </c:pt>
                <c:pt idx="988">
                  <c:v>42689</c:v>
                </c:pt>
                <c:pt idx="989">
                  <c:v>42690</c:v>
                </c:pt>
                <c:pt idx="990">
                  <c:v>42691</c:v>
                </c:pt>
                <c:pt idx="991">
                  <c:v>42692</c:v>
                </c:pt>
                <c:pt idx="992">
                  <c:v>42695</c:v>
                </c:pt>
                <c:pt idx="993">
                  <c:v>42696</c:v>
                </c:pt>
                <c:pt idx="994">
                  <c:v>42697</c:v>
                </c:pt>
                <c:pt idx="995">
                  <c:v>42699</c:v>
                </c:pt>
                <c:pt idx="996">
                  <c:v>42702</c:v>
                </c:pt>
                <c:pt idx="997">
                  <c:v>42703</c:v>
                </c:pt>
                <c:pt idx="998">
                  <c:v>42704</c:v>
                </c:pt>
                <c:pt idx="999">
                  <c:v>42705</c:v>
                </c:pt>
                <c:pt idx="1000">
                  <c:v>42706</c:v>
                </c:pt>
                <c:pt idx="1001">
                  <c:v>42709</c:v>
                </c:pt>
                <c:pt idx="1002">
                  <c:v>42710</c:v>
                </c:pt>
                <c:pt idx="1003">
                  <c:v>42711</c:v>
                </c:pt>
                <c:pt idx="1004">
                  <c:v>42712</c:v>
                </c:pt>
                <c:pt idx="1005">
                  <c:v>42713</c:v>
                </c:pt>
                <c:pt idx="1006">
                  <c:v>42716</c:v>
                </c:pt>
                <c:pt idx="1007">
                  <c:v>42717</c:v>
                </c:pt>
                <c:pt idx="1008">
                  <c:v>42718</c:v>
                </c:pt>
                <c:pt idx="1009">
                  <c:v>42719</c:v>
                </c:pt>
                <c:pt idx="1010">
                  <c:v>42720</c:v>
                </c:pt>
                <c:pt idx="1011">
                  <c:v>42723</c:v>
                </c:pt>
                <c:pt idx="1012">
                  <c:v>42724</c:v>
                </c:pt>
                <c:pt idx="1013">
                  <c:v>42725</c:v>
                </c:pt>
                <c:pt idx="1014">
                  <c:v>42726</c:v>
                </c:pt>
                <c:pt idx="1015">
                  <c:v>42727</c:v>
                </c:pt>
                <c:pt idx="1016">
                  <c:v>42731</c:v>
                </c:pt>
                <c:pt idx="1017">
                  <c:v>42732</c:v>
                </c:pt>
                <c:pt idx="1018">
                  <c:v>42733</c:v>
                </c:pt>
                <c:pt idx="1019">
                  <c:v>42734</c:v>
                </c:pt>
                <c:pt idx="1020">
                  <c:v>42738</c:v>
                </c:pt>
                <c:pt idx="1021">
                  <c:v>42739</c:v>
                </c:pt>
                <c:pt idx="1022">
                  <c:v>42740</c:v>
                </c:pt>
                <c:pt idx="1023">
                  <c:v>42741</c:v>
                </c:pt>
                <c:pt idx="1024">
                  <c:v>42744</c:v>
                </c:pt>
                <c:pt idx="1025">
                  <c:v>42745</c:v>
                </c:pt>
                <c:pt idx="1026">
                  <c:v>42746</c:v>
                </c:pt>
                <c:pt idx="1027">
                  <c:v>42747</c:v>
                </c:pt>
                <c:pt idx="1028">
                  <c:v>42748</c:v>
                </c:pt>
                <c:pt idx="1029">
                  <c:v>42752</c:v>
                </c:pt>
                <c:pt idx="1030">
                  <c:v>42753</c:v>
                </c:pt>
                <c:pt idx="1031">
                  <c:v>42754</c:v>
                </c:pt>
                <c:pt idx="1032">
                  <c:v>42755</c:v>
                </c:pt>
                <c:pt idx="1033">
                  <c:v>42758</c:v>
                </c:pt>
                <c:pt idx="1034">
                  <c:v>42759</c:v>
                </c:pt>
                <c:pt idx="1035">
                  <c:v>42760</c:v>
                </c:pt>
                <c:pt idx="1036">
                  <c:v>42761</c:v>
                </c:pt>
                <c:pt idx="1037">
                  <c:v>42762</c:v>
                </c:pt>
                <c:pt idx="1038">
                  <c:v>42765</c:v>
                </c:pt>
                <c:pt idx="1039">
                  <c:v>42766</c:v>
                </c:pt>
                <c:pt idx="1040">
                  <c:v>42767</c:v>
                </c:pt>
                <c:pt idx="1041">
                  <c:v>42768</c:v>
                </c:pt>
                <c:pt idx="1042">
                  <c:v>42769</c:v>
                </c:pt>
                <c:pt idx="1043">
                  <c:v>42772</c:v>
                </c:pt>
                <c:pt idx="1044">
                  <c:v>42773</c:v>
                </c:pt>
                <c:pt idx="1045">
                  <c:v>42774</c:v>
                </c:pt>
                <c:pt idx="1046">
                  <c:v>42775</c:v>
                </c:pt>
                <c:pt idx="1047">
                  <c:v>42776</c:v>
                </c:pt>
                <c:pt idx="1048">
                  <c:v>42779</c:v>
                </c:pt>
                <c:pt idx="1049">
                  <c:v>42780</c:v>
                </c:pt>
                <c:pt idx="1050">
                  <c:v>42781</c:v>
                </c:pt>
                <c:pt idx="1051">
                  <c:v>42782</c:v>
                </c:pt>
                <c:pt idx="1052">
                  <c:v>42783</c:v>
                </c:pt>
                <c:pt idx="1053">
                  <c:v>42787</c:v>
                </c:pt>
                <c:pt idx="1054">
                  <c:v>42788</c:v>
                </c:pt>
                <c:pt idx="1055">
                  <c:v>42789</c:v>
                </c:pt>
                <c:pt idx="1056">
                  <c:v>42790</c:v>
                </c:pt>
                <c:pt idx="1057">
                  <c:v>42793</c:v>
                </c:pt>
                <c:pt idx="1058">
                  <c:v>42794</c:v>
                </c:pt>
                <c:pt idx="1059">
                  <c:v>42795</c:v>
                </c:pt>
                <c:pt idx="1060">
                  <c:v>42796</c:v>
                </c:pt>
                <c:pt idx="1061">
                  <c:v>42797</c:v>
                </c:pt>
                <c:pt idx="1062">
                  <c:v>42800</c:v>
                </c:pt>
                <c:pt idx="1063">
                  <c:v>42801</c:v>
                </c:pt>
                <c:pt idx="1064">
                  <c:v>42802</c:v>
                </c:pt>
                <c:pt idx="1065">
                  <c:v>42803</c:v>
                </c:pt>
                <c:pt idx="1066">
                  <c:v>42804</c:v>
                </c:pt>
                <c:pt idx="1067">
                  <c:v>42807</c:v>
                </c:pt>
                <c:pt idx="1068">
                  <c:v>42808</c:v>
                </c:pt>
                <c:pt idx="1069">
                  <c:v>42809</c:v>
                </c:pt>
                <c:pt idx="1070">
                  <c:v>42810</c:v>
                </c:pt>
                <c:pt idx="1071">
                  <c:v>42811</c:v>
                </c:pt>
                <c:pt idx="1072">
                  <c:v>42814</c:v>
                </c:pt>
                <c:pt idx="1073">
                  <c:v>42815</c:v>
                </c:pt>
                <c:pt idx="1074">
                  <c:v>42816</c:v>
                </c:pt>
                <c:pt idx="1075">
                  <c:v>42817</c:v>
                </c:pt>
                <c:pt idx="1076">
                  <c:v>42818</c:v>
                </c:pt>
                <c:pt idx="1077">
                  <c:v>42821</c:v>
                </c:pt>
                <c:pt idx="1078">
                  <c:v>42822</c:v>
                </c:pt>
                <c:pt idx="1079">
                  <c:v>42823</c:v>
                </c:pt>
                <c:pt idx="1080">
                  <c:v>42824</c:v>
                </c:pt>
                <c:pt idx="1081">
                  <c:v>42825</c:v>
                </c:pt>
                <c:pt idx="1082">
                  <c:v>42828</c:v>
                </c:pt>
                <c:pt idx="1083">
                  <c:v>42829</c:v>
                </c:pt>
                <c:pt idx="1084">
                  <c:v>42830</c:v>
                </c:pt>
                <c:pt idx="1085">
                  <c:v>42831</c:v>
                </c:pt>
                <c:pt idx="1086">
                  <c:v>42832</c:v>
                </c:pt>
                <c:pt idx="1087">
                  <c:v>42835</c:v>
                </c:pt>
                <c:pt idx="1088">
                  <c:v>42836</c:v>
                </c:pt>
                <c:pt idx="1089">
                  <c:v>42837</c:v>
                </c:pt>
                <c:pt idx="1090">
                  <c:v>42838</c:v>
                </c:pt>
                <c:pt idx="1091">
                  <c:v>42842</c:v>
                </c:pt>
                <c:pt idx="1092">
                  <c:v>42843</c:v>
                </c:pt>
                <c:pt idx="1093">
                  <c:v>42844</c:v>
                </c:pt>
                <c:pt idx="1094">
                  <c:v>42845</c:v>
                </c:pt>
                <c:pt idx="1095">
                  <c:v>42846</c:v>
                </c:pt>
                <c:pt idx="1096">
                  <c:v>42849</c:v>
                </c:pt>
                <c:pt idx="1097">
                  <c:v>42850</c:v>
                </c:pt>
                <c:pt idx="1098">
                  <c:v>42851</c:v>
                </c:pt>
                <c:pt idx="1099">
                  <c:v>42852</c:v>
                </c:pt>
                <c:pt idx="1100">
                  <c:v>42853</c:v>
                </c:pt>
                <c:pt idx="1101">
                  <c:v>42856</c:v>
                </c:pt>
                <c:pt idx="1102">
                  <c:v>42857</c:v>
                </c:pt>
                <c:pt idx="1103">
                  <c:v>42858</c:v>
                </c:pt>
                <c:pt idx="1104">
                  <c:v>42859</c:v>
                </c:pt>
                <c:pt idx="1105">
                  <c:v>42860</c:v>
                </c:pt>
                <c:pt idx="1106">
                  <c:v>42863</c:v>
                </c:pt>
                <c:pt idx="1107">
                  <c:v>42864</c:v>
                </c:pt>
                <c:pt idx="1108">
                  <c:v>42865</c:v>
                </c:pt>
                <c:pt idx="1109">
                  <c:v>42866</c:v>
                </c:pt>
                <c:pt idx="1110">
                  <c:v>42867</c:v>
                </c:pt>
                <c:pt idx="1111">
                  <c:v>42870</c:v>
                </c:pt>
                <c:pt idx="1112">
                  <c:v>42871</c:v>
                </c:pt>
                <c:pt idx="1113">
                  <c:v>42872</c:v>
                </c:pt>
                <c:pt idx="1114">
                  <c:v>42873</c:v>
                </c:pt>
                <c:pt idx="1115">
                  <c:v>42874</c:v>
                </c:pt>
                <c:pt idx="1116">
                  <c:v>42877</c:v>
                </c:pt>
                <c:pt idx="1117">
                  <c:v>42878</c:v>
                </c:pt>
                <c:pt idx="1118">
                  <c:v>42879</c:v>
                </c:pt>
                <c:pt idx="1119">
                  <c:v>42880</c:v>
                </c:pt>
                <c:pt idx="1120">
                  <c:v>42881</c:v>
                </c:pt>
                <c:pt idx="1121">
                  <c:v>42885</c:v>
                </c:pt>
                <c:pt idx="1122">
                  <c:v>42886</c:v>
                </c:pt>
                <c:pt idx="1123">
                  <c:v>42887</c:v>
                </c:pt>
                <c:pt idx="1124">
                  <c:v>42888</c:v>
                </c:pt>
                <c:pt idx="1125">
                  <c:v>42891</c:v>
                </c:pt>
                <c:pt idx="1126">
                  <c:v>42892</c:v>
                </c:pt>
                <c:pt idx="1127">
                  <c:v>42893</c:v>
                </c:pt>
                <c:pt idx="1128">
                  <c:v>42894</c:v>
                </c:pt>
                <c:pt idx="1129">
                  <c:v>42895</c:v>
                </c:pt>
                <c:pt idx="1130">
                  <c:v>42898</c:v>
                </c:pt>
                <c:pt idx="1131">
                  <c:v>42899</c:v>
                </c:pt>
                <c:pt idx="1132">
                  <c:v>42900</c:v>
                </c:pt>
                <c:pt idx="1133">
                  <c:v>42901</c:v>
                </c:pt>
                <c:pt idx="1134">
                  <c:v>42902</c:v>
                </c:pt>
                <c:pt idx="1135">
                  <c:v>42905</c:v>
                </c:pt>
                <c:pt idx="1136">
                  <c:v>42906</c:v>
                </c:pt>
                <c:pt idx="1137">
                  <c:v>42907</c:v>
                </c:pt>
                <c:pt idx="1138">
                  <c:v>42908</c:v>
                </c:pt>
                <c:pt idx="1139">
                  <c:v>42909</c:v>
                </c:pt>
                <c:pt idx="1140">
                  <c:v>42912</c:v>
                </c:pt>
                <c:pt idx="1141">
                  <c:v>42913</c:v>
                </c:pt>
                <c:pt idx="1142">
                  <c:v>42914</c:v>
                </c:pt>
                <c:pt idx="1143">
                  <c:v>42915</c:v>
                </c:pt>
                <c:pt idx="1144">
                  <c:v>42916</c:v>
                </c:pt>
                <c:pt idx="1145">
                  <c:v>42919</c:v>
                </c:pt>
                <c:pt idx="1146">
                  <c:v>42921</c:v>
                </c:pt>
                <c:pt idx="1147">
                  <c:v>42922</c:v>
                </c:pt>
                <c:pt idx="1148">
                  <c:v>42923</c:v>
                </c:pt>
                <c:pt idx="1149">
                  <c:v>42926</c:v>
                </c:pt>
                <c:pt idx="1150">
                  <c:v>42927</c:v>
                </c:pt>
                <c:pt idx="1151">
                  <c:v>42928</c:v>
                </c:pt>
                <c:pt idx="1152">
                  <c:v>42929</c:v>
                </c:pt>
                <c:pt idx="1153">
                  <c:v>42930</c:v>
                </c:pt>
                <c:pt idx="1154">
                  <c:v>42933</c:v>
                </c:pt>
                <c:pt idx="1155">
                  <c:v>42934</c:v>
                </c:pt>
                <c:pt idx="1156">
                  <c:v>42935</c:v>
                </c:pt>
                <c:pt idx="1157">
                  <c:v>42936</c:v>
                </c:pt>
                <c:pt idx="1158">
                  <c:v>42937</c:v>
                </c:pt>
                <c:pt idx="1159">
                  <c:v>42940</c:v>
                </c:pt>
                <c:pt idx="1160">
                  <c:v>42941</c:v>
                </c:pt>
                <c:pt idx="1161">
                  <c:v>42942</c:v>
                </c:pt>
                <c:pt idx="1162">
                  <c:v>42943</c:v>
                </c:pt>
                <c:pt idx="1163">
                  <c:v>42944</c:v>
                </c:pt>
                <c:pt idx="1164">
                  <c:v>42947</c:v>
                </c:pt>
                <c:pt idx="1165">
                  <c:v>42948</c:v>
                </c:pt>
                <c:pt idx="1166">
                  <c:v>42949</c:v>
                </c:pt>
                <c:pt idx="1167">
                  <c:v>42950</c:v>
                </c:pt>
                <c:pt idx="1168">
                  <c:v>42951</c:v>
                </c:pt>
                <c:pt idx="1169">
                  <c:v>42954</c:v>
                </c:pt>
                <c:pt idx="1170">
                  <c:v>42955</c:v>
                </c:pt>
                <c:pt idx="1171">
                  <c:v>42956</c:v>
                </c:pt>
                <c:pt idx="1172">
                  <c:v>42957</c:v>
                </c:pt>
                <c:pt idx="1173">
                  <c:v>42958</c:v>
                </c:pt>
                <c:pt idx="1174">
                  <c:v>42961</c:v>
                </c:pt>
                <c:pt idx="1175">
                  <c:v>42962</c:v>
                </c:pt>
                <c:pt idx="1176">
                  <c:v>42963</c:v>
                </c:pt>
                <c:pt idx="1177">
                  <c:v>42964</c:v>
                </c:pt>
                <c:pt idx="1178">
                  <c:v>42965</c:v>
                </c:pt>
                <c:pt idx="1179">
                  <c:v>42968</c:v>
                </c:pt>
                <c:pt idx="1180">
                  <c:v>42969</c:v>
                </c:pt>
                <c:pt idx="1181">
                  <c:v>42970</c:v>
                </c:pt>
                <c:pt idx="1182">
                  <c:v>42971</c:v>
                </c:pt>
                <c:pt idx="1183">
                  <c:v>42972</c:v>
                </c:pt>
                <c:pt idx="1184">
                  <c:v>42975</c:v>
                </c:pt>
                <c:pt idx="1185">
                  <c:v>42976</c:v>
                </c:pt>
                <c:pt idx="1186">
                  <c:v>42977</c:v>
                </c:pt>
                <c:pt idx="1187">
                  <c:v>42978</c:v>
                </c:pt>
                <c:pt idx="1188">
                  <c:v>42979</c:v>
                </c:pt>
                <c:pt idx="1189">
                  <c:v>42983</c:v>
                </c:pt>
                <c:pt idx="1190">
                  <c:v>42984</c:v>
                </c:pt>
                <c:pt idx="1191">
                  <c:v>42985</c:v>
                </c:pt>
                <c:pt idx="1192">
                  <c:v>42986</c:v>
                </c:pt>
                <c:pt idx="1193">
                  <c:v>42989</c:v>
                </c:pt>
                <c:pt idx="1194">
                  <c:v>42990</c:v>
                </c:pt>
                <c:pt idx="1195">
                  <c:v>42991</c:v>
                </c:pt>
                <c:pt idx="1196">
                  <c:v>42992</c:v>
                </c:pt>
                <c:pt idx="1197">
                  <c:v>42993</c:v>
                </c:pt>
                <c:pt idx="1198">
                  <c:v>42996</c:v>
                </c:pt>
                <c:pt idx="1199">
                  <c:v>42997</c:v>
                </c:pt>
                <c:pt idx="1200">
                  <c:v>42998</c:v>
                </c:pt>
                <c:pt idx="1201">
                  <c:v>42999</c:v>
                </c:pt>
                <c:pt idx="1202">
                  <c:v>43000</c:v>
                </c:pt>
                <c:pt idx="1203">
                  <c:v>43003</c:v>
                </c:pt>
                <c:pt idx="1204">
                  <c:v>43004</c:v>
                </c:pt>
                <c:pt idx="1205">
                  <c:v>43005</c:v>
                </c:pt>
                <c:pt idx="1206">
                  <c:v>43006</c:v>
                </c:pt>
                <c:pt idx="1207">
                  <c:v>43007</c:v>
                </c:pt>
                <c:pt idx="1208">
                  <c:v>43010</c:v>
                </c:pt>
                <c:pt idx="1209">
                  <c:v>43011</c:v>
                </c:pt>
                <c:pt idx="1210">
                  <c:v>43012</c:v>
                </c:pt>
                <c:pt idx="1211">
                  <c:v>43013</c:v>
                </c:pt>
                <c:pt idx="1212">
                  <c:v>43014</c:v>
                </c:pt>
                <c:pt idx="1213">
                  <c:v>43017</c:v>
                </c:pt>
                <c:pt idx="1214">
                  <c:v>43018</c:v>
                </c:pt>
                <c:pt idx="1215">
                  <c:v>43019</c:v>
                </c:pt>
                <c:pt idx="1216">
                  <c:v>43020</c:v>
                </c:pt>
                <c:pt idx="1217">
                  <c:v>43021</c:v>
                </c:pt>
                <c:pt idx="1218">
                  <c:v>43024</c:v>
                </c:pt>
                <c:pt idx="1219">
                  <c:v>43025</c:v>
                </c:pt>
                <c:pt idx="1220">
                  <c:v>43026</c:v>
                </c:pt>
                <c:pt idx="1221">
                  <c:v>43027</c:v>
                </c:pt>
                <c:pt idx="1222">
                  <c:v>43028</c:v>
                </c:pt>
                <c:pt idx="1223">
                  <c:v>43031</c:v>
                </c:pt>
                <c:pt idx="1224">
                  <c:v>43032</c:v>
                </c:pt>
                <c:pt idx="1225">
                  <c:v>43033</c:v>
                </c:pt>
                <c:pt idx="1226">
                  <c:v>43034</c:v>
                </c:pt>
                <c:pt idx="1227">
                  <c:v>43035</c:v>
                </c:pt>
                <c:pt idx="1228">
                  <c:v>43038</c:v>
                </c:pt>
                <c:pt idx="1229">
                  <c:v>43039</c:v>
                </c:pt>
                <c:pt idx="1230">
                  <c:v>43040</c:v>
                </c:pt>
                <c:pt idx="1231">
                  <c:v>43041</c:v>
                </c:pt>
                <c:pt idx="1232">
                  <c:v>43042</c:v>
                </c:pt>
                <c:pt idx="1233">
                  <c:v>43045</c:v>
                </c:pt>
                <c:pt idx="1234">
                  <c:v>43046</c:v>
                </c:pt>
                <c:pt idx="1235">
                  <c:v>43047</c:v>
                </c:pt>
                <c:pt idx="1236">
                  <c:v>43048</c:v>
                </c:pt>
                <c:pt idx="1237">
                  <c:v>43049</c:v>
                </c:pt>
                <c:pt idx="1238">
                  <c:v>43052</c:v>
                </c:pt>
                <c:pt idx="1239">
                  <c:v>43053</c:v>
                </c:pt>
                <c:pt idx="1240">
                  <c:v>43054</c:v>
                </c:pt>
                <c:pt idx="1241">
                  <c:v>43055</c:v>
                </c:pt>
                <c:pt idx="1242">
                  <c:v>43056</c:v>
                </c:pt>
                <c:pt idx="1243">
                  <c:v>43059</c:v>
                </c:pt>
                <c:pt idx="1244">
                  <c:v>43060</c:v>
                </c:pt>
                <c:pt idx="1245">
                  <c:v>43061</c:v>
                </c:pt>
                <c:pt idx="1246">
                  <c:v>43063</c:v>
                </c:pt>
                <c:pt idx="1247">
                  <c:v>43066</c:v>
                </c:pt>
                <c:pt idx="1248">
                  <c:v>43067</c:v>
                </c:pt>
                <c:pt idx="1249">
                  <c:v>43068</c:v>
                </c:pt>
                <c:pt idx="1250">
                  <c:v>43069</c:v>
                </c:pt>
                <c:pt idx="1251">
                  <c:v>43070</c:v>
                </c:pt>
                <c:pt idx="1252">
                  <c:v>43073</c:v>
                </c:pt>
                <c:pt idx="1253">
                  <c:v>43074</c:v>
                </c:pt>
                <c:pt idx="1254">
                  <c:v>43075</c:v>
                </c:pt>
                <c:pt idx="1255">
                  <c:v>43076</c:v>
                </c:pt>
                <c:pt idx="1256">
                  <c:v>43077</c:v>
                </c:pt>
                <c:pt idx="1257">
                  <c:v>43080</c:v>
                </c:pt>
                <c:pt idx="1258">
                  <c:v>43081</c:v>
                </c:pt>
                <c:pt idx="1259">
                  <c:v>43082</c:v>
                </c:pt>
              </c:numCache>
            </c:numRef>
          </c:cat>
          <c:val>
            <c:numRef>
              <c:f>'Basic Data'!$B$2:$B$1513</c:f>
              <c:numCache>
                <c:formatCode>General</c:formatCode>
                <c:ptCount val="1512"/>
                <c:pt idx="0">
                  <c:v>25.57</c:v>
                </c:pt>
                <c:pt idx="1">
                  <c:v>25.6</c:v>
                </c:pt>
                <c:pt idx="2">
                  <c:v>25.709999</c:v>
                </c:pt>
                <c:pt idx="3">
                  <c:v>24.9</c:v>
                </c:pt>
                <c:pt idx="4">
                  <c:v>24.83</c:v>
                </c:pt>
                <c:pt idx="5">
                  <c:v>24.950001</c:v>
                </c:pt>
                <c:pt idx="6">
                  <c:v>24.75</c:v>
                </c:pt>
                <c:pt idx="7">
                  <c:v>24.65</c:v>
                </c:pt>
                <c:pt idx="8">
                  <c:v>24.610001</c:v>
                </c:pt>
                <c:pt idx="9">
                  <c:v>24.780000999999999</c:v>
                </c:pt>
                <c:pt idx="10">
                  <c:v>24.690000999999999</c:v>
                </c:pt>
                <c:pt idx="11">
                  <c:v>25.139999</c:v>
                </c:pt>
                <c:pt idx="12">
                  <c:v>25.49</c:v>
                </c:pt>
                <c:pt idx="13">
                  <c:v>25.370000999999998</c:v>
                </c:pt>
                <c:pt idx="14">
                  <c:v>25.48</c:v>
                </c:pt>
                <c:pt idx="15">
                  <c:v>25.4</c:v>
                </c:pt>
                <c:pt idx="16">
                  <c:v>25.23</c:v>
                </c:pt>
                <c:pt idx="17">
                  <c:v>25.389999</c:v>
                </c:pt>
                <c:pt idx="18">
                  <c:v>25.68</c:v>
                </c:pt>
                <c:pt idx="19">
                  <c:v>25.459999</c:v>
                </c:pt>
                <c:pt idx="20">
                  <c:v>25.530000999999999</c:v>
                </c:pt>
                <c:pt idx="21">
                  <c:v>25.51</c:v>
                </c:pt>
                <c:pt idx="22">
                  <c:v>25.690000999999999</c:v>
                </c:pt>
                <c:pt idx="23">
                  <c:v>25.82</c:v>
                </c:pt>
                <c:pt idx="24">
                  <c:v>25.77</c:v>
                </c:pt>
                <c:pt idx="25">
                  <c:v>25.889999</c:v>
                </c:pt>
                <c:pt idx="26">
                  <c:v>25.92</c:v>
                </c:pt>
                <c:pt idx="27">
                  <c:v>25.9</c:v>
                </c:pt>
                <c:pt idx="28">
                  <c:v>25.99</c:v>
                </c:pt>
                <c:pt idx="29">
                  <c:v>25.940000999999999</c:v>
                </c:pt>
                <c:pt idx="30">
                  <c:v>26.209999</c:v>
                </c:pt>
                <c:pt idx="31">
                  <c:v>26.110001</c:v>
                </c:pt>
                <c:pt idx="32">
                  <c:v>26.120000999999998</c:v>
                </c:pt>
                <c:pt idx="33">
                  <c:v>26.32</c:v>
                </c:pt>
                <c:pt idx="34">
                  <c:v>26.049999</c:v>
                </c:pt>
                <c:pt idx="35">
                  <c:v>26.129999000000002</c:v>
                </c:pt>
                <c:pt idx="36">
                  <c:v>26.120000999999998</c:v>
                </c:pt>
                <c:pt idx="37">
                  <c:v>25.98</c:v>
                </c:pt>
                <c:pt idx="38">
                  <c:v>26.299999</c:v>
                </c:pt>
                <c:pt idx="39">
                  <c:v>26.209999</c:v>
                </c:pt>
                <c:pt idx="40">
                  <c:v>26.24</c:v>
                </c:pt>
                <c:pt idx="41">
                  <c:v>26.540001</c:v>
                </c:pt>
                <c:pt idx="42">
                  <c:v>26.76</c:v>
                </c:pt>
                <c:pt idx="43">
                  <c:v>26.74</c:v>
                </c:pt>
                <c:pt idx="44">
                  <c:v>27.27</c:v>
                </c:pt>
                <c:pt idx="45">
                  <c:v>26.85</c:v>
                </c:pt>
                <c:pt idx="46">
                  <c:v>26.379999000000002</c:v>
                </c:pt>
                <c:pt idx="47">
                  <c:v>26.889999</c:v>
                </c:pt>
                <c:pt idx="48">
                  <c:v>26.6</c:v>
                </c:pt>
                <c:pt idx="49">
                  <c:v>26.6</c:v>
                </c:pt>
                <c:pt idx="50">
                  <c:v>26.91</c:v>
                </c:pt>
                <c:pt idx="51">
                  <c:v>26.879999000000002</c:v>
                </c:pt>
                <c:pt idx="52">
                  <c:v>26.940000999999999</c:v>
                </c:pt>
                <c:pt idx="53">
                  <c:v>26.790001</c:v>
                </c:pt>
                <c:pt idx="54">
                  <c:v>27.219999000000001</c:v>
                </c:pt>
                <c:pt idx="55">
                  <c:v>27.360001</c:v>
                </c:pt>
                <c:pt idx="56">
                  <c:v>27.450001</c:v>
                </c:pt>
                <c:pt idx="57">
                  <c:v>27.43</c:v>
                </c:pt>
                <c:pt idx="58">
                  <c:v>27.59</c:v>
                </c:pt>
                <c:pt idx="59">
                  <c:v>27.57</c:v>
                </c:pt>
                <c:pt idx="60">
                  <c:v>27.360001</c:v>
                </c:pt>
                <c:pt idx="61">
                  <c:v>27.26</c:v>
                </c:pt>
                <c:pt idx="62">
                  <c:v>27.690000999999999</c:v>
                </c:pt>
                <c:pt idx="63">
                  <c:v>27.309999000000001</c:v>
                </c:pt>
                <c:pt idx="64">
                  <c:v>26.82</c:v>
                </c:pt>
                <c:pt idx="65">
                  <c:v>26.9</c:v>
                </c:pt>
                <c:pt idx="66">
                  <c:v>26.76</c:v>
                </c:pt>
                <c:pt idx="67">
                  <c:v>27.09</c:v>
                </c:pt>
                <c:pt idx="68">
                  <c:v>26.959999</c:v>
                </c:pt>
                <c:pt idx="69">
                  <c:v>27.07</c:v>
                </c:pt>
                <c:pt idx="70">
                  <c:v>27.1</c:v>
                </c:pt>
                <c:pt idx="71">
                  <c:v>27.040001</c:v>
                </c:pt>
                <c:pt idx="72">
                  <c:v>26.93</c:v>
                </c:pt>
                <c:pt idx="73">
                  <c:v>27.08</c:v>
                </c:pt>
                <c:pt idx="74">
                  <c:v>26.73</c:v>
                </c:pt>
                <c:pt idx="75">
                  <c:v>26.74</c:v>
                </c:pt>
                <c:pt idx="76">
                  <c:v>26.42</c:v>
                </c:pt>
                <c:pt idx="77">
                  <c:v>26.639999</c:v>
                </c:pt>
                <c:pt idx="78">
                  <c:v>27.120000999999998</c:v>
                </c:pt>
                <c:pt idx="79">
                  <c:v>27.370000999999998</c:v>
                </c:pt>
                <c:pt idx="80">
                  <c:v>27.559999000000001</c:v>
                </c:pt>
                <c:pt idx="81">
                  <c:v>27.360001</c:v>
                </c:pt>
                <c:pt idx="82">
                  <c:v>26.33</c:v>
                </c:pt>
                <c:pt idx="83">
                  <c:v>26.959999</c:v>
                </c:pt>
                <c:pt idx="84">
                  <c:v>26.68</c:v>
                </c:pt>
                <c:pt idx="85">
                  <c:v>26.450001</c:v>
                </c:pt>
                <c:pt idx="86">
                  <c:v>26.469999000000001</c:v>
                </c:pt>
                <c:pt idx="87">
                  <c:v>26.65</c:v>
                </c:pt>
                <c:pt idx="88">
                  <c:v>27.09</c:v>
                </c:pt>
                <c:pt idx="89">
                  <c:v>27.48</c:v>
                </c:pt>
                <c:pt idx="90">
                  <c:v>27.559999000000001</c:v>
                </c:pt>
                <c:pt idx="91">
                  <c:v>27.440000999999999</c:v>
                </c:pt>
                <c:pt idx="92">
                  <c:v>27.860001</c:v>
                </c:pt>
                <c:pt idx="93">
                  <c:v>28.1</c:v>
                </c:pt>
                <c:pt idx="94">
                  <c:v>27.620000999999998</c:v>
                </c:pt>
                <c:pt idx="95">
                  <c:v>27.629999000000002</c:v>
                </c:pt>
                <c:pt idx="96">
                  <c:v>27.98</c:v>
                </c:pt>
                <c:pt idx="97">
                  <c:v>27.74</c:v>
                </c:pt>
                <c:pt idx="98">
                  <c:v>27.459999</c:v>
                </c:pt>
                <c:pt idx="99">
                  <c:v>27.690000999999999</c:v>
                </c:pt>
                <c:pt idx="100">
                  <c:v>27.34</c:v>
                </c:pt>
                <c:pt idx="101">
                  <c:v>27.23</c:v>
                </c:pt>
                <c:pt idx="102">
                  <c:v>27.15</c:v>
                </c:pt>
                <c:pt idx="103">
                  <c:v>27.18</c:v>
                </c:pt>
                <c:pt idx="104">
                  <c:v>26.940000999999999</c:v>
                </c:pt>
                <c:pt idx="105">
                  <c:v>26.59</c:v>
                </c:pt>
                <c:pt idx="106">
                  <c:v>26.530000999999999</c:v>
                </c:pt>
                <c:pt idx="107">
                  <c:v>26.870000999999998</c:v>
                </c:pt>
                <c:pt idx="108">
                  <c:v>26.59</c:v>
                </c:pt>
                <c:pt idx="109">
                  <c:v>26.07</c:v>
                </c:pt>
                <c:pt idx="110">
                  <c:v>25.92</c:v>
                </c:pt>
                <c:pt idx="111">
                  <c:v>25.049999</c:v>
                </c:pt>
                <c:pt idx="112">
                  <c:v>25.07</c:v>
                </c:pt>
                <c:pt idx="113">
                  <c:v>24.969999000000001</c:v>
                </c:pt>
                <c:pt idx="114">
                  <c:v>25.059999000000001</c:v>
                </c:pt>
                <c:pt idx="115">
                  <c:v>24.41</c:v>
                </c:pt>
                <c:pt idx="116">
                  <c:v>24.950001</c:v>
                </c:pt>
                <c:pt idx="117">
                  <c:v>24.65</c:v>
                </c:pt>
                <c:pt idx="118">
                  <c:v>23.84</c:v>
                </c:pt>
                <c:pt idx="119">
                  <c:v>24.030000999999999</c:v>
                </c:pt>
                <c:pt idx="120">
                  <c:v>23.879999000000002</c:v>
                </c:pt>
                <c:pt idx="121">
                  <c:v>23.65</c:v>
                </c:pt>
                <c:pt idx="122">
                  <c:v>23.280000999999999</c:v>
                </c:pt>
                <c:pt idx="123">
                  <c:v>23.27</c:v>
                </c:pt>
                <c:pt idx="124">
                  <c:v>24</c:v>
                </c:pt>
                <c:pt idx="125">
                  <c:v>23.940000999999999</c:v>
                </c:pt>
                <c:pt idx="126">
                  <c:v>24.32</c:v>
                </c:pt>
                <c:pt idx="127">
                  <c:v>24.18</c:v>
                </c:pt>
                <c:pt idx="128">
                  <c:v>23.57</c:v>
                </c:pt>
                <c:pt idx="129">
                  <c:v>22.51</c:v>
                </c:pt>
                <c:pt idx="130">
                  <c:v>22.719999000000001</c:v>
                </c:pt>
                <c:pt idx="131">
                  <c:v>22.6</c:v>
                </c:pt>
                <c:pt idx="132">
                  <c:v>23.01</c:v>
                </c:pt>
                <c:pt idx="133">
                  <c:v>23.280000999999999</c:v>
                </c:pt>
                <c:pt idx="134">
                  <c:v>23.059999000000001</c:v>
                </c:pt>
                <c:pt idx="135">
                  <c:v>22.58</c:v>
                </c:pt>
                <c:pt idx="136">
                  <c:v>22.459999</c:v>
                </c:pt>
                <c:pt idx="137">
                  <c:v>22.559999000000001</c:v>
                </c:pt>
                <c:pt idx="138">
                  <c:v>22.200001</c:v>
                </c:pt>
                <c:pt idx="139">
                  <c:v>22.379999000000002</c:v>
                </c:pt>
                <c:pt idx="140">
                  <c:v>22.610001</c:v>
                </c:pt>
                <c:pt idx="141">
                  <c:v>23.08</c:v>
                </c:pt>
                <c:pt idx="142">
                  <c:v>22.879999000000002</c:v>
                </c:pt>
                <c:pt idx="143">
                  <c:v>23.5</c:v>
                </c:pt>
                <c:pt idx="144">
                  <c:v>23.190000999999999</c:v>
                </c:pt>
                <c:pt idx="145">
                  <c:v>23.33</c:v>
                </c:pt>
                <c:pt idx="146">
                  <c:v>23.65</c:v>
                </c:pt>
                <c:pt idx="147">
                  <c:v>23.68</c:v>
                </c:pt>
                <c:pt idx="148">
                  <c:v>23.6</c:v>
                </c:pt>
                <c:pt idx="149">
                  <c:v>23.549999</c:v>
                </c:pt>
                <c:pt idx="150">
                  <c:v>23.73</c:v>
                </c:pt>
                <c:pt idx="151">
                  <c:v>23.82</c:v>
                </c:pt>
                <c:pt idx="152">
                  <c:v>23.65</c:v>
                </c:pt>
                <c:pt idx="153">
                  <c:v>23.870000999999998</c:v>
                </c:pt>
                <c:pt idx="154">
                  <c:v>24.049999</c:v>
                </c:pt>
                <c:pt idx="155">
                  <c:v>23.860001</c:v>
                </c:pt>
                <c:pt idx="156">
                  <c:v>23.51</c:v>
                </c:pt>
                <c:pt idx="157">
                  <c:v>23.26</c:v>
                </c:pt>
                <c:pt idx="158">
                  <c:v>23.27</c:v>
                </c:pt>
                <c:pt idx="159">
                  <c:v>23.41</c:v>
                </c:pt>
                <c:pt idx="160">
                  <c:v>23.35</c:v>
                </c:pt>
                <c:pt idx="161">
                  <c:v>23.42</c:v>
                </c:pt>
                <c:pt idx="162">
                  <c:v>23.02</c:v>
                </c:pt>
                <c:pt idx="163">
                  <c:v>23.68</c:v>
                </c:pt>
                <c:pt idx="164">
                  <c:v>23.83</c:v>
                </c:pt>
                <c:pt idx="165">
                  <c:v>23.98</c:v>
                </c:pt>
                <c:pt idx="166">
                  <c:v>24.17</c:v>
                </c:pt>
                <c:pt idx="167">
                  <c:v>24.17</c:v>
                </c:pt>
                <c:pt idx="168">
                  <c:v>24.01</c:v>
                </c:pt>
                <c:pt idx="169">
                  <c:v>24.08</c:v>
                </c:pt>
                <c:pt idx="170">
                  <c:v>23.870000999999998</c:v>
                </c:pt>
                <c:pt idx="171">
                  <c:v>23.74</c:v>
                </c:pt>
                <c:pt idx="172">
                  <c:v>23.459999</c:v>
                </c:pt>
                <c:pt idx="173">
                  <c:v>23.629999000000002</c:v>
                </c:pt>
                <c:pt idx="174">
                  <c:v>23.93</c:v>
                </c:pt>
                <c:pt idx="175">
                  <c:v>23.780000999999999</c:v>
                </c:pt>
                <c:pt idx="176">
                  <c:v>23.540001</c:v>
                </c:pt>
                <c:pt idx="177">
                  <c:v>23.459999</c:v>
                </c:pt>
                <c:pt idx="178">
                  <c:v>23.42</c:v>
                </c:pt>
                <c:pt idx="179">
                  <c:v>23.48</c:v>
                </c:pt>
                <c:pt idx="180">
                  <c:v>24.17</c:v>
                </c:pt>
                <c:pt idx="181">
                  <c:v>24.51</c:v>
                </c:pt>
                <c:pt idx="182">
                  <c:v>24.370000999999998</c:v>
                </c:pt>
                <c:pt idx="183">
                  <c:v>24.52</c:v>
                </c:pt>
                <c:pt idx="184">
                  <c:v>24.889999</c:v>
                </c:pt>
                <c:pt idx="185">
                  <c:v>25.290001</c:v>
                </c:pt>
                <c:pt idx="186">
                  <c:v>25.370000999999998</c:v>
                </c:pt>
                <c:pt idx="187">
                  <c:v>25.120000999999998</c:v>
                </c:pt>
                <c:pt idx="188">
                  <c:v>25.110001</c:v>
                </c:pt>
                <c:pt idx="189">
                  <c:v>25.299999</c:v>
                </c:pt>
                <c:pt idx="190">
                  <c:v>25.540001</c:v>
                </c:pt>
                <c:pt idx="191">
                  <c:v>26.209999</c:v>
                </c:pt>
                <c:pt idx="192">
                  <c:v>25.9</c:v>
                </c:pt>
                <c:pt idx="193">
                  <c:v>25.6</c:v>
                </c:pt>
                <c:pt idx="194">
                  <c:v>25.68</c:v>
                </c:pt>
                <c:pt idx="195">
                  <c:v>25.540001</c:v>
                </c:pt>
                <c:pt idx="196">
                  <c:v>25.6</c:v>
                </c:pt>
                <c:pt idx="197">
                  <c:v>25.799999</c:v>
                </c:pt>
                <c:pt idx="198">
                  <c:v>25.620000999999998</c:v>
                </c:pt>
                <c:pt idx="199">
                  <c:v>25.27</c:v>
                </c:pt>
                <c:pt idx="200">
                  <c:v>25.48</c:v>
                </c:pt>
                <c:pt idx="201">
                  <c:v>25.469999000000001</c:v>
                </c:pt>
                <c:pt idx="202">
                  <c:v>25.42</c:v>
                </c:pt>
                <c:pt idx="203">
                  <c:v>25.639999</c:v>
                </c:pt>
                <c:pt idx="204">
                  <c:v>25.190000999999999</c:v>
                </c:pt>
                <c:pt idx="205">
                  <c:v>25.030000999999999</c:v>
                </c:pt>
                <c:pt idx="206">
                  <c:v>25.129999000000002</c:v>
                </c:pt>
                <c:pt idx="207">
                  <c:v>25.58</c:v>
                </c:pt>
                <c:pt idx="208">
                  <c:v>25.92</c:v>
                </c:pt>
                <c:pt idx="209">
                  <c:v>25.969999000000001</c:v>
                </c:pt>
                <c:pt idx="210">
                  <c:v>25.879999000000002</c:v>
                </c:pt>
                <c:pt idx="211">
                  <c:v>26.209999</c:v>
                </c:pt>
                <c:pt idx="212">
                  <c:v>26.59</c:v>
                </c:pt>
                <c:pt idx="213">
                  <c:v>26.9</c:v>
                </c:pt>
                <c:pt idx="214">
                  <c:v>26.870000999999998</c:v>
                </c:pt>
                <c:pt idx="215">
                  <c:v>27.25</c:v>
                </c:pt>
                <c:pt idx="216">
                  <c:v>26.84</c:v>
                </c:pt>
                <c:pt idx="217">
                  <c:v>26.93</c:v>
                </c:pt>
                <c:pt idx="218">
                  <c:v>27.049999</c:v>
                </c:pt>
                <c:pt idx="219">
                  <c:v>27.139999</c:v>
                </c:pt>
                <c:pt idx="220">
                  <c:v>26.84</c:v>
                </c:pt>
                <c:pt idx="221">
                  <c:v>26.690000999999999</c:v>
                </c:pt>
                <c:pt idx="222">
                  <c:v>26.67</c:v>
                </c:pt>
                <c:pt idx="223">
                  <c:v>26.65</c:v>
                </c:pt>
                <c:pt idx="224">
                  <c:v>26.76</c:v>
                </c:pt>
                <c:pt idx="225">
                  <c:v>26.790001</c:v>
                </c:pt>
                <c:pt idx="226">
                  <c:v>27.01</c:v>
                </c:pt>
                <c:pt idx="227">
                  <c:v>26.65</c:v>
                </c:pt>
                <c:pt idx="228">
                  <c:v>26.75</c:v>
                </c:pt>
                <c:pt idx="229">
                  <c:v>26.5</c:v>
                </c:pt>
                <c:pt idx="230">
                  <c:v>26.18</c:v>
                </c:pt>
                <c:pt idx="231">
                  <c:v>26.030000999999999</c:v>
                </c:pt>
                <c:pt idx="232">
                  <c:v>26.129999000000002</c:v>
                </c:pt>
                <c:pt idx="233">
                  <c:v>26.48</c:v>
                </c:pt>
                <c:pt idx="234">
                  <c:v>26.33</c:v>
                </c:pt>
                <c:pt idx="235">
                  <c:v>26.299999</c:v>
                </c:pt>
                <c:pt idx="236">
                  <c:v>25.92</c:v>
                </c:pt>
                <c:pt idx="237">
                  <c:v>25.74</c:v>
                </c:pt>
                <c:pt idx="238">
                  <c:v>25.73</c:v>
                </c:pt>
                <c:pt idx="239">
                  <c:v>25.709999</c:v>
                </c:pt>
                <c:pt idx="240">
                  <c:v>25.58</c:v>
                </c:pt>
                <c:pt idx="241">
                  <c:v>25.48</c:v>
                </c:pt>
                <c:pt idx="242">
                  <c:v>25.360001</c:v>
                </c:pt>
                <c:pt idx="243">
                  <c:v>25.07</c:v>
                </c:pt>
                <c:pt idx="244">
                  <c:v>25.01</c:v>
                </c:pt>
                <c:pt idx="245">
                  <c:v>24.99</c:v>
                </c:pt>
                <c:pt idx="246">
                  <c:v>24.67</c:v>
                </c:pt>
                <c:pt idx="247">
                  <c:v>24.84</c:v>
                </c:pt>
                <c:pt idx="248">
                  <c:v>24.5</c:v>
                </c:pt>
                <c:pt idx="249">
                  <c:v>24.49</c:v>
                </c:pt>
                <c:pt idx="250">
                  <c:v>24.120000999999998</c:v>
                </c:pt>
                <c:pt idx="251">
                  <c:v>23.540001</c:v>
                </c:pt>
                <c:pt idx="252">
                  <c:v>23.809999000000001</c:v>
                </c:pt>
                <c:pt idx="253">
                  <c:v>23.99</c:v>
                </c:pt>
                <c:pt idx="254">
                  <c:v>23.73</c:v>
                </c:pt>
                <c:pt idx="255">
                  <c:v>23.25</c:v>
                </c:pt>
                <c:pt idx="256">
                  <c:v>23.620000999999998</c:v>
                </c:pt>
                <c:pt idx="257">
                  <c:v>24</c:v>
                </c:pt>
                <c:pt idx="258">
                  <c:v>24.290001</c:v>
                </c:pt>
                <c:pt idx="259">
                  <c:v>24.370000999999998</c:v>
                </c:pt>
                <c:pt idx="260">
                  <c:v>24.33</c:v>
                </c:pt>
                <c:pt idx="261">
                  <c:v>24.219999000000001</c:v>
                </c:pt>
                <c:pt idx="262">
                  <c:v>24.290001</c:v>
                </c:pt>
                <c:pt idx="263">
                  <c:v>24.370000999999998</c:v>
                </c:pt>
                <c:pt idx="264">
                  <c:v>24.18</c:v>
                </c:pt>
                <c:pt idx="265">
                  <c:v>24.42</c:v>
                </c:pt>
                <c:pt idx="266">
                  <c:v>24.34</c:v>
                </c:pt>
                <c:pt idx="267">
                  <c:v>24.299999</c:v>
                </c:pt>
                <c:pt idx="268">
                  <c:v>24.15</c:v>
                </c:pt>
                <c:pt idx="269">
                  <c:v>24.110001</c:v>
                </c:pt>
                <c:pt idx="270">
                  <c:v>24.35</c:v>
                </c:pt>
                <c:pt idx="271">
                  <c:v>24.23</c:v>
                </c:pt>
                <c:pt idx="272">
                  <c:v>23.91</c:v>
                </c:pt>
                <c:pt idx="273">
                  <c:v>23.9</c:v>
                </c:pt>
                <c:pt idx="274">
                  <c:v>23.85</c:v>
                </c:pt>
                <c:pt idx="275">
                  <c:v>23.709999</c:v>
                </c:pt>
                <c:pt idx="276">
                  <c:v>23.870000999999998</c:v>
                </c:pt>
                <c:pt idx="277">
                  <c:v>23.889999</c:v>
                </c:pt>
                <c:pt idx="278">
                  <c:v>23.42</c:v>
                </c:pt>
                <c:pt idx="279">
                  <c:v>22.91</c:v>
                </c:pt>
                <c:pt idx="280">
                  <c:v>23.01</c:v>
                </c:pt>
                <c:pt idx="281">
                  <c:v>23.18</c:v>
                </c:pt>
                <c:pt idx="282">
                  <c:v>22.940000999999999</c:v>
                </c:pt>
                <c:pt idx="283">
                  <c:v>23.290001</c:v>
                </c:pt>
                <c:pt idx="284">
                  <c:v>23.040001</c:v>
                </c:pt>
                <c:pt idx="285">
                  <c:v>22.690000999999999</c:v>
                </c:pt>
                <c:pt idx="286">
                  <c:v>23.24</c:v>
                </c:pt>
                <c:pt idx="287">
                  <c:v>23.059999000000001</c:v>
                </c:pt>
                <c:pt idx="288">
                  <c:v>23.639999</c:v>
                </c:pt>
                <c:pt idx="289">
                  <c:v>23.809999000000001</c:v>
                </c:pt>
                <c:pt idx="290">
                  <c:v>23.799999</c:v>
                </c:pt>
                <c:pt idx="291">
                  <c:v>24.360001</c:v>
                </c:pt>
                <c:pt idx="292">
                  <c:v>24.530000999999999</c:v>
                </c:pt>
                <c:pt idx="293">
                  <c:v>24.469999000000001</c:v>
                </c:pt>
                <c:pt idx="294">
                  <c:v>24.870000999999998</c:v>
                </c:pt>
                <c:pt idx="295">
                  <c:v>24.98</c:v>
                </c:pt>
                <c:pt idx="296">
                  <c:v>24.870000999999998</c:v>
                </c:pt>
                <c:pt idx="297">
                  <c:v>25.129999000000002</c:v>
                </c:pt>
                <c:pt idx="298">
                  <c:v>25.01</c:v>
                </c:pt>
                <c:pt idx="299">
                  <c:v>25.309999000000001</c:v>
                </c:pt>
                <c:pt idx="300">
                  <c:v>25.09</c:v>
                </c:pt>
                <c:pt idx="301">
                  <c:v>25.030000999999999</c:v>
                </c:pt>
                <c:pt idx="302">
                  <c:v>25.040001</c:v>
                </c:pt>
                <c:pt idx="303">
                  <c:v>24.950001</c:v>
                </c:pt>
                <c:pt idx="304">
                  <c:v>24.76</c:v>
                </c:pt>
                <c:pt idx="305">
                  <c:v>25.120000999999998</c:v>
                </c:pt>
                <c:pt idx="306">
                  <c:v>25.209999</c:v>
                </c:pt>
                <c:pt idx="307">
                  <c:v>25.52</c:v>
                </c:pt>
                <c:pt idx="308">
                  <c:v>25.49</c:v>
                </c:pt>
                <c:pt idx="309">
                  <c:v>25.17</c:v>
                </c:pt>
                <c:pt idx="310">
                  <c:v>24.92</c:v>
                </c:pt>
                <c:pt idx="311">
                  <c:v>24.92</c:v>
                </c:pt>
                <c:pt idx="312">
                  <c:v>24.91</c:v>
                </c:pt>
                <c:pt idx="313">
                  <c:v>24.709999</c:v>
                </c:pt>
                <c:pt idx="314">
                  <c:v>25.059999000000001</c:v>
                </c:pt>
                <c:pt idx="315">
                  <c:v>25.24</c:v>
                </c:pt>
                <c:pt idx="316">
                  <c:v>24.84</c:v>
                </c:pt>
                <c:pt idx="317">
                  <c:v>24.790001</c:v>
                </c:pt>
                <c:pt idx="318">
                  <c:v>24.860001</c:v>
                </c:pt>
                <c:pt idx="319">
                  <c:v>25.030000999999999</c:v>
                </c:pt>
                <c:pt idx="320">
                  <c:v>25.34</c:v>
                </c:pt>
                <c:pt idx="321">
                  <c:v>25.459999</c:v>
                </c:pt>
                <c:pt idx="322">
                  <c:v>25.559999000000001</c:v>
                </c:pt>
                <c:pt idx="323">
                  <c:v>25.68</c:v>
                </c:pt>
                <c:pt idx="324">
                  <c:v>25.870000999999998</c:v>
                </c:pt>
                <c:pt idx="325">
                  <c:v>25.9</c:v>
                </c:pt>
                <c:pt idx="326">
                  <c:v>25.93</c:v>
                </c:pt>
                <c:pt idx="327">
                  <c:v>25.809999000000001</c:v>
                </c:pt>
                <c:pt idx="328">
                  <c:v>25.889999</c:v>
                </c:pt>
                <c:pt idx="329">
                  <c:v>25.9</c:v>
                </c:pt>
                <c:pt idx="330">
                  <c:v>26.360001</c:v>
                </c:pt>
                <c:pt idx="331">
                  <c:v>26.799999</c:v>
                </c:pt>
                <c:pt idx="332">
                  <c:v>26.4</c:v>
                </c:pt>
                <c:pt idx="333">
                  <c:v>26.290001</c:v>
                </c:pt>
                <c:pt idx="334">
                  <c:v>26.24</c:v>
                </c:pt>
                <c:pt idx="335">
                  <c:v>26.059999000000001</c:v>
                </c:pt>
                <c:pt idx="336">
                  <c:v>26.370000999999998</c:v>
                </c:pt>
                <c:pt idx="337">
                  <c:v>26.450001</c:v>
                </c:pt>
                <c:pt idx="338">
                  <c:v>26.440000999999999</c:v>
                </c:pt>
                <c:pt idx="339">
                  <c:v>26.700001</c:v>
                </c:pt>
                <c:pt idx="340">
                  <c:v>26.59</c:v>
                </c:pt>
                <c:pt idx="341">
                  <c:v>26.540001</c:v>
                </c:pt>
                <c:pt idx="342">
                  <c:v>26.469999000000001</c:v>
                </c:pt>
                <c:pt idx="343">
                  <c:v>26.67</c:v>
                </c:pt>
                <c:pt idx="344">
                  <c:v>26.48</c:v>
                </c:pt>
                <c:pt idx="345">
                  <c:v>26.450001</c:v>
                </c:pt>
                <c:pt idx="346">
                  <c:v>26.209999</c:v>
                </c:pt>
                <c:pt idx="347">
                  <c:v>26.27</c:v>
                </c:pt>
                <c:pt idx="348">
                  <c:v>26.309999000000001</c:v>
                </c:pt>
                <c:pt idx="349">
                  <c:v>26.43</c:v>
                </c:pt>
                <c:pt idx="350">
                  <c:v>26.41</c:v>
                </c:pt>
                <c:pt idx="351">
                  <c:v>26.58</c:v>
                </c:pt>
                <c:pt idx="352">
                  <c:v>26.540001</c:v>
                </c:pt>
                <c:pt idx="353">
                  <c:v>26.620000999999998</c:v>
                </c:pt>
                <c:pt idx="354">
                  <c:v>26.639999</c:v>
                </c:pt>
                <c:pt idx="355">
                  <c:v>26.719999000000001</c:v>
                </c:pt>
                <c:pt idx="356">
                  <c:v>26.67</c:v>
                </c:pt>
                <c:pt idx="357">
                  <c:v>26.73</c:v>
                </c:pt>
                <c:pt idx="358">
                  <c:v>26.379999000000002</c:v>
                </c:pt>
                <c:pt idx="359">
                  <c:v>25.969999000000001</c:v>
                </c:pt>
                <c:pt idx="360">
                  <c:v>26.190000999999999</c:v>
                </c:pt>
                <c:pt idx="361">
                  <c:v>26.35</c:v>
                </c:pt>
                <c:pt idx="362">
                  <c:v>26.450001</c:v>
                </c:pt>
                <c:pt idx="363">
                  <c:v>26.6</c:v>
                </c:pt>
                <c:pt idx="364">
                  <c:v>26.5</c:v>
                </c:pt>
                <c:pt idx="365">
                  <c:v>26.74</c:v>
                </c:pt>
                <c:pt idx="366">
                  <c:v>26.559999000000001</c:v>
                </c:pt>
                <c:pt idx="367">
                  <c:v>26.540001</c:v>
                </c:pt>
                <c:pt idx="368">
                  <c:v>26.389999</c:v>
                </c:pt>
                <c:pt idx="369">
                  <c:v>26.25</c:v>
                </c:pt>
                <c:pt idx="370">
                  <c:v>26.459999</c:v>
                </c:pt>
                <c:pt idx="371">
                  <c:v>26.559999000000001</c:v>
                </c:pt>
                <c:pt idx="372">
                  <c:v>26.73</c:v>
                </c:pt>
                <c:pt idx="373">
                  <c:v>26.73</c:v>
                </c:pt>
                <c:pt idx="374">
                  <c:v>26.57</c:v>
                </c:pt>
                <c:pt idx="375">
                  <c:v>26.459999</c:v>
                </c:pt>
                <c:pt idx="376">
                  <c:v>26.459999</c:v>
                </c:pt>
                <c:pt idx="377">
                  <c:v>26.450001</c:v>
                </c:pt>
                <c:pt idx="378">
                  <c:v>26.190000999999999</c:v>
                </c:pt>
                <c:pt idx="379">
                  <c:v>26.4</c:v>
                </c:pt>
                <c:pt idx="380">
                  <c:v>26.68</c:v>
                </c:pt>
                <c:pt idx="381">
                  <c:v>26.59</c:v>
                </c:pt>
                <c:pt idx="382">
                  <c:v>26.73</c:v>
                </c:pt>
                <c:pt idx="383">
                  <c:v>26.360001</c:v>
                </c:pt>
                <c:pt idx="384">
                  <c:v>26.07</c:v>
                </c:pt>
                <c:pt idx="385">
                  <c:v>26.43</c:v>
                </c:pt>
                <c:pt idx="386">
                  <c:v>26.43</c:v>
                </c:pt>
                <c:pt idx="387">
                  <c:v>26.129999000000002</c:v>
                </c:pt>
                <c:pt idx="388">
                  <c:v>26.25</c:v>
                </c:pt>
                <c:pt idx="389">
                  <c:v>26.5</c:v>
                </c:pt>
                <c:pt idx="390">
                  <c:v>26.540001</c:v>
                </c:pt>
                <c:pt idx="391">
                  <c:v>26.540001</c:v>
                </c:pt>
                <c:pt idx="392">
                  <c:v>26.440000999999999</c:v>
                </c:pt>
                <c:pt idx="393">
                  <c:v>26.42</c:v>
                </c:pt>
                <c:pt idx="394">
                  <c:v>26.27</c:v>
                </c:pt>
                <c:pt idx="395">
                  <c:v>26.549999</c:v>
                </c:pt>
                <c:pt idx="396">
                  <c:v>26.67</c:v>
                </c:pt>
                <c:pt idx="397">
                  <c:v>26.540001</c:v>
                </c:pt>
                <c:pt idx="398">
                  <c:v>26.620000999999998</c:v>
                </c:pt>
                <c:pt idx="399">
                  <c:v>26.43</c:v>
                </c:pt>
                <c:pt idx="400">
                  <c:v>26.73</c:v>
                </c:pt>
                <c:pt idx="401">
                  <c:v>26.620000999999998</c:v>
                </c:pt>
                <c:pt idx="402">
                  <c:v>26.809999000000001</c:v>
                </c:pt>
                <c:pt idx="403">
                  <c:v>27.1</c:v>
                </c:pt>
                <c:pt idx="404">
                  <c:v>27.02</c:v>
                </c:pt>
                <c:pt idx="405">
                  <c:v>26.85</c:v>
                </c:pt>
                <c:pt idx="406">
                  <c:v>26.950001</c:v>
                </c:pt>
                <c:pt idx="407">
                  <c:v>26.91</c:v>
                </c:pt>
                <c:pt idx="408">
                  <c:v>26.93</c:v>
                </c:pt>
                <c:pt idx="409">
                  <c:v>26.59</c:v>
                </c:pt>
                <c:pt idx="410">
                  <c:v>26.42</c:v>
                </c:pt>
                <c:pt idx="411">
                  <c:v>26.530000999999999</c:v>
                </c:pt>
                <c:pt idx="412">
                  <c:v>26.24</c:v>
                </c:pt>
                <c:pt idx="413">
                  <c:v>26.379999000000002</c:v>
                </c:pt>
                <c:pt idx="414">
                  <c:v>26.08</c:v>
                </c:pt>
                <c:pt idx="415">
                  <c:v>26.02</c:v>
                </c:pt>
                <c:pt idx="416">
                  <c:v>26.02</c:v>
                </c:pt>
                <c:pt idx="417">
                  <c:v>26.24</c:v>
                </c:pt>
                <c:pt idx="418">
                  <c:v>26.42</c:v>
                </c:pt>
                <c:pt idx="419">
                  <c:v>26.629999000000002</c:v>
                </c:pt>
                <c:pt idx="420">
                  <c:v>26.67</c:v>
                </c:pt>
                <c:pt idx="421">
                  <c:v>26.85</c:v>
                </c:pt>
                <c:pt idx="422">
                  <c:v>26.879999000000002</c:v>
                </c:pt>
                <c:pt idx="423">
                  <c:v>27.07</c:v>
                </c:pt>
                <c:pt idx="424">
                  <c:v>27.049999</c:v>
                </c:pt>
                <c:pt idx="425">
                  <c:v>26.940000999999999</c:v>
                </c:pt>
                <c:pt idx="426">
                  <c:v>26.99</c:v>
                </c:pt>
                <c:pt idx="427">
                  <c:v>27.02</c:v>
                </c:pt>
                <c:pt idx="428">
                  <c:v>27.120000999999998</c:v>
                </c:pt>
                <c:pt idx="429">
                  <c:v>27.139999</c:v>
                </c:pt>
                <c:pt idx="430">
                  <c:v>27.16</c:v>
                </c:pt>
                <c:pt idx="431">
                  <c:v>27.16</c:v>
                </c:pt>
                <c:pt idx="432">
                  <c:v>27.34</c:v>
                </c:pt>
                <c:pt idx="433">
                  <c:v>27.25</c:v>
                </c:pt>
                <c:pt idx="434">
                  <c:v>27.200001</c:v>
                </c:pt>
                <c:pt idx="435">
                  <c:v>26.809999000000001</c:v>
                </c:pt>
                <c:pt idx="436">
                  <c:v>26.65</c:v>
                </c:pt>
                <c:pt idx="437">
                  <c:v>26.620000999999998</c:v>
                </c:pt>
                <c:pt idx="438">
                  <c:v>26.190000999999999</c:v>
                </c:pt>
                <c:pt idx="439">
                  <c:v>25.91</c:v>
                </c:pt>
                <c:pt idx="440">
                  <c:v>25.66</c:v>
                </c:pt>
                <c:pt idx="441">
                  <c:v>25.85</c:v>
                </c:pt>
                <c:pt idx="442">
                  <c:v>25.17</c:v>
                </c:pt>
                <c:pt idx="443">
                  <c:v>25.35</c:v>
                </c:pt>
                <c:pt idx="444">
                  <c:v>25.1</c:v>
                </c:pt>
                <c:pt idx="445">
                  <c:v>24.700001</c:v>
                </c:pt>
                <c:pt idx="446">
                  <c:v>24.719999000000001</c:v>
                </c:pt>
                <c:pt idx="447">
                  <c:v>24.950001</c:v>
                </c:pt>
                <c:pt idx="448">
                  <c:v>24.280000999999999</c:v>
                </c:pt>
                <c:pt idx="449">
                  <c:v>24.200001</c:v>
                </c:pt>
                <c:pt idx="450">
                  <c:v>23.799999</c:v>
                </c:pt>
                <c:pt idx="451">
                  <c:v>23.940000999999999</c:v>
                </c:pt>
                <c:pt idx="452">
                  <c:v>23.98</c:v>
                </c:pt>
                <c:pt idx="453">
                  <c:v>24.08</c:v>
                </c:pt>
                <c:pt idx="454">
                  <c:v>24.02</c:v>
                </c:pt>
                <c:pt idx="455">
                  <c:v>24.139999</c:v>
                </c:pt>
                <c:pt idx="456">
                  <c:v>23.84</c:v>
                </c:pt>
                <c:pt idx="457">
                  <c:v>24.309999000000001</c:v>
                </c:pt>
                <c:pt idx="458">
                  <c:v>23.870000999999998</c:v>
                </c:pt>
                <c:pt idx="459">
                  <c:v>23.18</c:v>
                </c:pt>
                <c:pt idx="460">
                  <c:v>23.35</c:v>
                </c:pt>
                <c:pt idx="461">
                  <c:v>23.51</c:v>
                </c:pt>
                <c:pt idx="462">
                  <c:v>23.85</c:v>
                </c:pt>
                <c:pt idx="463">
                  <c:v>23.969999000000001</c:v>
                </c:pt>
                <c:pt idx="464">
                  <c:v>24.299999</c:v>
                </c:pt>
                <c:pt idx="465">
                  <c:v>24.450001</c:v>
                </c:pt>
                <c:pt idx="466">
                  <c:v>24.610001</c:v>
                </c:pt>
                <c:pt idx="467">
                  <c:v>24.52</c:v>
                </c:pt>
                <c:pt idx="468">
                  <c:v>24.65</c:v>
                </c:pt>
                <c:pt idx="469">
                  <c:v>24.9</c:v>
                </c:pt>
                <c:pt idx="470">
                  <c:v>24.93</c:v>
                </c:pt>
                <c:pt idx="471">
                  <c:v>25.360001</c:v>
                </c:pt>
                <c:pt idx="472">
                  <c:v>24.92</c:v>
                </c:pt>
                <c:pt idx="473">
                  <c:v>25.299999</c:v>
                </c:pt>
                <c:pt idx="474">
                  <c:v>25.43</c:v>
                </c:pt>
                <c:pt idx="475">
                  <c:v>24.93</c:v>
                </c:pt>
                <c:pt idx="476">
                  <c:v>25.07</c:v>
                </c:pt>
                <c:pt idx="477">
                  <c:v>24.790001</c:v>
                </c:pt>
                <c:pt idx="478">
                  <c:v>24.690000999999999</c:v>
                </c:pt>
                <c:pt idx="479">
                  <c:v>24.98</c:v>
                </c:pt>
                <c:pt idx="480">
                  <c:v>24.98</c:v>
                </c:pt>
                <c:pt idx="481">
                  <c:v>25.059999000000001</c:v>
                </c:pt>
                <c:pt idx="482">
                  <c:v>24.940000999999999</c:v>
                </c:pt>
                <c:pt idx="483">
                  <c:v>24.780000999999999</c:v>
                </c:pt>
                <c:pt idx="484">
                  <c:v>24.98</c:v>
                </c:pt>
                <c:pt idx="485">
                  <c:v>24.700001</c:v>
                </c:pt>
                <c:pt idx="486">
                  <c:v>24.719999000000001</c:v>
                </c:pt>
                <c:pt idx="487">
                  <c:v>24.09</c:v>
                </c:pt>
                <c:pt idx="488">
                  <c:v>23.99</c:v>
                </c:pt>
                <c:pt idx="489">
                  <c:v>24.25</c:v>
                </c:pt>
                <c:pt idx="490">
                  <c:v>24.09</c:v>
                </c:pt>
                <c:pt idx="491">
                  <c:v>23.889999</c:v>
                </c:pt>
                <c:pt idx="492">
                  <c:v>24.15</c:v>
                </c:pt>
                <c:pt idx="493">
                  <c:v>23.629999000000002</c:v>
                </c:pt>
                <c:pt idx="494">
                  <c:v>23.280000999999999</c:v>
                </c:pt>
                <c:pt idx="495">
                  <c:v>23.379999000000002</c:v>
                </c:pt>
                <c:pt idx="496">
                  <c:v>23.48</c:v>
                </c:pt>
                <c:pt idx="497">
                  <c:v>23.540001</c:v>
                </c:pt>
                <c:pt idx="498">
                  <c:v>23.33</c:v>
                </c:pt>
                <c:pt idx="499">
                  <c:v>23.18</c:v>
                </c:pt>
                <c:pt idx="500">
                  <c:v>22.92</c:v>
                </c:pt>
                <c:pt idx="501">
                  <c:v>22.6</c:v>
                </c:pt>
                <c:pt idx="502">
                  <c:v>22.57</c:v>
                </c:pt>
                <c:pt idx="503">
                  <c:v>22.23</c:v>
                </c:pt>
                <c:pt idx="504">
                  <c:v>22</c:v>
                </c:pt>
                <c:pt idx="505">
                  <c:v>22.09</c:v>
                </c:pt>
                <c:pt idx="506">
                  <c:v>21.459999</c:v>
                </c:pt>
                <c:pt idx="507">
                  <c:v>21.860001</c:v>
                </c:pt>
                <c:pt idx="508">
                  <c:v>22.139999</c:v>
                </c:pt>
                <c:pt idx="509">
                  <c:v>22.360001</c:v>
                </c:pt>
                <c:pt idx="510">
                  <c:v>22.120000999999998</c:v>
                </c:pt>
                <c:pt idx="511">
                  <c:v>22.129999000000002</c:v>
                </c:pt>
                <c:pt idx="512">
                  <c:v>22.190000999999999</c:v>
                </c:pt>
                <c:pt idx="513">
                  <c:v>22.530000999999999</c:v>
                </c:pt>
                <c:pt idx="514">
                  <c:v>22.4</c:v>
                </c:pt>
                <c:pt idx="515">
                  <c:v>22.17</c:v>
                </c:pt>
                <c:pt idx="516">
                  <c:v>22.1</c:v>
                </c:pt>
                <c:pt idx="517">
                  <c:v>21.889999</c:v>
                </c:pt>
                <c:pt idx="518">
                  <c:v>21.799999</c:v>
                </c:pt>
                <c:pt idx="519">
                  <c:v>22</c:v>
                </c:pt>
                <c:pt idx="520">
                  <c:v>22.290001</c:v>
                </c:pt>
                <c:pt idx="521">
                  <c:v>22.5</c:v>
                </c:pt>
                <c:pt idx="522">
                  <c:v>22.24</c:v>
                </c:pt>
                <c:pt idx="523">
                  <c:v>22.24</c:v>
                </c:pt>
                <c:pt idx="524">
                  <c:v>21.940000999999999</c:v>
                </c:pt>
                <c:pt idx="525">
                  <c:v>22.07</c:v>
                </c:pt>
                <c:pt idx="526">
                  <c:v>22.32</c:v>
                </c:pt>
                <c:pt idx="527">
                  <c:v>22.030000999999999</c:v>
                </c:pt>
                <c:pt idx="528">
                  <c:v>22.23</c:v>
                </c:pt>
                <c:pt idx="529">
                  <c:v>22.219999000000001</c:v>
                </c:pt>
                <c:pt idx="530">
                  <c:v>22</c:v>
                </c:pt>
                <c:pt idx="531">
                  <c:v>22.08</c:v>
                </c:pt>
                <c:pt idx="532">
                  <c:v>22.120000999999998</c:v>
                </c:pt>
                <c:pt idx="533">
                  <c:v>22</c:v>
                </c:pt>
                <c:pt idx="534">
                  <c:v>22.049999</c:v>
                </c:pt>
                <c:pt idx="535">
                  <c:v>21.92</c:v>
                </c:pt>
                <c:pt idx="536">
                  <c:v>22.370000999999998</c:v>
                </c:pt>
                <c:pt idx="537">
                  <c:v>22.85</c:v>
                </c:pt>
                <c:pt idx="538">
                  <c:v>22.73</c:v>
                </c:pt>
                <c:pt idx="539">
                  <c:v>23.139999</c:v>
                </c:pt>
                <c:pt idx="540">
                  <c:v>22.99</c:v>
                </c:pt>
                <c:pt idx="541">
                  <c:v>22.959999</c:v>
                </c:pt>
                <c:pt idx="542">
                  <c:v>22.950001</c:v>
                </c:pt>
                <c:pt idx="543">
                  <c:v>22.610001</c:v>
                </c:pt>
                <c:pt idx="544">
                  <c:v>22.75</c:v>
                </c:pt>
                <c:pt idx="545">
                  <c:v>23.23</c:v>
                </c:pt>
                <c:pt idx="546">
                  <c:v>23.379999000000002</c:v>
                </c:pt>
                <c:pt idx="547">
                  <c:v>23.49</c:v>
                </c:pt>
                <c:pt idx="548">
                  <c:v>23.389999</c:v>
                </c:pt>
                <c:pt idx="549">
                  <c:v>23.52</c:v>
                </c:pt>
                <c:pt idx="550">
                  <c:v>23.459999</c:v>
                </c:pt>
                <c:pt idx="551">
                  <c:v>23.68</c:v>
                </c:pt>
                <c:pt idx="552">
                  <c:v>23.84</c:v>
                </c:pt>
                <c:pt idx="553">
                  <c:v>23.52</c:v>
                </c:pt>
                <c:pt idx="554">
                  <c:v>23.68</c:v>
                </c:pt>
                <c:pt idx="555">
                  <c:v>23.700001</c:v>
                </c:pt>
                <c:pt idx="556">
                  <c:v>23.709999</c:v>
                </c:pt>
                <c:pt idx="557">
                  <c:v>23.58</c:v>
                </c:pt>
                <c:pt idx="558">
                  <c:v>23.459999</c:v>
                </c:pt>
                <c:pt idx="559">
                  <c:v>23.049999</c:v>
                </c:pt>
                <c:pt idx="560">
                  <c:v>23.049999</c:v>
                </c:pt>
                <c:pt idx="561">
                  <c:v>22.52</c:v>
                </c:pt>
                <c:pt idx="562">
                  <c:v>22.459999</c:v>
                </c:pt>
                <c:pt idx="563">
                  <c:v>23.110001</c:v>
                </c:pt>
                <c:pt idx="564">
                  <c:v>22.66</c:v>
                </c:pt>
                <c:pt idx="565">
                  <c:v>22.860001</c:v>
                </c:pt>
                <c:pt idx="566">
                  <c:v>22.790001</c:v>
                </c:pt>
                <c:pt idx="567">
                  <c:v>23.469999000000001</c:v>
                </c:pt>
                <c:pt idx="568">
                  <c:v>23.24</c:v>
                </c:pt>
                <c:pt idx="569">
                  <c:v>23.93</c:v>
                </c:pt>
                <c:pt idx="570">
                  <c:v>24.1</c:v>
                </c:pt>
                <c:pt idx="571">
                  <c:v>24.110001</c:v>
                </c:pt>
                <c:pt idx="572">
                  <c:v>23.84</c:v>
                </c:pt>
                <c:pt idx="573">
                  <c:v>23.610001</c:v>
                </c:pt>
                <c:pt idx="574">
                  <c:v>23.379999000000002</c:v>
                </c:pt>
                <c:pt idx="575">
                  <c:v>23.129999000000002</c:v>
                </c:pt>
                <c:pt idx="576">
                  <c:v>22.860001</c:v>
                </c:pt>
                <c:pt idx="577">
                  <c:v>22.9</c:v>
                </c:pt>
                <c:pt idx="578">
                  <c:v>22.98</c:v>
                </c:pt>
                <c:pt idx="579">
                  <c:v>23.190000999999999</c:v>
                </c:pt>
                <c:pt idx="580">
                  <c:v>23.309999000000001</c:v>
                </c:pt>
                <c:pt idx="581">
                  <c:v>23.559999000000001</c:v>
                </c:pt>
                <c:pt idx="582">
                  <c:v>23.5</c:v>
                </c:pt>
                <c:pt idx="583">
                  <c:v>23.549999</c:v>
                </c:pt>
                <c:pt idx="584">
                  <c:v>23.15</c:v>
                </c:pt>
                <c:pt idx="585">
                  <c:v>23.280000999999999</c:v>
                </c:pt>
                <c:pt idx="586">
                  <c:v>23.35</c:v>
                </c:pt>
                <c:pt idx="587">
                  <c:v>23.719999000000001</c:v>
                </c:pt>
                <c:pt idx="588">
                  <c:v>23.280000999999999</c:v>
                </c:pt>
                <c:pt idx="589">
                  <c:v>23.24</c:v>
                </c:pt>
                <c:pt idx="590">
                  <c:v>23.17</c:v>
                </c:pt>
                <c:pt idx="591">
                  <c:v>23.23</c:v>
                </c:pt>
                <c:pt idx="592">
                  <c:v>23.4</c:v>
                </c:pt>
                <c:pt idx="593">
                  <c:v>23.93</c:v>
                </c:pt>
                <c:pt idx="594">
                  <c:v>24.049999</c:v>
                </c:pt>
                <c:pt idx="595">
                  <c:v>24.389999</c:v>
                </c:pt>
                <c:pt idx="596">
                  <c:v>23.809999000000001</c:v>
                </c:pt>
                <c:pt idx="597">
                  <c:v>23.32</c:v>
                </c:pt>
                <c:pt idx="598">
                  <c:v>23.450001</c:v>
                </c:pt>
                <c:pt idx="599">
                  <c:v>23.41</c:v>
                </c:pt>
                <c:pt idx="600">
                  <c:v>23.379999000000002</c:v>
                </c:pt>
                <c:pt idx="601">
                  <c:v>22.98</c:v>
                </c:pt>
                <c:pt idx="602">
                  <c:v>22.690000999999999</c:v>
                </c:pt>
                <c:pt idx="603">
                  <c:v>22.940000999999999</c:v>
                </c:pt>
                <c:pt idx="604">
                  <c:v>22.52</c:v>
                </c:pt>
                <c:pt idx="605">
                  <c:v>23.059999000000001</c:v>
                </c:pt>
                <c:pt idx="606">
                  <c:v>23.540001</c:v>
                </c:pt>
                <c:pt idx="607">
                  <c:v>23.709999</c:v>
                </c:pt>
                <c:pt idx="608">
                  <c:v>23.700001</c:v>
                </c:pt>
                <c:pt idx="609">
                  <c:v>23.23</c:v>
                </c:pt>
                <c:pt idx="610">
                  <c:v>22.790001</c:v>
                </c:pt>
                <c:pt idx="611">
                  <c:v>22.690000999999999</c:v>
                </c:pt>
                <c:pt idx="612">
                  <c:v>22.93</c:v>
                </c:pt>
                <c:pt idx="613">
                  <c:v>22.73</c:v>
                </c:pt>
                <c:pt idx="614">
                  <c:v>22.76</c:v>
                </c:pt>
                <c:pt idx="615">
                  <c:v>22.77</c:v>
                </c:pt>
                <c:pt idx="616">
                  <c:v>22.459999</c:v>
                </c:pt>
                <c:pt idx="617">
                  <c:v>22.540001</c:v>
                </c:pt>
                <c:pt idx="618">
                  <c:v>22.370000999999998</c:v>
                </c:pt>
                <c:pt idx="619">
                  <c:v>22.459999</c:v>
                </c:pt>
                <c:pt idx="620">
                  <c:v>22.290001</c:v>
                </c:pt>
                <c:pt idx="621">
                  <c:v>21.610001</c:v>
                </c:pt>
                <c:pt idx="622">
                  <c:v>21.49</c:v>
                </c:pt>
                <c:pt idx="623">
                  <c:v>21.58</c:v>
                </c:pt>
                <c:pt idx="624">
                  <c:v>21.49</c:v>
                </c:pt>
                <c:pt idx="625">
                  <c:v>21.969999000000001</c:v>
                </c:pt>
                <c:pt idx="626">
                  <c:v>22.120000999999998</c:v>
                </c:pt>
                <c:pt idx="627">
                  <c:v>21.91</c:v>
                </c:pt>
                <c:pt idx="628">
                  <c:v>22.02</c:v>
                </c:pt>
                <c:pt idx="629">
                  <c:v>22.18</c:v>
                </c:pt>
                <c:pt idx="630">
                  <c:v>22.23</c:v>
                </c:pt>
                <c:pt idx="631">
                  <c:v>22.309999000000001</c:v>
                </c:pt>
                <c:pt idx="632">
                  <c:v>22.34</c:v>
                </c:pt>
                <c:pt idx="633">
                  <c:v>22.379999000000002</c:v>
                </c:pt>
                <c:pt idx="634">
                  <c:v>22.6</c:v>
                </c:pt>
                <c:pt idx="635">
                  <c:v>22.5</c:v>
                </c:pt>
                <c:pt idx="636">
                  <c:v>21.85</c:v>
                </c:pt>
                <c:pt idx="637">
                  <c:v>21.440000999999999</c:v>
                </c:pt>
                <c:pt idx="638">
                  <c:v>20.9</c:v>
                </c:pt>
                <c:pt idx="639">
                  <c:v>21.030000999999999</c:v>
                </c:pt>
                <c:pt idx="640">
                  <c:v>21.26</c:v>
                </c:pt>
                <c:pt idx="641">
                  <c:v>21.389999</c:v>
                </c:pt>
                <c:pt idx="642">
                  <c:v>20.790001</c:v>
                </c:pt>
                <c:pt idx="643">
                  <c:v>20.84</c:v>
                </c:pt>
                <c:pt idx="644">
                  <c:v>20.25</c:v>
                </c:pt>
                <c:pt idx="645">
                  <c:v>20.440000999999999</c:v>
                </c:pt>
                <c:pt idx="646">
                  <c:v>20.700001</c:v>
                </c:pt>
                <c:pt idx="647">
                  <c:v>20.709999</c:v>
                </c:pt>
                <c:pt idx="648">
                  <c:v>20.950001</c:v>
                </c:pt>
                <c:pt idx="649">
                  <c:v>20.9</c:v>
                </c:pt>
                <c:pt idx="650">
                  <c:v>21.15</c:v>
                </c:pt>
                <c:pt idx="651">
                  <c:v>21.040001</c:v>
                </c:pt>
                <c:pt idx="652">
                  <c:v>21.18</c:v>
                </c:pt>
                <c:pt idx="653">
                  <c:v>21.23</c:v>
                </c:pt>
                <c:pt idx="654">
                  <c:v>20.809999000000001</c:v>
                </c:pt>
                <c:pt idx="655">
                  <c:v>20.559999000000001</c:v>
                </c:pt>
                <c:pt idx="656">
                  <c:v>20.219999000000001</c:v>
                </c:pt>
                <c:pt idx="657">
                  <c:v>20.27</c:v>
                </c:pt>
                <c:pt idx="658">
                  <c:v>20.73</c:v>
                </c:pt>
                <c:pt idx="659">
                  <c:v>20.790001</c:v>
                </c:pt>
                <c:pt idx="660">
                  <c:v>20.85</c:v>
                </c:pt>
                <c:pt idx="661">
                  <c:v>20.92</c:v>
                </c:pt>
                <c:pt idx="662">
                  <c:v>20.74</c:v>
                </c:pt>
                <c:pt idx="663">
                  <c:v>21.09</c:v>
                </c:pt>
                <c:pt idx="664">
                  <c:v>21.040001</c:v>
                </c:pt>
                <c:pt idx="665">
                  <c:v>20.52</c:v>
                </c:pt>
                <c:pt idx="666">
                  <c:v>20.34</c:v>
                </c:pt>
                <c:pt idx="667">
                  <c:v>20.65</c:v>
                </c:pt>
                <c:pt idx="668">
                  <c:v>19.940000999999999</c:v>
                </c:pt>
                <c:pt idx="669">
                  <c:v>19.950001</c:v>
                </c:pt>
                <c:pt idx="670">
                  <c:v>19.889999</c:v>
                </c:pt>
                <c:pt idx="671">
                  <c:v>19.860001</c:v>
                </c:pt>
                <c:pt idx="672">
                  <c:v>19.93</c:v>
                </c:pt>
                <c:pt idx="673">
                  <c:v>19.700001</c:v>
                </c:pt>
                <c:pt idx="674">
                  <c:v>19.850000000000001</c:v>
                </c:pt>
                <c:pt idx="675">
                  <c:v>19.280000999999999</c:v>
                </c:pt>
                <c:pt idx="676">
                  <c:v>18.82</c:v>
                </c:pt>
                <c:pt idx="677">
                  <c:v>17.280000999999999</c:v>
                </c:pt>
                <c:pt idx="678">
                  <c:v>18.370000999999998</c:v>
                </c:pt>
                <c:pt idx="679">
                  <c:v>18.879999000000002</c:v>
                </c:pt>
                <c:pt idx="680">
                  <c:v>19.25</c:v>
                </c:pt>
                <c:pt idx="681">
                  <c:v>19.149999999999999</c:v>
                </c:pt>
                <c:pt idx="682">
                  <c:v>18.649999999999999</c:v>
                </c:pt>
                <c:pt idx="683">
                  <c:v>17.790001</c:v>
                </c:pt>
                <c:pt idx="684">
                  <c:v>18.190000999999999</c:v>
                </c:pt>
                <c:pt idx="685">
                  <c:v>17.940000999999999</c:v>
                </c:pt>
                <c:pt idx="686">
                  <c:v>17.540001</c:v>
                </c:pt>
                <c:pt idx="687">
                  <c:v>18.34</c:v>
                </c:pt>
                <c:pt idx="688">
                  <c:v>18.280000999999999</c:v>
                </c:pt>
                <c:pt idx="689">
                  <c:v>18.360001</c:v>
                </c:pt>
                <c:pt idx="690">
                  <c:v>18.329999999999998</c:v>
                </c:pt>
                <c:pt idx="691">
                  <c:v>18.440000999999999</c:v>
                </c:pt>
                <c:pt idx="692">
                  <c:v>18.420000000000002</c:v>
                </c:pt>
                <c:pt idx="693">
                  <c:v>18.899999999999999</c:v>
                </c:pt>
                <c:pt idx="694">
                  <c:v>18.709999</c:v>
                </c:pt>
                <c:pt idx="695">
                  <c:v>18.610001</c:v>
                </c:pt>
                <c:pt idx="696">
                  <c:v>18.450001</c:v>
                </c:pt>
                <c:pt idx="697">
                  <c:v>18.200001</c:v>
                </c:pt>
                <c:pt idx="698">
                  <c:v>17.829999999999998</c:v>
                </c:pt>
                <c:pt idx="699">
                  <c:v>18.100000000000001</c:v>
                </c:pt>
                <c:pt idx="700">
                  <c:v>17.989999999999998</c:v>
                </c:pt>
                <c:pt idx="701">
                  <c:v>17.709999</c:v>
                </c:pt>
                <c:pt idx="702">
                  <c:v>17.489999999999998</c:v>
                </c:pt>
                <c:pt idx="703">
                  <c:v>17.920000000000002</c:v>
                </c:pt>
                <c:pt idx="704">
                  <c:v>18.07</c:v>
                </c:pt>
                <c:pt idx="705">
                  <c:v>18.25</c:v>
                </c:pt>
                <c:pt idx="706">
                  <c:v>18.77</c:v>
                </c:pt>
                <c:pt idx="707">
                  <c:v>18.879999000000002</c:v>
                </c:pt>
                <c:pt idx="708">
                  <c:v>19.18</c:v>
                </c:pt>
                <c:pt idx="709">
                  <c:v>19.459999</c:v>
                </c:pt>
                <c:pt idx="710">
                  <c:v>19.639999</c:v>
                </c:pt>
                <c:pt idx="711">
                  <c:v>19.57</c:v>
                </c:pt>
                <c:pt idx="712">
                  <c:v>19.149999999999999</c:v>
                </c:pt>
                <c:pt idx="713">
                  <c:v>19.260000000000002</c:v>
                </c:pt>
                <c:pt idx="714">
                  <c:v>19.620000999999998</c:v>
                </c:pt>
                <c:pt idx="715">
                  <c:v>19.57</c:v>
                </c:pt>
                <c:pt idx="716">
                  <c:v>19.399999999999999</c:v>
                </c:pt>
                <c:pt idx="717">
                  <c:v>19.280000999999999</c:v>
                </c:pt>
                <c:pt idx="718">
                  <c:v>19.139999</c:v>
                </c:pt>
                <c:pt idx="719">
                  <c:v>19.530000999999999</c:v>
                </c:pt>
                <c:pt idx="720">
                  <c:v>19.790001</c:v>
                </c:pt>
                <c:pt idx="721">
                  <c:v>19.73</c:v>
                </c:pt>
                <c:pt idx="722">
                  <c:v>19.549999</c:v>
                </c:pt>
                <c:pt idx="723">
                  <c:v>19.389999</c:v>
                </c:pt>
                <c:pt idx="724">
                  <c:v>18.829999999999998</c:v>
                </c:pt>
                <c:pt idx="725">
                  <c:v>18.920000000000002</c:v>
                </c:pt>
                <c:pt idx="726">
                  <c:v>18.870000999999998</c:v>
                </c:pt>
                <c:pt idx="727">
                  <c:v>19.209999</c:v>
                </c:pt>
                <c:pt idx="728">
                  <c:v>18.989999999999998</c:v>
                </c:pt>
                <c:pt idx="729">
                  <c:v>18.809999000000001</c:v>
                </c:pt>
                <c:pt idx="730">
                  <c:v>18.639999</c:v>
                </c:pt>
                <c:pt idx="731">
                  <c:v>18.16</c:v>
                </c:pt>
                <c:pt idx="732">
                  <c:v>18.139999</c:v>
                </c:pt>
                <c:pt idx="733">
                  <c:v>18.34</c:v>
                </c:pt>
                <c:pt idx="734">
                  <c:v>18.350000000000001</c:v>
                </c:pt>
                <c:pt idx="735">
                  <c:v>18.110001</c:v>
                </c:pt>
                <c:pt idx="736">
                  <c:v>18.260000000000002</c:v>
                </c:pt>
                <c:pt idx="737">
                  <c:v>18.459999</c:v>
                </c:pt>
                <c:pt idx="738">
                  <c:v>18.73</c:v>
                </c:pt>
                <c:pt idx="739">
                  <c:v>19.200001</c:v>
                </c:pt>
                <c:pt idx="740">
                  <c:v>19.350000000000001</c:v>
                </c:pt>
                <c:pt idx="741">
                  <c:v>19.23</c:v>
                </c:pt>
                <c:pt idx="742">
                  <c:v>19.350000000000001</c:v>
                </c:pt>
                <c:pt idx="743">
                  <c:v>19.16</c:v>
                </c:pt>
                <c:pt idx="744">
                  <c:v>19.02</c:v>
                </c:pt>
                <c:pt idx="745">
                  <c:v>19.09</c:v>
                </c:pt>
                <c:pt idx="746">
                  <c:v>19.629999000000002</c:v>
                </c:pt>
                <c:pt idx="747">
                  <c:v>19.43</c:v>
                </c:pt>
                <c:pt idx="748">
                  <c:v>19.299999</c:v>
                </c:pt>
                <c:pt idx="749">
                  <c:v>19.389999</c:v>
                </c:pt>
                <c:pt idx="750">
                  <c:v>19.010000000000002</c:v>
                </c:pt>
                <c:pt idx="751">
                  <c:v>18.629999000000002</c:v>
                </c:pt>
                <c:pt idx="752">
                  <c:v>18.600000000000001</c:v>
                </c:pt>
                <c:pt idx="753">
                  <c:v>18.610001</c:v>
                </c:pt>
                <c:pt idx="754">
                  <c:v>18.09</c:v>
                </c:pt>
                <c:pt idx="755">
                  <c:v>18.100000000000001</c:v>
                </c:pt>
                <c:pt idx="756">
                  <c:v>18.129999000000002</c:v>
                </c:pt>
                <c:pt idx="757">
                  <c:v>18.649999999999999</c:v>
                </c:pt>
                <c:pt idx="758">
                  <c:v>18.309999000000001</c:v>
                </c:pt>
                <c:pt idx="759">
                  <c:v>18.530000999999999</c:v>
                </c:pt>
                <c:pt idx="760">
                  <c:v>18.239999999999998</c:v>
                </c:pt>
                <c:pt idx="761">
                  <c:v>18.379999000000002</c:v>
                </c:pt>
                <c:pt idx="762">
                  <c:v>18.719999000000001</c:v>
                </c:pt>
                <c:pt idx="763">
                  <c:v>18.73</c:v>
                </c:pt>
                <c:pt idx="764">
                  <c:v>18.690000999999999</c:v>
                </c:pt>
                <c:pt idx="765">
                  <c:v>19.200001</c:v>
                </c:pt>
                <c:pt idx="766">
                  <c:v>19.16</c:v>
                </c:pt>
                <c:pt idx="767">
                  <c:v>18.959999</c:v>
                </c:pt>
                <c:pt idx="768">
                  <c:v>18.700001</c:v>
                </c:pt>
                <c:pt idx="769">
                  <c:v>18.420000000000002</c:v>
                </c:pt>
                <c:pt idx="770">
                  <c:v>17.889999</c:v>
                </c:pt>
                <c:pt idx="771">
                  <c:v>17.129999000000002</c:v>
                </c:pt>
                <c:pt idx="772">
                  <c:v>16.879999000000002</c:v>
                </c:pt>
                <c:pt idx="773">
                  <c:v>17.02</c:v>
                </c:pt>
                <c:pt idx="774">
                  <c:v>17.120000999999998</c:v>
                </c:pt>
                <c:pt idx="775">
                  <c:v>16.82</c:v>
                </c:pt>
                <c:pt idx="776">
                  <c:v>17.170000000000002</c:v>
                </c:pt>
                <c:pt idx="777">
                  <c:v>16.25</c:v>
                </c:pt>
                <c:pt idx="778">
                  <c:v>16.639999</c:v>
                </c:pt>
                <c:pt idx="779">
                  <c:v>16.579999999999998</c:v>
                </c:pt>
                <c:pt idx="780">
                  <c:v>16.899999999999999</c:v>
                </c:pt>
                <c:pt idx="781">
                  <c:v>17.209999</c:v>
                </c:pt>
                <c:pt idx="782">
                  <c:v>16.940000999999999</c:v>
                </c:pt>
                <c:pt idx="783">
                  <c:v>17.280000999999999</c:v>
                </c:pt>
                <c:pt idx="784">
                  <c:v>17.09</c:v>
                </c:pt>
                <c:pt idx="785">
                  <c:v>17.399999999999999</c:v>
                </c:pt>
                <c:pt idx="786">
                  <c:v>17.639999</c:v>
                </c:pt>
                <c:pt idx="787">
                  <c:v>17.670000000000002</c:v>
                </c:pt>
                <c:pt idx="788">
                  <c:v>17.110001</c:v>
                </c:pt>
                <c:pt idx="789">
                  <c:v>17.350000000000001</c:v>
                </c:pt>
                <c:pt idx="790">
                  <c:v>17.649999999999999</c:v>
                </c:pt>
                <c:pt idx="791">
                  <c:v>17.190000999999999</c:v>
                </c:pt>
                <c:pt idx="792">
                  <c:v>17.170000000000002</c:v>
                </c:pt>
                <c:pt idx="793">
                  <c:v>16.84</c:v>
                </c:pt>
                <c:pt idx="794">
                  <c:v>16.780000999999999</c:v>
                </c:pt>
                <c:pt idx="795">
                  <c:v>16.719999000000001</c:v>
                </c:pt>
                <c:pt idx="796">
                  <c:v>16.940000999999999</c:v>
                </c:pt>
                <c:pt idx="797">
                  <c:v>17.32</c:v>
                </c:pt>
                <c:pt idx="798">
                  <c:v>17.600000000000001</c:v>
                </c:pt>
                <c:pt idx="799">
                  <c:v>17.66</c:v>
                </c:pt>
                <c:pt idx="800">
                  <c:v>17.620000999999998</c:v>
                </c:pt>
                <c:pt idx="801">
                  <c:v>18.110001</c:v>
                </c:pt>
                <c:pt idx="802">
                  <c:v>17.77</c:v>
                </c:pt>
                <c:pt idx="803">
                  <c:v>17.579999999999998</c:v>
                </c:pt>
                <c:pt idx="804">
                  <c:v>17.600000000000001</c:v>
                </c:pt>
                <c:pt idx="805">
                  <c:v>17.299999</c:v>
                </c:pt>
                <c:pt idx="806">
                  <c:v>17.280000999999999</c:v>
                </c:pt>
                <c:pt idx="807">
                  <c:v>17.84</c:v>
                </c:pt>
                <c:pt idx="808">
                  <c:v>18.360001</c:v>
                </c:pt>
                <c:pt idx="809">
                  <c:v>18.719999000000001</c:v>
                </c:pt>
                <c:pt idx="810">
                  <c:v>19.049999</c:v>
                </c:pt>
                <c:pt idx="811">
                  <c:v>19.32</c:v>
                </c:pt>
                <c:pt idx="812">
                  <c:v>18.959999</c:v>
                </c:pt>
                <c:pt idx="813">
                  <c:v>19.41</c:v>
                </c:pt>
                <c:pt idx="814">
                  <c:v>19.27</c:v>
                </c:pt>
                <c:pt idx="815">
                  <c:v>19.77</c:v>
                </c:pt>
                <c:pt idx="816">
                  <c:v>19.510000000000002</c:v>
                </c:pt>
                <c:pt idx="817">
                  <c:v>19.07</c:v>
                </c:pt>
                <c:pt idx="818">
                  <c:v>19.510000000000002</c:v>
                </c:pt>
                <c:pt idx="819">
                  <c:v>19.940000999999999</c:v>
                </c:pt>
                <c:pt idx="820">
                  <c:v>19.829999999999998</c:v>
                </c:pt>
                <c:pt idx="821">
                  <c:v>19.719999000000001</c:v>
                </c:pt>
                <c:pt idx="822">
                  <c:v>19.690000999999999</c:v>
                </c:pt>
                <c:pt idx="823">
                  <c:v>19.27</c:v>
                </c:pt>
                <c:pt idx="824">
                  <c:v>19.23</c:v>
                </c:pt>
                <c:pt idx="825">
                  <c:v>19.290001</c:v>
                </c:pt>
                <c:pt idx="826">
                  <c:v>19.239999999999998</c:v>
                </c:pt>
                <c:pt idx="827">
                  <c:v>19.329999999999998</c:v>
                </c:pt>
                <c:pt idx="828">
                  <c:v>19.32</c:v>
                </c:pt>
                <c:pt idx="829">
                  <c:v>19.200001</c:v>
                </c:pt>
                <c:pt idx="830">
                  <c:v>18.959999</c:v>
                </c:pt>
                <c:pt idx="831">
                  <c:v>18.399999999999999</c:v>
                </c:pt>
                <c:pt idx="832">
                  <c:v>18.799999</c:v>
                </c:pt>
                <c:pt idx="833">
                  <c:v>18.41</c:v>
                </c:pt>
                <c:pt idx="834">
                  <c:v>18.600000000000001</c:v>
                </c:pt>
                <c:pt idx="835">
                  <c:v>18.610001</c:v>
                </c:pt>
                <c:pt idx="836">
                  <c:v>19.190000999999999</c:v>
                </c:pt>
                <c:pt idx="837">
                  <c:v>19.489999999999998</c:v>
                </c:pt>
                <c:pt idx="838">
                  <c:v>19.690000999999999</c:v>
                </c:pt>
                <c:pt idx="839">
                  <c:v>19.879999000000002</c:v>
                </c:pt>
                <c:pt idx="840">
                  <c:v>20.129999000000002</c:v>
                </c:pt>
                <c:pt idx="841">
                  <c:v>20.440000999999999</c:v>
                </c:pt>
                <c:pt idx="842">
                  <c:v>20.459999</c:v>
                </c:pt>
                <c:pt idx="843">
                  <c:v>20.329999999999998</c:v>
                </c:pt>
                <c:pt idx="844">
                  <c:v>20.260000000000002</c:v>
                </c:pt>
                <c:pt idx="845">
                  <c:v>20.149999999999999</c:v>
                </c:pt>
                <c:pt idx="846">
                  <c:v>20.299999</c:v>
                </c:pt>
                <c:pt idx="847">
                  <c:v>19.809999000000001</c:v>
                </c:pt>
                <c:pt idx="848">
                  <c:v>19.870000999999998</c:v>
                </c:pt>
                <c:pt idx="849">
                  <c:v>19.93</c:v>
                </c:pt>
                <c:pt idx="850">
                  <c:v>20.079999999999998</c:v>
                </c:pt>
                <c:pt idx="851">
                  <c:v>19.829999999999998</c:v>
                </c:pt>
                <c:pt idx="852">
                  <c:v>19.52</c:v>
                </c:pt>
                <c:pt idx="853">
                  <c:v>19.510000000000002</c:v>
                </c:pt>
                <c:pt idx="854">
                  <c:v>19.469999000000001</c:v>
                </c:pt>
                <c:pt idx="855">
                  <c:v>19.370000999999998</c:v>
                </c:pt>
                <c:pt idx="856">
                  <c:v>19.799999</c:v>
                </c:pt>
                <c:pt idx="857">
                  <c:v>19.73</c:v>
                </c:pt>
                <c:pt idx="858">
                  <c:v>19.68</c:v>
                </c:pt>
                <c:pt idx="859">
                  <c:v>19.399999999999999</c:v>
                </c:pt>
                <c:pt idx="860">
                  <c:v>19.709999</c:v>
                </c:pt>
                <c:pt idx="861">
                  <c:v>19.68</c:v>
                </c:pt>
                <c:pt idx="862">
                  <c:v>19.43</c:v>
                </c:pt>
                <c:pt idx="863">
                  <c:v>19.370000999999998</c:v>
                </c:pt>
                <c:pt idx="864">
                  <c:v>19.450001</c:v>
                </c:pt>
                <c:pt idx="865">
                  <c:v>19.32</c:v>
                </c:pt>
                <c:pt idx="866">
                  <c:v>19.370000999999998</c:v>
                </c:pt>
                <c:pt idx="867">
                  <c:v>19.489999999999998</c:v>
                </c:pt>
                <c:pt idx="868">
                  <c:v>19.559999000000001</c:v>
                </c:pt>
                <c:pt idx="869">
                  <c:v>19.579999999999998</c:v>
                </c:pt>
                <c:pt idx="870">
                  <c:v>19.450001</c:v>
                </c:pt>
                <c:pt idx="871">
                  <c:v>19.420000000000002</c:v>
                </c:pt>
                <c:pt idx="872">
                  <c:v>19.27</c:v>
                </c:pt>
                <c:pt idx="873">
                  <c:v>19.639999</c:v>
                </c:pt>
                <c:pt idx="874">
                  <c:v>19.860001</c:v>
                </c:pt>
                <c:pt idx="875">
                  <c:v>20.059999000000001</c:v>
                </c:pt>
                <c:pt idx="876">
                  <c:v>20.190000999999999</c:v>
                </c:pt>
                <c:pt idx="877">
                  <c:v>19.93</c:v>
                </c:pt>
                <c:pt idx="878">
                  <c:v>19.43</c:v>
                </c:pt>
                <c:pt idx="879">
                  <c:v>19.25</c:v>
                </c:pt>
                <c:pt idx="880">
                  <c:v>19.079999999999998</c:v>
                </c:pt>
                <c:pt idx="881">
                  <c:v>19.09</c:v>
                </c:pt>
                <c:pt idx="882">
                  <c:v>18.950001</c:v>
                </c:pt>
                <c:pt idx="883">
                  <c:v>19.110001</c:v>
                </c:pt>
                <c:pt idx="884">
                  <c:v>19.59</c:v>
                </c:pt>
                <c:pt idx="885">
                  <c:v>19.73</c:v>
                </c:pt>
                <c:pt idx="886">
                  <c:v>19.459999</c:v>
                </c:pt>
                <c:pt idx="887">
                  <c:v>20</c:v>
                </c:pt>
                <c:pt idx="888">
                  <c:v>18.920000000000002</c:v>
                </c:pt>
                <c:pt idx="889">
                  <c:v>18.360001</c:v>
                </c:pt>
                <c:pt idx="890">
                  <c:v>18.879999000000002</c:v>
                </c:pt>
                <c:pt idx="891">
                  <c:v>19.120000999999998</c:v>
                </c:pt>
                <c:pt idx="892">
                  <c:v>19.450001</c:v>
                </c:pt>
                <c:pt idx="893">
                  <c:v>19.540001</c:v>
                </c:pt>
                <c:pt idx="894">
                  <c:v>19.149999999999999</c:v>
                </c:pt>
                <c:pt idx="895">
                  <c:v>19.379999000000002</c:v>
                </c:pt>
                <c:pt idx="896">
                  <c:v>19.239999999999998</c:v>
                </c:pt>
                <c:pt idx="897">
                  <c:v>19.709999</c:v>
                </c:pt>
                <c:pt idx="898">
                  <c:v>19.91</c:v>
                </c:pt>
                <c:pt idx="899">
                  <c:v>20.27</c:v>
                </c:pt>
                <c:pt idx="900">
                  <c:v>20.239999999999998</c:v>
                </c:pt>
                <c:pt idx="901">
                  <c:v>20.450001</c:v>
                </c:pt>
                <c:pt idx="902">
                  <c:v>20.379999000000002</c:v>
                </c:pt>
                <c:pt idx="903">
                  <c:v>20.48</c:v>
                </c:pt>
                <c:pt idx="904">
                  <c:v>20.209999</c:v>
                </c:pt>
                <c:pt idx="905">
                  <c:v>20.32</c:v>
                </c:pt>
                <c:pt idx="906">
                  <c:v>20.34</c:v>
                </c:pt>
                <c:pt idx="907">
                  <c:v>20.32</c:v>
                </c:pt>
                <c:pt idx="908">
                  <c:v>20.379999000000002</c:v>
                </c:pt>
                <c:pt idx="909">
                  <c:v>20.549999</c:v>
                </c:pt>
                <c:pt idx="910">
                  <c:v>20.540001</c:v>
                </c:pt>
                <c:pt idx="911">
                  <c:v>20.610001</c:v>
                </c:pt>
                <c:pt idx="912">
                  <c:v>20.889999</c:v>
                </c:pt>
                <c:pt idx="913">
                  <c:v>20.66</c:v>
                </c:pt>
                <c:pt idx="914">
                  <c:v>20.639999</c:v>
                </c:pt>
                <c:pt idx="915">
                  <c:v>20.559999000000001</c:v>
                </c:pt>
                <c:pt idx="916">
                  <c:v>20.66</c:v>
                </c:pt>
                <c:pt idx="917">
                  <c:v>20.809999000000001</c:v>
                </c:pt>
                <c:pt idx="918">
                  <c:v>20.92</c:v>
                </c:pt>
                <c:pt idx="919">
                  <c:v>21.030000999999999</c:v>
                </c:pt>
                <c:pt idx="920">
                  <c:v>21.040001</c:v>
                </c:pt>
                <c:pt idx="921">
                  <c:v>21.1</c:v>
                </c:pt>
                <c:pt idx="922">
                  <c:v>20.860001</c:v>
                </c:pt>
                <c:pt idx="923">
                  <c:v>21</c:v>
                </c:pt>
                <c:pt idx="924">
                  <c:v>20.99</c:v>
                </c:pt>
                <c:pt idx="925">
                  <c:v>20.99</c:v>
                </c:pt>
                <c:pt idx="926">
                  <c:v>21</c:v>
                </c:pt>
                <c:pt idx="927">
                  <c:v>20.809999000000001</c:v>
                </c:pt>
                <c:pt idx="928">
                  <c:v>20.83</c:v>
                </c:pt>
                <c:pt idx="929">
                  <c:v>20.959999</c:v>
                </c:pt>
                <c:pt idx="930">
                  <c:v>20.959999</c:v>
                </c:pt>
                <c:pt idx="931">
                  <c:v>20.950001</c:v>
                </c:pt>
                <c:pt idx="932">
                  <c:v>20.67</c:v>
                </c:pt>
                <c:pt idx="933">
                  <c:v>20.65</c:v>
                </c:pt>
                <c:pt idx="934">
                  <c:v>20.469999000000001</c:v>
                </c:pt>
                <c:pt idx="935">
                  <c:v>20.219999000000001</c:v>
                </c:pt>
                <c:pt idx="936">
                  <c:v>20.329999999999998</c:v>
                </c:pt>
                <c:pt idx="937">
                  <c:v>20.34</c:v>
                </c:pt>
                <c:pt idx="938">
                  <c:v>20.700001</c:v>
                </c:pt>
                <c:pt idx="939">
                  <c:v>20.65</c:v>
                </c:pt>
                <c:pt idx="940">
                  <c:v>20.420000000000002</c:v>
                </c:pt>
                <c:pt idx="941">
                  <c:v>19.77</c:v>
                </c:pt>
                <c:pt idx="942">
                  <c:v>19.959999</c:v>
                </c:pt>
                <c:pt idx="943">
                  <c:v>19.280000999999999</c:v>
                </c:pt>
                <c:pt idx="944">
                  <c:v>19.440000999999999</c:v>
                </c:pt>
                <c:pt idx="945">
                  <c:v>19.809999000000001</c:v>
                </c:pt>
                <c:pt idx="946">
                  <c:v>19.790001</c:v>
                </c:pt>
                <c:pt idx="947">
                  <c:v>19.870000999999998</c:v>
                </c:pt>
                <c:pt idx="948">
                  <c:v>19.989999999999998</c:v>
                </c:pt>
                <c:pt idx="949">
                  <c:v>20.440000999999999</c:v>
                </c:pt>
                <c:pt idx="950">
                  <c:v>20.57</c:v>
                </c:pt>
                <c:pt idx="951">
                  <c:v>20.540001</c:v>
                </c:pt>
                <c:pt idx="952">
                  <c:v>20.52</c:v>
                </c:pt>
                <c:pt idx="953">
                  <c:v>20.74</c:v>
                </c:pt>
                <c:pt idx="954">
                  <c:v>20.98</c:v>
                </c:pt>
                <c:pt idx="955">
                  <c:v>20.74</c:v>
                </c:pt>
                <c:pt idx="956">
                  <c:v>20.9</c:v>
                </c:pt>
                <c:pt idx="957">
                  <c:v>20.940000999999999</c:v>
                </c:pt>
                <c:pt idx="958">
                  <c:v>20.780000999999999</c:v>
                </c:pt>
                <c:pt idx="959">
                  <c:v>20.9</c:v>
                </c:pt>
                <c:pt idx="960">
                  <c:v>20.91</c:v>
                </c:pt>
                <c:pt idx="961">
                  <c:v>20.83</c:v>
                </c:pt>
                <c:pt idx="962">
                  <c:v>20.99</c:v>
                </c:pt>
                <c:pt idx="963">
                  <c:v>20.59</c:v>
                </c:pt>
                <c:pt idx="964">
                  <c:v>20.73</c:v>
                </c:pt>
                <c:pt idx="965">
                  <c:v>20.67</c:v>
                </c:pt>
                <c:pt idx="966">
                  <c:v>20.700001</c:v>
                </c:pt>
                <c:pt idx="967">
                  <c:v>20.639999</c:v>
                </c:pt>
                <c:pt idx="968">
                  <c:v>20.9</c:v>
                </c:pt>
                <c:pt idx="969">
                  <c:v>21.059999000000001</c:v>
                </c:pt>
                <c:pt idx="970">
                  <c:v>20.85</c:v>
                </c:pt>
                <c:pt idx="971">
                  <c:v>20.73</c:v>
                </c:pt>
                <c:pt idx="972">
                  <c:v>20.690000999999999</c:v>
                </c:pt>
                <c:pt idx="973">
                  <c:v>20.860001</c:v>
                </c:pt>
                <c:pt idx="974">
                  <c:v>20.610001</c:v>
                </c:pt>
                <c:pt idx="975">
                  <c:v>20.260000000000002</c:v>
                </c:pt>
                <c:pt idx="976">
                  <c:v>20.16</c:v>
                </c:pt>
                <c:pt idx="977">
                  <c:v>20.280000999999999</c:v>
                </c:pt>
                <c:pt idx="978">
                  <c:v>20.200001</c:v>
                </c:pt>
                <c:pt idx="979">
                  <c:v>19.989999999999998</c:v>
                </c:pt>
                <c:pt idx="980">
                  <c:v>20.059999000000001</c:v>
                </c:pt>
                <c:pt idx="981">
                  <c:v>19.899999999999999</c:v>
                </c:pt>
                <c:pt idx="982">
                  <c:v>20.48</c:v>
                </c:pt>
                <c:pt idx="983">
                  <c:v>20.68</c:v>
                </c:pt>
                <c:pt idx="984">
                  <c:v>20.530000999999999</c:v>
                </c:pt>
                <c:pt idx="985">
                  <c:v>20.49</c:v>
                </c:pt>
                <c:pt idx="986">
                  <c:v>20.43</c:v>
                </c:pt>
                <c:pt idx="987">
                  <c:v>20.48</c:v>
                </c:pt>
                <c:pt idx="988">
                  <c:v>20.559999000000001</c:v>
                </c:pt>
                <c:pt idx="989">
                  <c:v>20.16</c:v>
                </c:pt>
                <c:pt idx="990">
                  <c:v>20.200001</c:v>
                </c:pt>
                <c:pt idx="991">
                  <c:v>20.030000999999999</c:v>
                </c:pt>
                <c:pt idx="992">
                  <c:v>20.200001</c:v>
                </c:pt>
                <c:pt idx="993">
                  <c:v>20.420000000000002</c:v>
                </c:pt>
                <c:pt idx="994">
                  <c:v>20.610001</c:v>
                </c:pt>
                <c:pt idx="995">
                  <c:v>20.83</c:v>
                </c:pt>
                <c:pt idx="996">
                  <c:v>20.75</c:v>
                </c:pt>
                <c:pt idx="997">
                  <c:v>20.780000999999999</c:v>
                </c:pt>
                <c:pt idx="998">
                  <c:v>20.440000999999999</c:v>
                </c:pt>
                <c:pt idx="999">
                  <c:v>20.66</c:v>
                </c:pt>
                <c:pt idx="1000">
                  <c:v>20.690000999999999</c:v>
                </c:pt>
                <c:pt idx="1001">
                  <c:v>20.73</c:v>
                </c:pt>
                <c:pt idx="1002">
                  <c:v>20.75</c:v>
                </c:pt>
                <c:pt idx="1003">
                  <c:v>21.040001</c:v>
                </c:pt>
                <c:pt idx="1004">
                  <c:v>21.1</c:v>
                </c:pt>
                <c:pt idx="1005">
                  <c:v>21.15</c:v>
                </c:pt>
                <c:pt idx="1006">
                  <c:v>21.200001</c:v>
                </c:pt>
                <c:pt idx="1007">
                  <c:v>21.32</c:v>
                </c:pt>
                <c:pt idx="1008">
                  <c:v>20.92</c:v>
                </c:pt>
                <c:pt idx="1009">
                  <c:v>20.780000999999999</c:v>
                </c:pt>
                <c:pt idx="1010">
                  <c:v>20.57</c:v>
                </c:pt>
                <c:pt idx="1011">
                  <c:v>20.530000999999999</c:v>
                </c:pt>
                <c:pt idx="1012">
                  <c:v>20.73</c:v>
                </c:pt>
                <c:pt idx="1013">
                  <c:v>20.18</c:v>
                </c:pt>
                <c:pt idx="1014">
                  <c:v>20.200001</c:v>
                </c:pt>
                <c:pt idx="1015">
                  <c:v>20.049999</c:v>
                </c:pt>
                <c:pt idx="1016">
                  <c:v>20.139999</c:v>
                </c:pt>
                <c:pt idx="1017">
                  <c:v>20.219999000000001</c:v>
                </c:pt>
                <c:pt idx="1018">
                  <c:v>20.379999000000002</c:v>
                </c:pt>
                <c:pt idx="1019">
                  <c:v>20.23</c:v>
                </c:pt>
                <c:pt idx="1020">
                  <c:v>20.59</c:v>
                </c:pt>
                <c:pt idx="1021">
                  <c:v>20.85</c:v>
                </c:pt>
                <c:pt idx="1022">
                  <c:v>21.049999</c:v>
                </c:pt>
                <c:pt idx="1023">
                  <c:v>20.940000999999999</c:v>
                </c:pt>
                <c:pt idx="1024">
                  <c:v>21.17</c:v>
                </c:pt>
                <c:pt idx="1025">
                  <c:v>21.209999</c:v>
                </c:pt>
                <c:pt idx="1026">
                  <c:v>21.43</c:v>
                </c:pt>
                <c:pt idx="1027">
                  <c:v>21.52</c:v>
                </c:pt>
                <c:pt idx="1028">
                  <c:v>21.43</c:v>
                </c:pt>
                <c:pt idx="1029">
                  <c:v>21.379999000000002</c:v>
                </c:pt>
                <c:pt idx="1030">
                  <c:v>21.200001</c:v>
                </c:pt>
                <c:pt idx="1031">
                  <c:v>21.290001</c:v>
                </c:pt>
                <c:pt idx="1032">
                  <c:v>21.290001</c:v>
                </c:pt>
                <c:pt idx="1033">
                  <c:v>21.23</c:v>
                </c:pt>
                <c:pt idx="1034">
                  <c:v>21.389999</c:v>
                </c:pt>
                <c:pt idx="1035">
                  <c:v>21.459999</c:v>
                </c:pt>
                <c:pt idx="1036">
                  <c:v>21.34</c:v>
                </c:pt>
                <c:pt idx="1037">
                  <c:v>21.4</c:v>
                </c:pt>
                <c:pt idx="1038">
                  <c:v>21.23</c:v>
                </c:pt>
                <c:pt idx="1039">
                  <c:v>21.24</c:v>
                </c:pt>
                <c:pt idx="1040">
                  <c:v>21.35</c:v>
                </c:pt>
                <c:pt idx="1041">
                  <c:v>21.57</c:v>
                </c:pt>
                <c:pt idx="1042">
                  <c:v>21.59</c:v>
                </c:pt>
                <c:pt idx="1043">
                  <c:v>21.389999</c:v>
                </c:pt>
                <c:pt idx="1044">
                  <c:v>21.34</c:v>
                </c:pt>
                <c:pt idx="1045">
                  <c:v>21.450001</c:v>
                </c:pt>
                <c:pt idx="1046">
                  <c:v>21.559999000000001</c:v>
                </c:pt>
                <c:pt idx="1047">
                  <c:v>21.85</c:v>
                </c:pt>
                <c:pt idx="1048">
                  <c:v>21.959999</c:v>
                </c:pt>
                <c:pt idx="1049">
                  <c:v>21.98</c:v>
                </c:pt>
                <c:pt idx="1050">
                  <c:v>22.280000999999999</c:v>
                </c:pt>
                <c:pt idx="1051">
                  <c:v>22.280000999999999</c:v>
                </c:pt>
                <c:pt idx="1052">
                  <c:v>22.24</c:v>
                </c:pt>
                <c:pt idx="1053">
                  <c:v>22.33</c:v>
                </c:pt>
                <c:pt idx="1054">
                  <c:v>22.370000999999998</c:v>
                </c:pt>
                <c:pt idx="1055">
                  <c:v>22.370000999999998</c:v>
                </c:pt>
                <c:pt idx="1056">
                  <c:v>22.08</c:v>
                </c:pt>
                <c:pt idx="1057">
                  <c:v>22.059999000000001</c:v>
                </c:pt>
                <c:pt idx="1058">
                  <c:v>21.950001</c:v>
                </c:pt>
                <c:pt idx="1059">
                  <c:v>22.200001</c:v>
                </c:pt>
                <c:pt idx="1060">
                  <c:v>21.950001</c:v>
                </c:pt>
                <c:pt idx="1061">
                  <c:v>21.98</c:v>
                </c:pt>
                <c:pt idx="1062">
                  <c:v>21.92</c:v>
                </c:pt>
                <c:pt idx="1063">
                  <c:v>22.01</c:v>
                </c:pt>
                <c:pt idx="1064">
                  <c:v>21.860001</c:v>
                </c:pt>
                <c:pt idx="1065">
                  <c:v>21.860001</c:v>
                </c:pt>
                <c:pt idx="1066">
                  <c:v>22.049999</c:v>
                </c:pt>
                <c:pt idx="1067">
                  <c:v>22.120000999999998</c:v>
                </c:pt>
                <c:pt idx="1068">
                  <c:v>21.969999000000001</c:v>
                </c:pt>
                <c:pt idx="1069">
                  <c:v>22.65</c:v>
                </c:pt>
                <c:pt idx="1070">
                  <c:v>22.450001</c:v>
                </c:pt>
                <c:pt idx="1071">
                  <c:v>22.49</c:v>
                </c:pt>
                <c:pt idx="1072">
                  <c:v>22.530000999999999</c:v>
                </c:pt>
                <c:pt idx="1073">
                  <c:v>22.219999000000001</c:v>
                </c:pt>
                <c:pt idx="1074">
                  <c:v>22.1</c:v>
                </c:pt>
                <c:pt idx="1075">
                  <c:v>22.02</c:v>
                </c:pt>
                <c:pt idx="1076">
                  <c:v>22.17</c:v>
                </c:pt>
                <c:pt idx="1077">
                  <c:v>22.17</c:v>
                </c:pt>
                <c:pt idx="1078">
                  <c:v>22.49</c:v>
                </c:pt>
                <c:pt idx="1079">
                  <c:v>22.75</c:v>
                </c:pt>
                <c:pt idx="1080">
                  <c:v>22.780000999999999</c:v>
                </c:pt>
                <c:pt idx="1081">
                  <c:v>22.610001</c:v>
                </c:pt>
                <c:pt idx="1082">
                  <c:v>22.540001</c:v>
                </c:pt>
                <c:pt idx="1083">
                  <c:v>22.48</c:v>
                </c:pt>
                <c:pt idx="1084">
                  <c:v>22.450001</c:v>
                </c:pt>
                <c:pt idx="1085">
                  <c:v>22.42</c:v>
                </c:pt>
                <c:pt idx="1086">
                  <c:v>22.309999000000001</c:v>
                </c:pt>
                <c:pt idx="1087">
                  <c:v>22.389999</c:v>
                </c:pt>
                <c:pt idx="1088">
                  <c:v>22.549999</c:v>
                </c:pt>
                <c:pt idx="1089">
                  <c:v>22.49</c:v>
                </c:pt>
                <c:pt idx="1090">
                  <c:v>22.43</c:v>
                </c:pt>
                <c:pt idx="1091">
                  <c:v>22.559999000000001</c:v>
                </c:pt>
                <c:pt idx="1092">
                  <c:v>22.26</c:v>
                </c:pt>
                <c:pt idx="1093">
                  <c:v>22.040001</c:v>
                </c:pt>
                <c:pt idx="1094">
                  <c:v>22.27</c:v>
                </c:pt>
                <c:pt idx="1095">
                  <c:v>22.33</c:v>
                </c:pt>
                <c:pt idx="1096">
                  <c:v>22.57</c:v>
                </c:pt>
                <c:pt idx="1097">
                  <c:v>22.620000999999998</c:v>
                </c:pt>
                <c:pt idx="1098">
                  <c:v>22.41</c:v>
                </c:pt>
                <c:pt idx="1099">
                  <c:v>22.4</c:v>
                </c:pt>
                <c:pt idx="1100">
                  <c:v>22.459999</c:v>
                </c:pt>
                <c:pt idx="1101">
                  <c:v>22.68</c:v>
                </c:pt>
                <c:pt idx="1102">
                  <c:v>22.66</c:v>
                </c:pt>
                <c:pt idx="1103">
                  <c:v>22.16</c:v>
                </c:pt>
                <c:pt idx="1104">
                  <c:v>22</c:v>
                </c:pt>
                <c:pt idx="1105">
                  <c:v>22.1</c:v>
                </c:pt>
                <c:pt idx="1106">
                  <c:v>21.959999</c:v>
                </c:pt>
                <c:pt idx="1107">
                  <c:v>21.690000999999999</c:v>
                </c:pt>
                <c:pt idx="1108">
                  <c:v>21.879999000000002</c:v>
                </c:pt>
                <c:pt idx="1109">
                  <c:v>21.85</c:v>
                </c:pt>
                <c:pt idx="1110">
                  <c:v>21.75</c:v>
                </c:pt>
                <c:pt idx="1111">
                  <c:v>21.9</c:v>
                </c:pt>
                <c:pt idx="1112">
                  <c:v>22.01</c:v>
                </c:pt>
                <c:pt idx="1113">
                  <c:v>21.450001</c:v>
                </c:pt>
                <c:pt idx="1114">
                  <c:v>21.5</c:v>
                </c:pt>
                <c:pt idx="1115">
                  <c:v>21.690000999999999</c:v>
                </c:pt>
                <c:pt idx="1116">
                  <c:v>21.85</c:v>
                </c:pt>
                <c:pt idx="1117">
                  <c:v>21.85</c:v>
                </c:pt>
                <c:pt idx="1118">
                  <c:v>21.879999000000002</c:v>
                </c:pt>
                <c:pt idx="1119">
                  <c:v>21.809999000000001</c:v>
                </c:pt>
                <c:pt idx="1120">
                  <c:v>21.67</c:v>
                </c:pt>
                <c:pt idx="1121">
                  <c:v>21.559999000000001</c:v>
                </c:pt>
                <c:pt idx="1122">
                  <c:v>21.49</c:v>
                </c:pt>
                <c:pt idx="1123">
                  <c:v>21.450001</c:v>
                </c:pt>
                <c:pt idx="1124">
                  <c:v>21.719999000000001</c:v>
                </c:pt>
                <c:pt idx="1125">
                  <c:v>21.73</c:v>
                </c:pt>
                <c:pt idx="1126">
                  <c:v>21.49</c:v>
                </c:pt>
                <c:pt idx="1127">
                  <c:v>21.49</c:v>
                </c:pt>
                <c:pt idx="1128">
                  <c:v>21.59</c:v>
                </c:pt>
                <c:pt idx="1129">
                  <c:v>21.57</c:v>
                </c:pt>
                <c:pt idx="1130">
                  <c:v>21.549999</c:v>
                </c:pt>
                <c:pt idx="1131">
                  <c:v>22.02</c:v>
                </c:pt>
                <c:pt idx="1132">
                  <c:v>22.23</c:v>
                </c:pt>
                <c:pt idx="1133">
                  <c:v>22.059999000000001</c:v>
                </c:pt>
                <c:pt idx="1134">
                  <c:v>22.16</c:v>
                </c:pt>
                <c:pt idx="1135">
                  <c:v>22.24</c:v>
                </c:pt>
                <c:pt idx="1136">
                  <c:v>21.370000999999998</c:v>
                </c:pt>
                <c:pt idx="1137">
                  <c:v>21.16</c:v>
                </c:pt>
                <c:pt idx="1138">
                  <c:v>21.209999</c:v>
                </c:pt>
                <c:pt idx="1139">
                  <c:v>21.360001</c:v>
                </c:pt>
                <c:pt idx="1140">
                  <c:v>21.379999000000002</c:v>
                </c:pt>
                <c:pt idx="1141">
                  <c:v>21.309999000000001</c:v>
                </c:pt>
                <c:pt idx="1142">
                  <c:v>21.76</c:v>
                </c:pt>
                <c:pt idx="1143">
                  <c:v>21.799999</c:v>
                </c:pt>
                <c:pt idx="1144">
                  <c:v>21.68</c:v>
                </c:pt>
                <c:pt idx="1145">
                  <c:v>21.58</c:v>
                </c:pt>
                <c:pt idx="1146">
                  <c:v>21.68</c:v>
                </c:pt>
                <c:pt idx="1147">
                  <c:v>21.48</c:v>
                </c:pt>
                <c:pt idx="1148">
                  <c:v>21.48</c:v>
                </c:pt>
                <c:pt idx="1149">
                  <c:v>21.530000999999999</c:v>
                </c:pt>
                <c:pt idx="1150">
                  <c:v>21.58</c:v>
                </c:pt>
                <c:pt idx="1151">
                  <c:v>21.67</c:v>
                </c:pt>
                <c:pt idx="1152">
                  <c:v>21.9</c:v>
                </c:pt>
                <c:pt idx="1153">
                  <c:v>22.26</c:v>
                </c:pt>
                <c:pt idx="1154">
                  <c:v>22.18</c:v>
                </c:pt>
                <c:pt idx="1155">
                  <c:v>22.25</c:v>
                </c:pt>
                <c:pt idx="1156">
                  <c:v>22.65</c:v>
                </c:pt>
                <c:pt idx="1157">
                  <c:v>22.709999</c:v>
                </c:pt>
                <c:pt idx="1158">
                  <c:v>22.389999</c:v>
                </c:pt>
                <c:pt idx="1159">
                  <c:v>22.4</c:v>
                </c:pt>
                <c:pt idx="1160">
                  <c:v>22.639999</c:v>
                </c:pt>
                <c:pt idx="1161">
                  <c:v>22.879999000000002</c:v>
                </c:pt>
                <c:pt idx="1162">
                  <c:v>22.76</c:v>
                </c:pt>
                <c:pt idx="1163">
                  <c:v>22.620000999999998</c:v>
                </c:pt>
                <c:pt idx="1164">
                  <c:v>22.700001</c:v>
                </c:pt>
                <c:pt idx="1165">
                  <c:v>22.780000999999999</c:v>
                </c:pt>
                <c:pt idx="1166">
                  <c:v>22.709999</c:v>
                </c:pt>
                <c:pt idx="1167">
                  <c:v>22.530000999999999</c:v>
                </c:pt>
                <c:pt idx="1168">
                  <c:v>22.549999</c:v>
                </c:pt>
                <c:pt idx="1169">
                  <c:v>22.6</c:v>
                </c:pt>
                <c:pt idx="1170">
                  <c:v>22.5</c:v>
                </c:pt>
                <c:pt idx="1171">
                  <c:v>22.440000999999999</c:v>
                </c:pt>
                <c:pt idx="1172">
                  <c:v>22.18</c:v>
                </c:pt>
                <c:pt idx="1173">
                  <c:v>22.24</c:v>
                </c:pt>
                <c:pt idx="1174">
                  <c:v>22.34</c:v>
                </c:pt>
                <c:pt idx="1175">
                  <c:v>22.280000999999999</c:v>
                </c:pt>
                <c:pt idx="1176">
                  <c:v>22.790001</c:v>
                </c:pt>
                <c:pt idx="1177">
                  <c:v>22.5</c:v>
                </c:pt>
                <c:pt idx="1178">
                  <c:v>22.610001</c:v>
                </c:pt>
                <c:pt idx="1179">
                  <c:v>22.59</c:v>
                </c:pt>
                <c:pt idx="1180">
                  <c:v>22.73</c:v>
                </c:pt>
                <c:pt idx="1181">
                  <c:v>22.620000999999998</c:v>
                </c:pt>
                <c:pt idx="1182">
                  <c:v>22.58</c:v>
                </c:pt>
                <c:pt idx="1183">
                  <c:v>22.700001</c:v>
                </c:pt>
                <c:pt idx="1184">
                  <c:v>22.65</c:v>
                </c:pt>
                <c:pt idx="1185">
                  <c:v>22.49</c:v>
                </c:pt>
                <c:pt idx="1186">
                  <c:v>22.379999000000002</c:v>
                </c:pt>
                <c:pt idx="1187">
                  <c:v>22.65</c:v>
                </c:pt>
                <c:pt idx="1188">
                  <c:v>22.82</c:v>
                </c:pt>
                <c:pt idx="1189">
                  <c:v>22.68</c:v>
                </c:pt>
                <c:pt idx="1190">
                  <c:v>22.76</c:v>
                </c:pt>
                <c:pt idx="1191">
                  <c:v>22.889999</c:v>
                </c:pt>
                <c:pt idx="1192">
                  <c:v>22.809999000000001</c:v>
                </c:pt>
                <c:pt idx="1193">
                  <c:v>23.01</c:v>
                </c:pt>
                <c:pt idx="1194">
                  <c:v>23.16</c:v>
                </c:pt>
                <c:pt idx="1195">
                  <c:v>22.969999000000001</c:v>
                </c:pt>
                <c:pt idx="1196">
                  <c:v>22.969999000000001</c:v>
                </c:pt>
                <c:pt idx="1197">
                  <c:v>22.9</c:v>
                </c:pt>
                <c:pt idx="1198">
                  <c:v>22.83</c:v>
                </c:pt>
                <c:pt idx="1199">
                  <c:v>22.98</c:v>
                </c:pt>
                <c:pt idx="1200">
                  <c:v>22.93</c:v>
                </c:pt>
                <c:pt idx="1201">
                  <c:v>22.549999</c:v>
                </c:pt>
                <c:pt idx="1202">
                  <c:v>22.709999</c:v>
                </c:pt>
                <c:pt idx="1203">
                  <c:v>22.639999</c:v>
                </c:pt>
                <c:pt idx="1204">
                  <c:v>22.469999000000001</c:v>
                </c:pt>
                <c:pt idx="1205">
                  <c:v>22.389999</c:v>
                </c:pt>
                <c:pt idx="1206">
                  <c:v>22.35</c:v>
                </c:pt>
                <c:pt idx="1207">
                  <c:v>22.440000999999999</c:v>
                </c:pt>
                <c:pt idx="1208">
                  <c:v>22.540001</c:v>
                </c:pt>
                <c:pt idx="1209">
                  <c:v>22.440000999999999</c:v>
                </c:pt>
                <c:pt idx="1210">
                  <c:v>22.32</c:v>
                </c:pt>
                <c:pt idx="1211">
                  <c:v>22.219999000000001</c:v>
                </c:pt>
                <c:pt idx="1212">
                  <c:v>22.219999000000001</c:v>
                </c:pt>
                <c:pt idx="1213">
                  <c:v>22.23</c:v>
                </c:pt>
                <c:pt idx="1214">
                  <c:v>22.41</c:v>
                </c:pt>
                <c:pt idx="1215">
                  <c:v>22.469999000000001</c:v>
                </c:pt>
                <c:pt idx="1216">
                  <c:v>22.629999000000002</c:v>
                </c:pt>
                <c:pt idx="1217">
                  <c:v>22.959999</c:v>
                </c:pt>
                <c:pt idx="1218">
                  <c:v>22.99</c:v>
                </c:pt>
                <c:pt idx="1219">
                  <c:v>23.07</c:v>
                </c:pt>
                <c:pt idx="1220">
                  <c:v>23.07</c:v>
                </c:pt>
                <c:pt idx="1221">
                  <c:v>23.110001</c:v>
                </c:pt>
                <c:pt idx="1222">
                  <c:v>23.110001</c:v>
                </c:pt>
                <c:pt idx="1223">
                  <c:v>22.969999000000001</c:v>
                </c:pt>
                <c:pt idx="1224">
                  <c:v>23</c:v>
                </c:pt>
                <c:pt idx="1225">
                  <c:v>22.690000999999999</c:v>
                </c:pt>
                <c:pt idx="1226">
                  <c:v>22.690000999999999</c:v>
                </c:pt>
                <c:pt idx="1227">
                  <c:v>22.799999</c:v>
                </c:pt>
                <c:pt idx="1228">
                  <c:v>22.76</c:v>
                </c:pt>
                <c:pt idx="1229">
                  <c:v>22.700001</c:v>
                </c:pt>
                <c:pt idx="1230">
                  <c:v>22.809999000000001</c:v>
                </c:pt>
                <c:pt idx="1231">
                  <c:v>22.98</c:v>
                </c:pt>
                <c:pt idx="1232">
                  <c:v>22.85</c:v>
                </c:pt>
                <c:pt idx="1233">
                  <c:v>22.940000999999999</c:v>
                </c:pt>
                <c:pt idx="1234">
                  <c:v>22.9</c:v>
                </c:pt>
                <c:pt idx="1235">
                  <c:v>23.120000999999998</c:v>
                </c:pt>
                <c:pt idx="1236">
                  <c:v>23.17</c:v>
                </c:pt>
                <c:pt idx="1237">
                  <c:v>23.17</c:v>
                </c:pt>
                <c:pt idx="1238">
                  <c:v>23.01</c:v>
                </c:pt>
                <c:pt idx="1239">
                  <c:v>22.75</c:v>
                </c:pt>
                <c:pt idx="1240">
                  <c:v>22.68</c:v>
                </c:pt>
                <c:pt idx="1241">
                  <c:v>22.83</c:v>
                </c:pt>
                <c:pt idx="1242">
                  <c:v>22.629999000000002</c:v>
                </c:pt>
                <c:pt idx="1243">
                  <c:v>22.68</c:v>
                </c:pt>
                <c:pt idx="1244">
                  <c:v>22.82</c:v>
                </c:pt>
                <c:pt idx="1245">
                  <c:v>22.940000999999999</c:v>
                </c:pt>
                <c:pt idx="1246">
                  <c:v>22.93</c:v>
                </c:pt>
                <c:pt idx="1247">
                  <c:v>22.83</c:v>
                </c:pt>
                <c:pt idx="1248">
                  <c:v>22.959999</c:v>
                </c:pt>
                <c:pt idx="1249">
                  <c:v>22.83</c:v>
                </c:pt>
                <c:pt idx="1250">
                  <c:v>22.77</c:v>
                </c:pt>
                <c:pt idx="1251">
                  <c:v>22.85</c:v>
                </c:pt>
                <c:pt idx="1252">
                  <c:v>22.700001</c:v>
                </c:pt>
                <c:pt idx="1253">
                  <c:v>22.66</c:v>
                </c:pt>
                <c:pt idx="1254">
                  <c:v>22.6</c:v>
                </c:pt>
                <c:pt idx="1255">
                  <c:v>22.59</c:v>
                </c:pt>
                <c:pt idx="1256">
                  <c:v>22.66</c:v>
                </c:pt>
                <c:pt idx="1257">
                  <c:v>22.709999</c:v>
                </c:pt>
                <c:pt idx="1258">
                  <c:v>22.83</c:v>
                </c:pt>
                <c:pt idx="1259">
                  <c:v>23.17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'Basic Data'!$C$1</c:f>
              <c:strCache>
                <c:ptCount val="1"/>
                <c:pt idx="0">
                  <c:v>EWC</c:v>
                </c:pt>
              </c:strCache>
            </c:strRef>
          </c:tx>
          <c:marker>
            <c:symbol val="none"/>
          </c:marker>
          <c:cat>
            <c:numRef>
              <c:f>'Basic Data'!$A$2:$A$1261</c:f>
              <c:numCache>
                <c:formatCode>m/d/yyyy</c:formatCode>
                <c:ptCount val="1260"/>
                <c:pt idx="0">
                  <c:v>41256</c:v>
                </c:pt>
                <c:pt idx="1">
                  <c:v>41257</c:v>
                </c:pt>
                <c:pt idx="2">
                  <c:v>41260</c:v>
                </c:pt>
                <c:pt idx="3">
                  <c:v>41261</c:v>
                </c:pt>
                <c:pt idx="4">
                  <c:v>41262</c:v>
                </c:pt>
                <c:pt idx="5">
                  <c:v>41263</c:v>
                </c:pt>
                <c:pt idx="6">
                  <c:v>41264</c:v>
                </c:pt>
                <c:pt idx="7">
                  <c:v>41267</c:v>
                </c:pt>
                <c:pt idx="8">
                  <c:v>41269</c:v>
                </c:pt>
                <c:pt idx="9">
                  <c:v>41270</c:v>
                </c:pt>
                <c:pt idx="10">
                  <c:v>41271</c:v>
                </c:pt>
                <c:pt idx="11">
                  <c:v>41274</c:v>
                </c:pt>
                <c:pt idx="12">
                  <c:v>41276</c:v>
                </c:pt>
                <c:pt idx="13">
                  <c:v>41277</c:v>
                </c:pt>
                <c:pt idx="14">
                  <c:v>41278</c:v>
                </c:pt>
                <c:pt idx="15">
                  <c:v>41281</c:v>
                </c:pt>
                <c:pt idx="16">
                  <c:v>41282</c:v>
                </c:pt>
                <c:pt idx="17">
                  <c:v>41283</c:v>
                </c:pt>
                <c:pt idx="18">
                  <c:v>41284</c:v>
                </c:pt>
                <c:pt idx="19">
                  <c:v>41285</c:v>
                </c:pt>
                <c:pt idx="20">
                  <c:v>41288</c:v>
                </c:pt>
                <c:pt idx="21">
                  <c:v>41289</c:v>
                </c:pt>
                <c:pt idx="22">
                  <c:v>41290</c:v>
                </c:pt>
                <c:pt idx="23">
                  <c:v>41291</c:v>
                </c:pt>
                <c:pt idx="24">
                  <c:v>41292</c:v>
                </c:pt>
                <c:pt idx="25">
                  <c:v>41296</c:v>
                </c:pt>
                <c:pt idx="26">
                  <c:v>41297</c:v>
                </c:pt>
                <c:pt idx="27">
                  <c:v>41298</c:v>
                </c:pt>
                <c:pt idx="28">
                  <c:v>41299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41316</c:v>
                </c:pt>
                <c:pt idx="40">
                  <c:v>41317</c:v>
                </c:pt>
                <c:pt idx="41">
                  <c:v>41318</c:v>
                </c:pt>
                <c:pt idx="42">
                  <c:v>41319</c:v>
                </c:pt>
                <c:pt idx="43">
                  <c:v>41320</c:v>
                </c:pt>
                <c:pt idx="44">
                  <c:v>41324</c:v>
                </c:pt>
                <c:pt idx="45">
                  <c:v>41325</c:v>
                </c:pt>
                <c:pt idx="46">
                  <c:v>41326</c:v>
                </c:pt>
                <c:pt idx="47">
                  <c:v>41327</c:v>
                </c:pt>
                <c:pt idx="48">
                  <c:v>41330</c:v>
                </c:pt>
                <c:pt idx="49">
                  <c:v>41331</c:v>
                </c:pt>
                <c:pt idx="50">
                  <c:v>41332</c:v>
                </c:pt>
                <c:pt idx="51">
                  <c:v>41333</c:v>
                </c:pt>
                <c:pt idx="52">
                  <c:v>41334</c:v>
                </c:pt>
                <c:pt idx="53">
                  <c:v>41337</c:v>
                </c:pt>
                <c:pt idx="54">
                  <c:v>41338</c:v>
                </c:pt>
                <c:pt idx="55">
                  <c:v>41339</c:v>
                </c:pt>
                <c:pt idx="56">
                  <c:v>41340</c:v>
                </c:pt>
                <c:pt idx="57">
                  <c:v>41341</c:v>
                </c:pt>
                <c:pt idx="58">
                  <c:v>41344</c:v>
                </c:pt>
                <c:pt idx="59">
                  <c:v>41345</c:v>
                </c:pt>
                <c:pt idx="60">
                  <c:v>41346</c:v>
                </c:pt>
                <c:pt idx="61">
                  <c:v>41347</c:v>
                </c:pt>
                <c:pt idx="62">
                  <c:v>41348</c:v>
                </c:pt>
                <c:pt idx="63">
                  <c:v>41351</c:v>
                </c:pt>
                <c:pt idx="64">
                  <c:v>41352</c:v>
                </c:pt>
                <c:pt idx="65">
                  <c:v>41353</c:v>
                </c:pt>
                <c:pt idx="66">
                  <c:v>41354</c:v>
                </c:pt>
                <c:pt idx="67">
                  <c:v>41355</c:v>
                </c:pt>
                <c:pt idx="68">
                  <c:v>41358</c:v>
                </c:pt>
                <c:pt idx="69">
                  <c:v>41359</c:v>
                </c:pt>
                <c:pt idx="70">
                  <c:v>41360</c:v>
                </c:pt>
                <c:pt idx="71">
                  <c:v>41361</c:v>
                </c:pt>
                <c:pt idx="72">
                  <c:v>41365</c:v>
                </c:pt>
                <c:pt idx="73">
                  <c:v>41366</c:v>
                </c:pt>
                <c:pt idx="74">
                  <c:v>41367</c:v>
                </c:pt>
                <c:pt idx="75">
                  <c:v>41368</c:v>
                </c:pt>
                <c:pt idx="76">
                  <c:v>41369</c:v>
                </c:pt>
                <c:pt idx="77">
                  <c:v>41372</c:v>
                </c:pt>
                <c:pt idx="78">
                  <c:v>41373</c:v>
                </c:pt>
                <c:pt idx="79">
                  <c:v>41374</c:v>
                </c:pt>
                <c:pt idx="80">
                  <c:v>41375</c:v>
                </c:pt>
                <c:pt idx="81">
                  <c:v>41376</c:v>
                </c:pt>
                <c:pt idx="82">
                  <c:v>41379</c:v>
                </c:pt>
                <c:pt idx="83">
                  <c:v>41380</c:v>
                </c:pt>
                <c:pt idx="84">
                  <c:v>41381</c:v>
                </c:pt>
                <c:pt idx="85">
                  <c:v>41382</c:v>
                </c:pt>
                <c:pt idx="86">
                  <c:v>41383</c:v>
                </c:pt>
                <c:pt idx="87">
                  <c:v>41386</c:v>
                </c:pt>
                <c:pt idx="88">
                  <c:v>41387</c:v>
                </c:pt>
                <c:pt idx="89">
                  <c:v>41388</c:v>
                </c:pt>
                <c:pt idx="90">
                  <c:v>41389</c:v>
                </c:pt>
                <c:pt idx="91">
                  <c:v>41390</c:v>
                </c:pt>
                <c:pt idx="92">
                  <c:v>41393</c:v>
                </c:pt>
                <c:pt idx="93">
                  <c:v>41394</c:v>
                </c:pt>
                <c:pt idx="94">
                  <c:v>41395</c:v>
                </c:pt>
                <c:pt idx="95">
                  <c:v>41396</c:v>
                </c:pt>
                <c:pt idx="96">
                  <c:v>41397</c:v>
                </c:pt>
                <c:pt idx="97">
                  <c:v>41400</c:v>
                </c:pt>
                <c:pt idx="98">
                  <c:v>41401</c:v>
                </c:pt>
                <c:pt idx="99">
                  <c:v>41402</c:v>
                </c:pt>
                <c:pt idx="100">
                  <c:v>41403</c:v>
                </c:pt>
                <c:pt idx="101">
                  <c:v>41404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41414</c:v>
                </c:pt>
                <c:pt idx="108">
                  <c:v>41415</c:v>
                </c:pt>
                <c:pt idx="109">
                  <c:v>41416</c:v>
                </c:pt>
                <c:pt idx="110">
                  <c:v>41417</c:v>
                </c:pt>
                <c:pt idx="111">
                  <c:v>41418</c:v>
                </c:pt>
                <c:pt idx="112">
                  <c:v>41422</c:v>
                </c:pt>
                <c:pt idx="113">
                  <c:v>41423</c:v>
                </c:pt>
                <c:pt idx="114">
                  <c:v>41424</c:v>
                </c:pt>
                <c:pt idx="115">
                  <c:v>41425</c:v>
                </c:pt>
                <c:pt idx="116">
                  <c:v>41428</c:v>
                </c:pt>
                <c:pt idx="117">
                  <c:v>41429</c:v>
                </c:pt>
                <c:pt idx="118">
                  <c:v>41430</c:v>
                </c:pt>
                <c:pt idx="119">
                  <c:v>41431</c:v>
                </c:pt>
                <c:pt idx="120">
                  <c:v>41432</c:v>
                </c:pt>
                <c:pt idx="121">
                  <c:v>41435</c:v>
                </c:pt>
                <c:pt idx="122">
                  <c:v>41436</c:v>
                </c:pt>
                <c:pt idx="123">
                  <c:v>41437</c:v>
                </c:pt>
                <c:pt idx="124">
                  <c:v>41438</c:v>
                </c:pt>
                <c:pt idx="125">
                  <c:v>41439</c:v>
                </c:pt>
                <c:pt idx="126">
                  <c:v>41442</c:v>
                </c:pt>
                <c:pt idx="127">
                  <c:v>41443</c:v>
                </c:pt>
                <c:pt idx="128">
                  <c:v>41444</c:v>
                </c:pt>
                <c:pt idx="129">
                  <c:v>41445</c:v>
                </c:pt>
                <c:pt idx="130">
                  <c:v>41446</c:v>
                </c:pt>
                <c:pt idx="131">
                  <c:v>41449</c:v>
                </c:pt>
                <c:pt idx="132">
                  <c:v>41450</c:v>
                </c:pt>
                <c:pt idx="133">
                  <c:v>41451</c:v>
                </c:pt>
                <c:pt idx="134">
                  <c:v>41452</c:v>
                </c:pt>
                <c:pt idx="135">
                  <c:v>41453</c:v>
                </c:pt>
                <c:pt idx="136">
                  <c:v>41456</c:v>
                </c:pt>
                <c:pt idx="137">
                  <c:v>41457</c:v>
                </c:pt>
                <c:pt idx="138">
                  <c:v>41458</c:v>
                </c:pt>
                <c:pt idx="139">
                  <c:v>41460</c:v>
                </c:pt>
                <c:pt idx="140">
                  <c:v>41463</c:v>
                </c:pt>
                <c:pt idx="141">
                  <c:v>41464</c:v>
                </c:pt>
                <c:pt idx="142">
                  <c:v>41465</c:v>
                </c:pt>
                <c:pt idx="143">
                  <c:v>41466</c:v>
                </c:pt>
                <c:pt idx="144">
                  <c:v>41467</c:v>
                </c:pt>
                <c:pt idx="145">
                  <c:v>41470</c:v>
                </c:pt>
                <c:pt idx="146">
                  <c:v>41471</c:v>
                </c:pt>
                <c:pt idx="147">
                  <c:v>41472</c:v>
                </c:pt>
                <c:pt idx="148">
                  <c:v>41473</c:v>
                </c:pt>
                <c:pt idx="149">
                  <c:v>41474</c:v>
                </c:pt>
                <c:pt idx="150">
                  <c:v>41477</c:v>
                </c:pt>
                <c:pt idx="151">
                  <c:v>41478</c:v>
                </c:pt>
                <c:pt idx="152">
                  <c:v>41479</c:v>
                </c:pt>
                <c:pt idx="153">
                  <c:v>41480</c:v>
                </c:pt>
                <c:pt idx="154">
                  <c:v>41481</c:v>
                </c:pt>
                <c:pt idx="155">
                  <c:v>41484</c:v>
                </c:pt>
                <c:pt idx="156">
                  <c:v>41485</c:v>
                </c:pt>
                <c:pt idx="157">
                  <c:v>41486</c:v>
                </c:pt>
                <c:pt idx="158">
                  <c:v>41487</c:v>
                </c:pt>
                <c:pt idx="159">
                  <c:v>41488</c:v>
                </c:pt>
                <c:pt idx="160">
                  <c:v>41491</c:v>
                </c:pt>
                <c:pt idx="161">
                  <c:v>41492</c:v>
                </c:pt>
                <c:pt idx="162">
                  <c:v>41493</c:v>
                </c:pt>
                <c:pt idx="163">
                  <c:v>41494</c:v>
                </c:pt>
                <c:pt idx="164">
                  <c:v>41495</c:v>
                </c:pt>
                <c:pt idx="165">
                  <c:v>41498</c:v>
                </c:pt>
                <c:pt idx="166">
                  <c:v>41499</c:v>
                </c:pt>
                <c:pt idx="167">
                  <c:v>41500</c:v>
                </c:pt>
                <c:pt idx="168">
                  <c:v>41501</c:v>
                </c:pt>
                <c:pt idx="169">
                  <c:v>41502</c:v>
                </c:pt>
                <c:pt idx="170">
                  <c:v>41505</c:v>
                </c:pt>
                <c:pt idx="171">
                  <c:v>41506</c:v>
                </c:pt>
                <c:pt idx="172">
                  <c:v>41507</c:v>
                </c:pt>
                <c:pt idx="173">
                  <c:v>41508</c:v>
                </c:pt>
                <c:pt idx="174">
                  <c:v>41509</c:v>
                </c:pt>
                <c:pt idx="175">
                  <c:v>41512</c:v>
                </c:pt>
                <c:pt idx="176">
                  <c:v>41513</c:v>
                </c:pt>
                <c:pt idx="177">
                  <c:v>41514</c:v>
                </c:pt>
                <c:pt idx="178">
                  <c:v>41515</c:v>
                </c:pt>
                <c:pt idx="179">
                  <c:v>41516</c:v>
                </c:pt>
                <c:pt idx="180">
                  <c:v>41520</c:v>
                </c:pt>
                <c:pt idx="181">
                  <c:v>41521</c:v>
                </c:pt>
                <c:pt idx="182">
                  <c:v>41522</c:v>
                </c:pt>
                <c:pt idx="183">
                  <c:v>41523</c:v>
                </c:pt>
                <c:pt idx="184">
                  <c:v>41526</c:v>
                </c:pt>
                <c:pt idx="185">
                  <c:v>41527</c:v>
                </c:pt>
                <c:pt idx="186">
                  <c:v>41528</c:v>
                </c:pt>
                <c:pt idx="187">
                  <c:v>41529</c:v>
                </c:pt>
                <c:pt idx="188">
                  <c:v>41530</c:v>
                </c:pt>
                <c:pt idx="189">
                  <c:v>41533</c:v>
                </c:pt>
                <c:pt idx="190">
                  <c:v>41534</c:v>
                </c:pt>
                <c:pt idx="191">
                  <c:v>41535</c:v>
                </c:pt>
                <c:pt idx="192">
                  <c:v>41536</c:v>
                </c:pt>
                <c:pt idx="193">
                  <c:v>41537</c:v>
                </c:pt>
                <c:pt idx="194">
                  <c:v>41540</c:v>
                </c:pt>
                <c:pt idx="195">
                  <c:v>41541</c:v>
                </c:pt>
                <c:pt idx="196">
                  <c:v>41542</c:v>
                </c:pt>
                <c:pt idx="197">
                  <c:v>41543</c:v>
                </c:pt>
                <c:pt idx="198">
                  <c:v>41544</c:v>
                </c:pt>
                <c:pt idx="199">
                  <c:v>41547</c:v>
                </c:pt>
                <c:pt idx="200">
                  <c:v>41548</c:v>
                </c:pt>
                <c:pt idx="201">
                  <c:v>41549</c:v>
                </c:pt>
                <c:pt idx="202">
                  <c:v>41550</c:v>
                </c:pt>
                <c:pt idx="203">
                  <c:v>41551</c:v>
                </c:pt>
                <c:pt idx="204">
                  <c:v>41554</c:v>
                </c:pt>
                <c:pt idx="205">
                  <c:v>41555</c:v>
                </c:pt>
                <c:pt idx="206">
                  <c:v>41556</c:v>
                </c:pt>
                <c:pt idx="207">
                  <c:v>41557</c:v>
                </c:pt>
                <c:pt idx="208">
                  <c:v>41558</c:v>
                </c:pt>
                <c:pt idx="209">
                  <c:v>41561</c:v>
                </c:pt>
                <c:pt idx="210">
                  <c:v>41562</c:v>
                </c:pt>
                <c:pt idx="211">
                  <c:v>41563</c:v>
                </c:pt>
                <c:pt idx="212">
                  <c:v>41564</c:v>
                </c:pt>
                <c:pt idx="213">
                  <c:v>41565</c:v>
                </c:pt>
                <c:pt idx="214">
                  <c:v>41568</c:v>
                </c:pt>
                <c:pt idx="215">
                  <c:v>41569</c:v>
                </c:pt>
                <c:pt idx="216">
                  <c:v>41570</c:v>
                </c:pt>
                <c:pt idx="217">
                  <c:v>41571</c:v>
                </c:pt>
                <c:pt idx="218">
                  <c:v>41572</c:v>
                </c:pt>
                <c:pt idx="219">
                  <c:v>41575</c:v>
                </c:pt>
                <c:pt idx="220">
                  <c:v>41576</c:v>
                </c:pt>
                <c:pt idx="221">
                  <c:v>41577</c:v>
                </c:pt>
                <c:pt idx="222">
                  <c:v>41578</c:v>
                </c:pt>
                <c:pt idx="223">
                  <c:v>41579</c:v>
                </c:pt>
                <c:pt idx="224">
                  <c:v>41582</c:v>
                </c:pt>
                <c:pt idx="225">
                  <c:v>41583</c:v>
                </c:pt>
                <c:pt idx="226">
                  <c:v>41584</c:v>
                </c:pt>
                <c:pt idx="227">
                  <c:v>41585</c:v>
                </c:pt>
                <c:pt idx="228">
                  <c:v>41586</c:v>
                </c:pt>
                <c:pt idx="229">
                  <c:v>41589</c:v>
                </c:pt>
                <c:pt idx="230">
                  <c:v>41590</c:v>
                </c:pt>
                <c:pt idx="231">
                  <c:v>41591</c:v>
                </c:pt>
                <c:pt idx="232">
                  <c:v>41592</c:v>
                </c:pt>
                <c:pt idx="233">
                  <c:v>41593</c:v>
                </c:pt>
                <c:pt idx="234">
                  <c:v>41596</c:v>
                </c:pt>
                <c:pt idx="235">
                  <c:v>41597</c:v>
                </c:pt>
                <c:pt idx="236">
                  <c:v>41598</c:v>
                </c:pt>
                <c:pt idx="237">
                  <c:v>41599</c:v>
                </c:pt>
                <c:pt idx="238">
                  <c:v>41600</c:v>
                </c:pt>
                <c:pt idx="239">
                  <c:v>41603</c:v>
                </c:pt>
                <c:pt idx="240">
                  <c:v>41604</c:v>
                </c:pt>
                <c:pt idx="241">
                  <c:v>41605</c:v>
                </c:pt>
                <c:pt idx="242">
                  <c:v>41607</c:v>
                </c:pt>
                <c:pt idx="243">
                  <c:v>41610</c:v>
                </c:pt>
                <c:pt idx="244">
                  <c:v>41611</c:v>
                </c:pt>
                <c:pt idx="245">
                  <c:v>41612</c:v>
                </c:pt>
                <c:pt idx="246">
                  <c:v>41613</c:v>
                </c:pt>
                <c:pt idx="247">
                  <c:v>41614</c:v>
                </c:pt>
                <c:pt idx="248">
                  <c:v>41617</c:v>
                </c:pt>
                <c:pt idx="249">
                  <c:v>41618</c:v>
                </c:pt>
                <c:pt idx="250">
                  <c:v>41619</c:v>
                </c:pt>
                <c:pt idx="251">
                  <c:v>41620</c:v>
                </c:pt>
                <c:pt idx="252">
                  <c:v>41621</c:v>
                </c:pt>
                <c:pt idx="253">
                  <c:v>41624</c:v>
                </c:pt>
                <c:pt idx="254">
                  <c:v>41625</c:v>
                </c:pt>
                <c:pt idx="255">
                  <c:v>41626</c:v>
                </c:pt>
                <c:pt idx="256">
                  <c:v>41627</c:v>
                </c:pt>
                <c:pt idx="257">
                  <c:v>41628</c:v>
                </c:pt>
                <c:pt idx="258">
                  <c:v>41631</c:v>
                </c:pt>
                <c:pt idx="259">
                  <c:v>41632</c:v>
                </c:pt>
                <c:pt idx="260">
                  <c:v>41634</c:v>
                </c:pt>
                <c:pt idx="261">
                  <c:v>41635</c:v>
                </c:pt>
                <c:pt idx="262">
                  <c:v>41638</c:v>
                </c:pt>
                <c:pt idx="263">
                  <c:v>41639</c:v>
                </c:pt>
                <c:pt idx="264">
                  <c:v>41641</c:v>
                </c:pt>
                <c:pt idx="265">
                  <c:v>41642</c:v>
                </c:pt>
                <c:pt idx="266">
                  <c:v>41645</c:v>
                </c:pt>
                <c:pt idx="267">
                  <c:v>41646</c:v>
                </c:pt>
                <c:pt idx="268">
                  <c:v>41647</c:v>
                </c:pt>
                <c:pt idx="269">
                  <c:v>41648</c:v>
                </c:pt>
                <c:pt idx="270">
                  <c:v>41649</c:v>
                </c:pt>
                <c:pt idx="271">
                  <c:v>41652</c:v>
                </c:pt>
                <c:pt idx="272">
                  <c:v>41653</c:v>
                </c:pt>
                <c:pt idx="273">
                  <c:v>41654</c:v>
                </c:pt>
                <c:pt idx="274">
                  <c:v>41655</c:v>
                </c:pt>
                <c:pt idx="275">
                  <c:v>41656</c:v>
                </c:pt>
                <c:pt idx="276">
                  <c:v>41660</c:v>
                </c:pt>
                <c:pt idx="277">
                  <c:v>41661</c:v>
                </c:pt>
                <c:pt idx="278">
                  <c:v>41662</c:v>
                </c:pt>
                <c:pt idx="279">
                  <c:v>41663</c:v>
                </c:pt>
                <c:pt idx="280">
                  <c:v>41666</c:v>
                </c:pt>
                <c:pt idx="281">
                  <c:v>41667</c:v>
                </c:pt>
                <c:pt idx="282">
                  <c:v>41668</c:v>
                </c:pt>
                <c:pt idx="283">
                  <c:v>41669</c:v>
                </c:pt>
                <c:pt idx="284">
                  <c:v>41670</c:v>
                </c:pt>
                <c:pt idx="285">
                  <c:v>41673</c:v>
                </c:pt>
                <c:pt idx="286">
                  <c:v>41674</c:v>
                </c:pt>
                <c:pt idx="287">
                  <c:v>41675</c:v>
                </c:pt>
                <c:pt idx="288">
                  <c:v>41676</c:v>
                </c:pt>
                <c:pt idx="289">
                  <c:v>41677</c:v>
                </c:pt>
                <c:pt idx="290">
                  <c:v>41680</c:v>
                </c:pt>
                <c:pt idx="291">
                  <c:v>41681</c:v>
                </c:pt>
                <c:pt idx="292">
                  <c:v>41682</c:v>
                </c:pt>
                <c:pt idx="293">
                  <c:v>41683</c:v>
                </c:pt>
                <c:pt idx="294">
                  <c:v>41684</c:v>
                </c:pt>
                <c:pt idx="295">
                  <c:v>41688</c:v>
                </c:pt>
                <c:pt idx="296">
                  <c:v>41689</c:v>
                </c:pt>
                <c:pt idx="297">
                  <c:v>41690</c:v>
                </c:pt>
                <c:pt idx="298">
                  <c:v>41691</c:v>
                </c:pt>
                <c:pt idx="299">
                  <c:v>41694</c:v>
                </c:pt>
                <c:pt idx="300">
                  <c:v>41695</c:v>
                </c:pt>
                <c:pt idx="301">
                  <c:v>41696</c:v>
                </c:pt>
                <c:pt idx="302">
                  <c:v>41697</c:v>
                </c:pt>
                <c:pt idx="303">
                  <c:v>41698</c:v>
                </c:pt>
                <c:pt idx="304">
                  <c:v>41701</c:v>
                </c:pt>
                <c:pt idx="305">
                  <c:v>41702</c:v>
                </c:pt>
                <c:pt idx="306">
                  <c:v>41703</c:v>
                </c:pt>
                <c:pt idx="307">
                  <c:v>41704</c:v>
                </c:pt>
                <c:pt idx="308">
                  <c:v>41705</c:v>
                </c:pt>
                <c:pt idx="309">
                  <c:v>41708</c:v>
                </c:pt>
                <c:pt idx="310">
                  <c:v>41709</c:v>
                </c:pt>
                <c:pt idx="311">
                  <c:v>41710</c:v>
                </c:pt>
                <c:pt idx="312">
                  <c:v>41711</c:v>
                </c:pt>
                <c:pt idx="313">
                  <c:v>41712</c:v>
                </c:pt>
                <c:pt idx="314">
                  <c:v>41715</c:v>
                </c:pt>
                <c:pt idx="315">
                  <c:v>41716</c:v>
                </c:pt>
                <c:pt idx="316">
                  <c:v>41717</c:v>
                </c:pt>
                <c:pt idx="317">
                  <c:v>41718</c:v>
                </c:pt>
                <c:pt idx="318">
                  <c:v>41719</c:v>
                </c:pt>
                <c:pt idx="319">
                  <c:v>41722</c:v>
                </c:pt>
                <c:pt idx="320">
                  <c:v>41723</c:v>
                </c:pt>
                <c:pt idx="321">
                  <c:v>41724</c:v>
                </c:pt>
                <c:pt idx="322">
                  <c:v>41725</c:v>
                </c:pt>
                <c:pt idx="323">
                  <c:v>41726</c:v>
                </c:pt>
                <c:pt idx="324">
                  <c:v>41729</c:v>
                </c:pt>
                <c:pt idx="325">
                  <c:v>41730</c:v>
                </c:pt>
                <c:pt idx="326">
                  <c:v>41731</c:v>
                </c:pt>
                <c:pt idx="327">
                  <c:v>41732</c:v>
                </c:pt>
                <c:pt idx="328">
                  <c:v>41733</c:v>
                </c:pt>
                <c:pt idx="329">
                  <c:v>41736</c:v>
                </c:pt>
                <c:pt idx="330">
                  <c:v>41737</c:v>
                </c:pt>
                <c:pt idx="331">
                  <c:v>41738</c:v>
                </c:pt>
                <c:pt idx="332">
                  <c:v>41739</c:v>
                </c:pt>
                <c:pt idx="333">
                  <c:v>41740</c:v>
                </c:pt>
                <c:pt idx="334">
                  <c:v>41743</c:v>
                </c:pt>
                <c:pt idx="335">
                  <c:v>41744</c:v>
                </c:pt>
                <c:pt idx="336">
                  <c:v>41745</c:v>
                </c:pt>
                <c:pt idx="337">
                  <c:v>41746</c:v>
                </c:pt>
                <c:pt idx="338">
                  <c:v>41750</c:v>
                </c:pt>
                <c:pt idx="339">
                  <c:v>41751</c:v>
                </c:pt>
                <c:pt idx="340">
                  <c:v>41752</c:v>
                </c:pt>
                <c:pt idx="341">
                  <c:v>41753</c:v>
                </c:pt>
                <c:pt idx="342">
                  <c:v>41754</c:v>
                </c:pt>
                <c:pt idx="343">
                  <c:v>41757</c:v>
                </c:pt>
                <c:pt idx="344">
                  <c:v>41758</c:v>
                </c:pt>
                <c:pt idx="345">
                  <c:v>41759</c:v>
                </c:pt>
                <c:pt idx="346">
                  <c:v>41760</c:v>
                </c:pt>
                <c:pt idx="347">
                  <c:v>41761</c:v>
                </c:pt>
                <c:pt idx="348">
                  <c:v>41764</c:v>
                </c:pt>
                <c:pt idx="349">
                  <c:v>41765</c:v>
                </c:pt>
                <c:pt idx="350">
                  <c:v>41766</c:v>
                </c:pt>
                <c:pt idx="351">
                  <c:v>41767</c:v>
                </c:pt>
                <c:pt idx="352">
                  <c:v>41768</c:v>
                </c:pt>
                <c:pt idx="353">
                  <c:v>41771</c:v>
                </c:pt>
                <c:pt idx="354">
                  <c:v>41772</c:v>
                </c:pt>
                <c:pt idx="355">
                  <c:v>41773</c:v>
                </c:pt>
                <c:pt idx="356">
                  <c:v>41774</c:v>
                </c:pt>
                <c:pt idx="357">
                  <c:v>41775</c:v>
                </c:pt>
                <c:pt idx="358">
                  <c:v>41778</c:v>
                </c:pt>
                <c:pt idx="359">
                  <c:v>41779</c:v>
                </c:pt>
                <c:pt idx="360">
                  <c:v>41780</c:v>
                </c:pt>
                <c:pt idx="361">
                  <c:v>41781</c:v>
                </c:pt>
                <c:pt idx="362">
                  <c:v>41782</c:v>
                </c:pt>
                <c:pt idx="363">
                  <c:v>41786</c:v>
                </c:pt>
                <c:pt idx="364">
                  <c:v>41787</c:v>
                </c:pt>
                <c:pt idx="365">
                  <c:v>41788</c:v>
                </c:pt>
                <c:pt idx="366">
                  <c:v>41789</c:v>
                </c:pt>
                <c:pt idx="367">
                  <c:v>41792</c:v>
                </c:pt>
                <c:pt idx="368">
                  <c:v>41793</c:v>
                </c:pt>
                <c:pt idx="369">
                  <c:v>41794</c:v>
                </c:pt>
                <c:pt idx="370">
                  <c:v>41795</c:v>
                </c:pt>
                <c:pt idx="371">
                  <c:v>41796</c:v>
                </c:pt>
                <c:pt idx="372">
                  <c:v>41799</c:v>
                </c:pt>
                <c:pt idx="373">
                  <c:v>41800</c:v>
                </c:pt>
                <c:pt idx="374">
                  <c:v>41801</c:v>
                </c:pt>
                <c:pt idx="375">
                  <c:v>41802</c:v>
                </c:pt>
                <c:pt idx="376">
                  <c:v>41803</c:v>
                </c:pt>
                <c:pt idx="377">
                  <c:v>41806</c:v>
                </c:pt>
                <c:pt idx="378">
                  <c:v>41807</c:v>
                </c:pt>
                <c:pt idx="379">
                  <c:v>41808</c:v>
                </c:pt>
                <c:pt idx="380">
                  <c:v>41809</c:v>
                </c:pt>
                <c:pt idx="381">
                  <c:v>41810</c:v>
                </c:pt>
                <c:pt idx="382">
                  <c:v>41813</c:v>
                </c:pt>
                <c:pt idx="383">
                  <c:v>41814</c:v>
                </c:pt>
                <c:pt idx="384">
                  <c:v>41815</c:v>
                </c:pt>
                <c:pt idx="385">
                  <c:v>41816</c:v>
                </c:pt>
                <c:pt idx="386">
                  <c:v>41817</c:v>
                </c:pt>
                <c:pt idx="387">
                  <c:v>41820</c:v>
                </c:pt>
                <c:pt idx="388">
                  <c:v>41821</c:v>
                </c:pt>
                <c:pt idx="389">
                  <c:v>41822</c:v>
                </c:pt>
                <c:pt idx="390">
                  <c:v>41823</c:v>
                </c:pt>
                <c:pt idx="391">
                  <c:v>41827</c:v>
                </c:pt>
                <c:pt idx="392">
                  <c:v>41828</c:v>
                </c:pt>
                <c:pt idx="393">
                  <c:v>41829</c:v>
                </c:pt>
                <c:pt idx="394">
                  <c:v>41830</c:v>
                </c:pt>
                <c:pt idx="395">
                  <c:v>41831</c:v>
                </c:pt>
                <c:pt idx="396">
                  <c:v>41834</c:v>
                </c:pt>
                <c:pt idx="397">
                  <c:v>41835</c:v>
                </c:pt>
                <c:pt idx="398">
                  <c:v>41836</c:v>
                </c:pt>
                <c:pt idx="399">
                  <c:v>41837</c:v>
                </c:pt>
                <c:pt idx="400">
                  <c:v>41838</c:v>
                </c:pt>
                <c:pt idx="401">
                  <c:v>41841</c:v>
                </c:pt>
                <c:pt idx="402">
                  <c:v>41842</c:v>
                </c:pt>
                <c:pt idx="403">
                  <c:v>41843</c:v>
                </c:pt>
                <c:pt idx="404">
                  <c:v>41844</c:v>
                </c:pt>
                <c:pt idx="405">
                  <c:v>41845</c:v>
                </c:pt>
                <c:pt idx="406">
                  <c:v>41848</c:v>
                </c:pt>
                <c:pt idx="407">
                  <c:v>41849</c:v>
                </c:pt>
                <c:pt idx="408">
                  <c:v>41850</c:v>
                </c:pt>
                <c:pt idx="409">
                  <c:v>41851</c:v>
                </c:pt>
                <c:pt idx="410">
                  <c:v>41852</c:v>
                </c:pt>
                <c:pt idx="411">
                  <c:v>41855</c:v>
                </c:pt>
                <c:pt idx="412">
                  <c:v>41856</c:v>
                </c:pt>
                <c:pt idx="413">
                  <c:v>41857</c:v>
                </c:pt>
                <c:pt idx="414">
                  <c:v>41858</c:v>
                </c:pt>
                <c:pt idx="415">
                  <c:v>41859</c:v>
                </c:pt>
                <c:pt idx="416">
                  <c:v>41862</c:v>
                </c:pt>
                <c:pt idx="417">
                  <c:v>41863</c:v>
                </c:pt>
                <c:pt idx="418">
                  <c:v>41864</c:v>
                </c:pt>
                <c:pt idx="419">
                  <c:v>41865</c:v>
                </c:pt>
                <c:pt idx="420">
                  <c:v>41866</c:v>
                </c:pt>
                <c:pt idx="421">
                  <c:v>41869</c:v>
                </c:pt>
                <c:pt idx="422">
                  <c:v>41870</c:v>
                </c:pt>
                <c:pt idx="423">
                  <c:v>41871</c:v>
                </c:pt>
                <c:pt idx="424">
                  <c:v>41872</c:v>
                </c:pt>
                <c:pt idx="425">
                  <c:v>41873</c:v>
                </c:pt>
                <c:pt idx="426">
                  <c:v>41876</c:v>
                </c:pt>
                <c:pt idx="427">
                  <c:v>41877</c:v>
                </c:pt>
                <c:pt idx="428">
                  <c:v>41878</c:v>
                </c:pt>
                <c:pt idx="429">
                  <c:v>41879</c:v>
                </c:pt>
                <c:pt idx="430">
                  <c:v>41880</c:v>
                </c:pt>
                <c:pt idx="431">
                  <c:v>41884</c:v>
                </c:pt>
                <c:pt idx="432">
                  <c:v>41885</c:v>
                </c:pt>
                <c:pt idx="433">
                  <c:v>41886</c:v>
                </c:pt>
                <c:pt idx="434">
                  <c:v>41887</c:v>
                </c:pt>
                <c:pt idx="435">
                  <c:v>41890</c:v>
                </c:pt>
                <c:pt idx="436">
                  <c:v>41891</c:v>
                </c:pt>
                <c:pt idx="437">
                  <c:v>41892</c:v>
                </c:pt>
                <c:pt idx="438">
                  <c:v>41893</c:v>
                </c:pt>
                <c:pt idx="439">
                  <c:v>41894</c:v>
                </c:pt>
                <c:pt idx="440">
                  <c:v>41897</c:v>
                </c:pt>
                <c:pt idx="441">
                  <c:v>41898</c:v>
                </c:pt>
                <c:pt idx="442">
                  <c:v>41899</c:v>
                </c:pt>
                <c:pt idx="443">
                  <c:v>41900</c:v>
                </c:pt>
                <c:pt idx="444">
                  <c:v>41901</c:v>
                </c:pt>
                <c:pt idx="445">
                  <c:v>41904</c:v>
                </c:pt>
                <c:pt idx="446">
                  <c:v>41905</c:v>
                </c:pt>
                <c:pt idx="447">
                  <c:v>41906</c:v>
                </c:pt>
                <c:pt idx="448">
                  <c:v>41907</c:v>
                </c:pt>
                <c:pt idx="449">
                  <c:v>41908</c:v>
                </c:pt>
                <c:pt idx="450">
                  <c:v>41911</c:v>
                </c:pt>
                <c:pt idx="451">
                  <c:v>41912</c:v>
                </c:pt>
                <c:pt idx="452">
                  <c:v>41913</c:v>
                </c:pt>
                <c:pt idx="453">
                  <c:v>41914</c:v>
                </c:pt>
                <c:pt idx="454">
                  <c:v>41915</c:v>
                </c:pt>
                <c:pt idx="455">
                  <c:v>41918</c:v>
                </c:pt>
                <c:pt idx="456">
                  <c:v>41919</c:v>
                </c:pt>
                <c:pt idx="457">
                  <c:v>41920</c:v>
                </c:pt>
                <c:pt idx="458">
                  <c:v>41921</c:v>
                </c:pt>
                <c:pt idx="459">
                  <c:v>41922</c:v>
                </c:pt>
                <c:pt idx="460">
                  <c:v>41925</c:v>
                </c:pt>
                <c:pt idx="461">
                  <c:v>41926</c:v>
                </c:pt>
                <c:pt idx="462">
                  <c:v>41927</c:v>
                </c:pt>
                <c:pt idx="463">
                  <c:v>41928</c:v>
                </c:pt>
                <c:pt idx="464">
                  <c:v>41929</c:v>
                </c:pt>
                <c:pt idx="465">
                  <c:v>41932</c:v>
                </c:pt>
                <c:pt idx="466">
                  <c:v>41933</c:v>
                </c:pt>
                <c:pt idx="467">
                  <c:v>41934</c:v>
                </c:pt>
                <c:pt idx="468">
                  <c:v>41935</c:v>
                </c:pt>
                <c:pt idx="469">
                  <c:v>41936</c:v>
                </c:pt>
                <c:pt idx="470">
                  <c:v>41939</c:v>
                </c:pt>
                <c:pt idx="471">
                  <c:v>41940</c:v>
                </c:pt>
                <c:pt idx="472">
                  <c:v>41941</c:v>
                </c:pt>
                <c:pt idx="473">
                  <c:v>41942</c:v>
                </c:pt>
                <c:pt idx="474">
                  <c:v>41943</c:v>
                </c:pt>
                <c:pt idx="475">
                  <c:v>41946</c:v>
                </c:pt>
                <c:pt idx="476">
                  <c:v>41947</c:v>
                </c:pt>
                <c:pt idx="477">
                  <c:v>41948</c:v>
                </c:pt>
                <c:pt idx="478">
                  <c:v>41949</c:v>
                </c:pt>
                <c:pt idx="479">
                  <c:v>41950</c:v>
                </c:pt>
                <c:pt idx="480">
                  <c:v>41953</c:v>
                </c:pt>
                <c:pt idx="481">
                  <c:v>41954</c:v>
                </c:pt>
                <c:pt idx="482">
                  <c:v>41955</c:v>
                </c:pt>
                <c:pt idx="483">
                  <c:v>41956</c:v>
                </c:pt>
                <c:pt idx="484">
                  <c:v>41957</c:v>
                </c:pt>
                <c:pt idx="485">
                  <c:v>41960</c:v>
                </c:pt>
                <c:pt idx="486">
                  <c:v>41961</c:v>
                </c:pt>
                <c:pt idx="487">
                  <c:v>41962</c:v>
                </c:pt>
                <c:pt idx="488">
                  <c:v>41963</c:v>
                </c:pt>
                <c:pt idx="489">
                  <c:v>41964</c:v>
                </c:pt>
                <c:pt idx="490">
                  <c:v>41967</c:v>
                </c:pt>
                <c:pt idx="491">
                  <c:v>41968</c:v>
                </c:pt>
                <c:pt idx="492">
                  <c:v>41969</c:v>
                </c:pt>
                <c:pt idx="493">
                  <c:v>41971</c:v>
                </c:pt>
                <c:pt idx="494">
                  <c:v>41974</c:v>
                </c:pt>
                <c:pt idx="495">
                  <c:v>41975</c:v>
                </c:pt>
                <c:pt idx="496">
                  <c:v>41976</c:v>
                </c:pt>
                <c:pt idx="497">
                  <c:v>41977</c:v>
                </c:pt>
                <c:pt idx="498">
                  <c:v>41978</c:v>
                </c:pt>
                <c:pt idx="499">
                  <c:v>41981</c:v>
                </c:pt>
                <c:pt idx="500">
                  <c:v>41982</c:v>
                </c:pt>
                <c:pt idx="501">
                  <c:v>41983</c:v>
                </c:pt>
                <c:pt idx="502">
                  <c:v>41984</c:v>
                </c:pt>
                <c:pt idx="503">
                  <c:v>41985</c:v>
                </c:pt>
                <c:pt idx="504">
                  <c:v>41988</c:v>
                </c:pt>
                <c:pt idx="505">
                  <c:v>41989</c:v>
                </c:pt>
                <c:pt idx="506">
                  <c:v>41990</c:v>
                </c:pt>
                <c:pt idx="507">
                  <c:v>41991</c:v>
                </c:pt>
                <c:pt idx="508">
                  <c:v>41992</c:v>
                </c:pt>
                <c:pt idx="509">
                  <c:v>41995</c:v>
                </c:pt>
                <c:pt idx="510">
                  <c:v>41996</c:v>
                </c:pt>
                <c:pt idx="511">
                  <c:v>41997</c:v>
                </c:pt>
                <c:pt idx="512">
                  <c:v>41999</c:v>
                </c:pt>
                <c:pt idx="513">
                  <c:v>42002</c:v>
                </c:pt>
                <c:pt idx="514">
                  <c:v>42003</c:v>
                </c:pt>
                <c:pt idx="515">
                  <c:v>42004</c:v>
                </c:pt>
                <c:pt idx="516">
                  <c:v>42006</c:v>
                </c:pt>
                <c:pt idx="517">
                  <c:v>42009</c:v>
                </c:pt>
                <c:pt idx="518">
                  <c:v>42010</c:v>
                </c:pt>
                <c:pt idx="519">
                  <c:v>42011</c:v>
                </c:pt>
                <c:pt idx="520">
                  <c:v>42012</c:v>
                </c:pt>
                <c:pt idx="521">
                  <c:v>42013</c:v>
                </c:pt>
                <c:pt idx="522">
                  <c:v>42016</c:v>
                </c:pt>
                <c:pt idx="523">
                  <c:v>42017</c:v>
                </c:pt>
                <c:pt idx="524">
                  <c:v>42018</c:v>
                </c:pt>
                <c:pt idx="525">
                  <c:v>42019</c:v>
                </c:pt>
                <c:pt idx="526">
                  <c:v>42020</c:v>
                </c:pt>
                <c:pt idx="527">
                  <c:v>42024</c:v>
                </c:pt>
                <c:pt idx="528">
                  <c:v>42025</c:v>
                </c:pt>
                <c:pt idx="529">
                  <c:v>42026</c:v>
                </c:pt>
                <c:pt idx="530">
                  <c:v>42027</c:v>
                </c:pt>
                <c:pt idx="531">
                  <c:v>42030</c:v>
                </c:pt>
                <c:pt idx="532">
                  <c:v>42031</c:v>
                </c:pt>
                <c:pt idx="533">
                  <c:v>42032</c:v>
                </c:pt>
                <c:pt idx="534">
                  <c:v>42033</c:v>
                </c:pt>
                <c:pt idx="535">
                  <c:v>42034</c:v>
                </c:pt>
                <c:pt idx="536">
                  <c:v>42037</c:v>
                </c:pt>
                <c:pt idx="537">
                  <c:v>42038</c:v>
                </c:pt>
                <c:pt idx="538">
                  <c:v>42039</c:v>
                </c:pt>
                <c:pt idx="539">
                  <c:v>42040</c:v>
                </c:pt>
                <c:pt idx="540">
                  <c:v>42041</c:v>
                </c:pt>
                <c:pt idx="541">
                  <c:v>42044</c:v>
                </c:pt>
                <c:pt idx="542">
                  <c:v>42045</c:v>
                </c:pt>
                <c:pt idx="543">
                  <c:v>42046</c:v>
                </c:pt>
                <c:pt idx="544">
                  <c:v>42047</c:v>
                </c:pt>
                <c:pt idx="545">
                  <c:v>42048</c:v>
                </c:pt>
                <c:pt idx="546">
                  <c:v>42052</c:v>
                </c:pt>
                <c:pt idx="547">
                  <c:v>42053</c:v>
                </c:pt>
                <c:pt idx="548">
                  <c:v>42054</c:v>
                </c:pt>
                <c:pt idx="549">
                  <c:v>42055</c:v>
                </c:pt>
                <c:pt idx="550">
                  <c:v>42058</c:v>
                </c:pt>
                <c:pt idx="551">
                  <c:v>42059</c:v>
                </c:pt>
                <c:pt idx="552">
                  <c:v>42060</c:v>
                </c:pt>
                <c:pt idx="553">
                  <c:v>42061</c:v>
                </c:pt>
                <c:pt idx="554">
                  <c:v>42062</c:v>
                </c:pt>
                <c:pt idx="555">
                  <c:v>42065</c:v>
                </c:pt>
                <c:pt idx="556">
                  <c:v>42066</c:v>
                </c:pt>
                <c:pt idx="557">
                  <c:v>42067</c:v>
                </c:pt>
                <c:pt idx="558">
                  <c:v>42068</c:v>
                </c:pt>
                <c:pt idx="559">
                  <c:v>42069</c:v>
                </c:pt>
                <c:pt idx="560">
                  <c:v>42072</c:v>
                </c:pt>
                <c:pt idx="561">
                  <c:v>42073</c:v>
                </c:pt>
                <c:pt idx="562">
                  <c:v>42074</c:v>
                </c:pt>
                <c:pt idx="563">
                  <c:v>42075</c:v>
                </c:pt>
                <c:pt idx="564">
                  <c:v>42076</c:v>
                </c:pt>
                <c:pt idx="565">
                  <c:v>42079</c:v>
                </c:pt>
                <c:pt idx="566">
                  <c:v>42080</c:v>
                </c:pt>
                <c:pt idx="567">
                  <c:v>42081</c:v>
                </c:pt>
                <c:pt idx="568">
                  <c:v>42082</c:v>
                </c:pt>
                <c:pt idx="569">
                  <c:v>42083</c:v>
                </c:pt>
                <c:pt idx="570">
                  <c:v>42086</c:v>
                </c:pt>
                <c:pt idx="571">
                  <c:v>42087</c:v>
                </c:pt>
                <c:pt idx="572">
                  <c:v>42088</c:v>
                </c:pt>
                <c:pt idx="573">
                  <c:v>42089</c:v>
                </c:pt>
                <c:pt idx="574">
                  <c:v>42090</c:v>
                </c:pt>
                <c:pt idx="575">
                  <c:v>42093</c:v>
                </c:pt>
                <c:pt idx="576">
                  <c:v>42094</c:v>
                </c:pt>
                <c:pt idx="577">
                  <c:v>42095</c:v>
                </c:pt>
                <c:pt idx="578">
                  <c:v>42096</c:v>
                </c:pt>
                <c:pt idx="579">
                  <c:v>42100</c:v>
                </c:pt>
                <c:pt idx="580">
                  <c:v>42101</c:v>
                </c:pt>
                <c:pt idx="581">
                  <c:v>42102</c:v>
                </c:pt>
                <c:pt idx="582">
                  <c:v>42103</c:v>
                </c:pt>
                <c:pt idx="583">
                  <c:v>42104</c:v>
                </c:pt>
                <c:pt idx="584">
                  <c:v>42107</c:v>
                </c:pt>
                <c:pt idx="585">
                  <c:v>42108</c:v>
                </c:pt>
                <c:pt idx="586">
                  <c:v>42109</c:v>
                </c:pt>
                <c:pt idx="587">
                  <c:v>42110</c:v>
                </c:pt>
                <c:pt idx="588">
                  <c:v>42111</c:v>
                </c:pt>
                <c:pt idx="589">
                  <c:v>42114</c:v>
                </c:pt>
                <c:pt idx="590">
                  <c:v>42115</c:v>
                </c:pt>
                <c:pt idx="591">
                  <c:v>42116</c:v>
                </c:pt>
                <c:pt idx="592">
                  <c:v>42117</c:v>
                </c:pt>
                <c:pt idx="593">
                  <c:v>42118</c:v>
                </c:pt>
                <c:pt idx="594">
                  <c:v>42121</c:v>
                </c:pt>
                <c:pt idx="595">
                  <c:v>42122</c:v>
                </c:pt>
                <c:pt idx="596">
                  <c:v>42123</c:v>
                </c:pt>
                <c:pt idx="597">
                  <c:v>42124</c:v>
                </c:pt>
                <c:pt idx="598">
                  <c:v>42125</c:v>
                </c:pt>
                <c:pt idx="599">
                  <c:v>42128</c:v>
                </c:pt>
                <c:pt idx="600">
                  <c:v>42129</c:v>
                </c:pt>
                <c:pt idx="601">
                  <c:v>42130</c:v>
                </c:pt>
                <c:pt idx="602">
                  <c:v>42131</c:v>
                </c:pt>
                <c:pt idx="603">
                  <c:v>42132</c:v>
                </c:pt>
                <c:pt idx="604">
                  <c:v>42135</c:v>
                </c:pt>
                <c:pt idx="605">
                  <c:v>42136</c:v>
                </c:pt>
                <c:pt idx="606">
                  <c:v>42137</c:v>
                </c:pt>
                <c:pt idx="607">
                  <c:v>42138</c:v>
                </c:pt>
                <c:pt idx="608">
                  <c:v>42139</c:v>
                </c:pt>
                <c:pt idx="609">
                  <c:v>42142</c:v>
                </c:pt>
                <c:pt idx="610">
                  <c:v>42143</c:v>
                </c:pt>
                <c:pt idx="611">
                  <c:v>42144</c:v>
                </c:pt>
                <c:pt idx="612">
                  <c:v>42145</c:v>
                </c:pt>
                <c:pt idx="613">
                  <c:v>42146</c:v>
                </c:pt>
                <c:pt idx="614">
                  <c:v>42150</c:v>
                </c:pt>
                <c:pt idx="615">
                  <c:v>42151</c:v>
                </c:pt>
                <c:pt idx="616">
                  <c:v>42152</c:v>
                </c:pt>
                <c:pt idx="617">
                  <c:v>42153</c:v>
                </c:pt>
                <c:pt idx="618">
                  <c:v>42156</c:v>
                </c:pt>
                <c:pt idx="619">
                  <c:v>42157</c:v>
                </c:pt>
                <c:pt idx="620">
                  <c:v>42158</c:v>
                </c:pt>
                <c:pt idx="621">
                  <c:v>42159</c:v>
                </c:pt>
                <c:pt idx="622">
                  <c:v>42160</c:v>
                </c:pt>
                <c:pt idx="623">
                  <c:v>42163</c:v>
                </c:pt>
                <c:pt idx="624">
                  <c:v>42164</c:v>
                </c:pt>
                <c:pt idx="625">
                  <c:v>42165</c:v>
                </c:pt>
                <c:pt idx="626">
                  <c:v>42166</c:v>
                </c:pt>
                <c:pt idx="627">
                  <c:v>42167</c:v>
                </c:pt>
                <c:pt idx="628">
                  <c:v>42170</c:v>
                </c:pt>
                <c:pt idx="629">
                  <c:v>42171</c:v>
                </c:pt>
                <c:pt idx="630">
                  <c:v>42172</c:v>
                </c:pt>
                <c:pt idx="631">
                  <c:v>42173</c:v>
                </c:pt>
                <c:pt idx="632">
                  <c:v>42174</c:v>
                </c:pt>
                <c:pt idx="633">
                  <c:v>42177</c:v>
                </c:pt>
                <c:pt idx="634">
                  <c:v>42178</c:v>
                </c:pt>
                <c:pt idx="635">
                  <c:v>42179</c:v>
                </c:pt>
                <c:pt idx="636">
                  <c:v>42180</c:v>
                </c:pt>
                <c:pt idx="637">
                  <c:v>42181</c:v>
                </c:pt>
                <c:pt idx="638">
                  <c:v>42184</c:v>
                </c:pt>
                <c:pt idx="639">
                  <c:v>42185</c:v>
                </c:pt>
                <c:pt idx="640">
                  <c:v>42186</c:v>
                </c:pt>
                <c:pt idx="641">
                  <c:v>42187</c:v>
                </c:pt>
                <c:pt idx="642">
                  <c:v>42191</c:v>
                </c:pt>
                <c:pt idx="643">
                  <c:v>42192</c:v>
                </c:pt>
                <c:pt idx="644">
                  <c:v>42193</c:v>
                </c:pt>
                <c:pt idx="645">
                  <c:v>42194</c:v>
                </c:pt>
                <c:pt idx="646">
                  <c:v>42195</c:v>
                </c:pt>
                <c:pt idx="647">
                  <c:v>42198</c:v>
                </c:pt>
                <c:pt idx="648">
                  <c:v>42199</c:v>
                </c:pt>
                <c:pt idx="649">
                  <c:v>42200</c:v>
                </c:pt>
                <c:pt idx="650">
                  <c:v>42201</c:v>
                </c:pt>
                <c:pt idx="651">
                  <c:v>42202</c:v>
                </c:pt>
                <c:pt idx="652">
                  <c:v>42205</c:v>
                </c:pt>
                <c:pt idx="653">
                  <c:v>42206</c:v>
                </c:pt>
                <c:pt idx="654">
                  <c:v>42207</c:v>
                </c:pt>
                <c:pt idx="655">
                  <c:v>42208</c:v>
                </c:pt>
                <c:pt idx="656">
                  <c:v>42209</c:v>
                </c:pt>
                <c:pt idx="657">
                  <c:v>42212</c:v>
                </c:pt>
                <c:pt idx="658">
                  <c:v>42213</c:v>
                </c:pt>
                <c:pt idx="659">
                  <c:v>42214</c:v>
                </c:pt>
                <c:pt idx="660">
                  <c:v>42215</c:v>
                </c:pt>
                <c:pt idx="661">
                  <c:v>42216</c:v>
                </c:pt>
                <c:pt idx="662">
                  <c:v>42219</c:v>
                </c:pt>
                <c:pt idx="663">
                  <c:v>42220</c:v>
                </c:pt>
                <c:pt idx="664">
                  <c:v>42221</c:v>
                </c:pt>
                <c:pt idx="665">
                  <c:v>42222</c:v>
                </c:pt>
                <c:pt idx="666">
                  <c:v>42223</c:v>
                </c:pt>
                <c:pt idx="667">
                  <c:v>42226</c:v>
                </c:pt>
                <c:pt idx="668">
                  <c:v>42227</c:v>
                </c:pt>
                <c:pt idx="669">
                  <c:v>42228</c:v>
                </c:pt>
                <c:pt idx="670">
                  <c:v>42229</c:v>
                </c:pt>
                <c:pt idx="671">
                  <c:v>42230</c:v>
                </c:pt>
                <c:pt idx="672">
                  <c:v>42233</c:v>
                </c:pt>
                <c:pt idx="673">
                  <c:v>42234</c:v>
                </c:pt>
                <c:pt idx="674">
                  <c:v>42235</c:v>
                </c:pt>
                <c:pt idx="675">
                  <c:v>42236</c:v>
                </c:pt>
                <c:pt idx="676">
                  <c:v>42237</c:v>
                </c:pt>
                <c:pt idx="677">
                  <c:v>42240</c:v>
                </c:pt>
                <c:pt idx="678">
                  <c:v>42241</c:v>
                </c:pt>
                <c:pt idx="679">
                  <c:v>42242</c:v>
                </c:pt>
                <c:pt idx="680">
                  <c:v>42243</c:v>
                </c:pt>
                <c:pt idx="681">
                  <c:v>42244</c:v>
                </c:pt>
                <c:pt idx="682">
                  <c:v>42247</c:v>
                </c:pt>
                <c:pt idx="683">
                  <c:v>42248</c:v>
                </c:pt>
                <c:pt idx="684">
                  <c:v>42249</c:v>
                </c:pt>
                <c:pt idx="685">
                  <c:v>42250</c:v>
                </c:pt>
                <c:pt idx="686">
                  <c:v>42251</c:v>
                </c:pt>
                <c:pt idx="687">
                  <c:v>42255</c:v>
                </c:pt>
                <c:pt idx="688">
                  <c:v>42256</c:v>
                </c:pt>
                <c:pt idx="689">
                  <c:v>42257</c:v>
                </c:pt>
                <c:pt idx="690">
                  <c:v>42258</c:v>
                </c:pt>
                <c:pt idx="691">
                  <c:v>42261</c:v>
                </c:pt>
                <c:pt idx="692">
                  <c:v>42262</c:v>
                </c:pt>
                <c:pt idx="693">
                  <c:v>42263</c:v>
                </c:pt>
                <c:pt idx="694">
                  <c:v>42264</c:v>
                </c:pt>
                <c:pt idx="695">
                  <c:v>42265</c:v>
                </c:pt>
                <c:pt idx="696">
                  <c:v>42268</c:v>
                </c:pt>
                <c:pt idx="697">
                  <c:v>42269</c:v>
                </c:pt>
                <c:pt idx="698">
                  <c:v>42270</c:v>
                </c:pt>
                <c:pt idx="699">
                  <c:v>42271</c:v>
                </c:pt>
                <c:pt idx="700">
                  <c:v>42272</c:v>
                </c:pt>
                <c:pt idx="701">
                  <c:v>42275</c:v>
                </c:pt>
                <c:pt idx="702">
                  <c:v>42276</c:v>
                </c:pt>
                <c:pt idx="703">
                  <c:v>42277</c:v>
                </c:pt>
                <c:pt idx="704">
                  <c:v>42278</c:v>
                </c:pt>
                <c:pt idx="705">
                  <c:v>42279</c:v>
                </c:pt>
                <c:pt idx="706">
                  <c:v>42282</c:v>
                </c:pt>
                <c:pt idx="707">
                  <c:v>42283</c:v>
                </c:pt>
                <c:pt idx="708">
                  <c:v>42284</c:v>
                </c:pt>
                <c:pt idx="709">
                  <c:v>42285</c:v>
                </c:pt>
                <c:pt idx="710">
                  <c:v>42286</c:v>
                </c:pt>
                <c:pt idx="711">
                  <c:v>42289</c:v>
                </c:pt>
                <c:pt idx="712">
                  <c:v>42290</c:v>
                </c:pt>
                <c:pt idx="713">
                  <c:v>42291</c:v>
                </c:pt>
                <c:pt idx="714">
                  <c:v>42292</c:v>
                </c:pt>
                <c:pt idx="715">
                  <c:v>42293</c:v>
                </c:pt>
                <c:pt idx="716">
                  <c:v>42296</c:v>
                </c:pt>
                <c:pt idx="717">
                  <c:v>42297</c:v>
                </c:pt>
                <c:pt idx="718">
                  <c:v>42298</c:v>
                </c:pt>
                <c:pt idx="719">
                  <c:v>42299</c:v>
                </c:pt>
                <c:pt idx="720">
                  <c:v>42300</c:v>
                </c:pt>
                <c:pt idx="721">
                  <c:v>42303</c:v>
                </c:pt>
                <c:pt idx="722">
                  <c:v>42304</c:v>
                </c:pt>
                <c:pt idx="723">
                  <c:v>42305</c:v>
                </c:pt>
                <c:pt idx="724">
                  <c:v>42306</c:v>
                </c:pt>
                <c:pt idx="725">
                  <c:v>42307</c:v>
                </c:pt>
                <c:pt idx="726">
                  <c:v>42310</c:v>
                </c:pt>
                <c:pt idx="727">
                  <c:v>42311</c:v>
                </c:pt>
                <c:pt idx="728">
                  <c:v>42312</c:v>
                </c:pt>
                <c:pt idx="729">
                  <c:v>42313</c:v>
                </c:pt>
                <c:pt idx="730">
                  <c:v>42314</c:v>
                </c:pt>
                <c:pt idx="731">
                  <c:v>42317</c:v>
                </c:pt>
                <c:pt idx="732">
                  <c:v>42318</c:v>
                </c:pt>
                <c:pt idx="733">
                  <c:v>42319</c:v>
                </c:pt>
                <c:pt idx="734">
                  <c:v>42320</c:v>
                </c:pt>
                <c:pt idx="735">
                  <c:v>42321</c:v>
                </c:pt>
                <c:pt idx="736">
                  <c:v>42324</c:v>
                </c:pt>
                <c:pt idx="737">
                  <c:v>42325</c:v>
                </c:pt>
                <c:pt idx="738">
                  <c:v>42326</c:v>
                </c:pt>
                <c:pt idx="739">
                  <c:v>42327</c:v>
                </c:pt>
                <c:pt idx="740">
                  <c:v>42328</c:v>
                </c:pt>
                <c:pt idx="741">
                  <c:v>42331</c:v>
                </c:pt>
                <c:pt idx="742">
                  <c:v>42332</c:v>
                </c:pt>
                <c:pt idx="743">
                  <c:v>42333</c:v>
                </c:pt>
                <c:pt idx="744">
                  <c:v>42335</c:v>
                </c:pt>
                <c:pt idx="745">
                  <c:v>42338</c:v>
                </c:pt>
                <c:pt idx="746">
                  <c:v>42339</c:v>
                </c:pt>
                <c:pt idx="747">
                  <c:v>42340</c:v>
                </c:pt>
                <c:pt idx="748">
                  <c:v>42341</c:v>
                </c:pt>
                <c:pt idx="749">
                  <c:v>42342</c:v>
                </c:pt>
                <c:pt idx="750">
                  <c:v>42345</c:v>
                </c:pt>
                <c:pt idx="751">
                  <c:v>42346</c:v>
                </c:pt>
                <c:pt idx="752">
                  <c:v>42347</c:v>
                </c:pt>
                <c:pt idx="753">
                  <c:v>42348</c:v>
                </c:pt>
                <c:pt idx="754">
                  <c:v>42349</c:v>
                </c:pt>
                <c:pt idx="755">
                  <c:v>42352</c:v>
                </c:pt>
                <c:pt idx="756">
                  <c:v>42353</c:v>
                </c:pt>
                <c:pt idx="757">
                  <c:v>42354</c:v>
                </c:pt>
                <c:pt idx="758">
                  <c:v>42355</c:v>
                </c:pt>
                <c:pt idx="759">
                  <c:v>42356</c:v>
                </c:pt>
                <c:pt idx="760">
                  <c:v>42359</c:v>
                </c:pt>
                <c:pt idx="761">
                  <c:v>42360</c:v>
                </c:pt>
                <c:pt idx="762">
                  <c:v>42361</c:v>
                </c:pt>
                <c:pt idx="763">
                  <c:v>42362</c:v>
                </c:pt>
                <c:pt idx="764">
                  <c:v>42366</c:v>
                </c:pt>
                <c:pt idx="765">
                  <c:v>42367</c:v>
                </c:pt>
                <c:pt idx="766">
                  <c:v>42368</c:v>
                </c:pt>
                <c:pt idx="767">
                  <c:v>42369</c:v>
                </c:pt>
                <c:pt idx="768">
                  <c:v>42373</c:v>
                </c:pt>
                <c:pt idx="769">
                  <c:v>42374</c:v>
                </c:pt>
                <c:pt idx="770">
                  <c:v>42375</c:v>
                </c:pt>
                <c:pt idx="771">
                  <c:v>42376</c:v>
                </c:pt>
                <c:pt idx="772">
                  <c:v>42377</c:v>
                </c:pt>
                <c:pt idx="773">
                  <c:v>42380</c:v>
                </c:pt>
                <c:pt idx="774">
                  <c:v>42381</c:v>
                </c:pt>
                <c:pt idx="775">
                  <c:v>42382</c:v>
                </c:pt>
                <c:pt idx="776">
                  <c:v>42383</c:v>
                </c:pt>
                <c:pt idx="777">
                  <c:v>42384</c:v>
                </c:pt>
                <c:pt idx="778">
                  <c:v>42388</c:v>
                </c:pt>
                <c:pt idx="779">
                  <c:v>42389</c:v>
                </c:pt>
                <c:pt idx="780">
                  <c:v>42390</c:v>
                </c:pt>
                <c:pt idx="781">
                  <c:v>42391</c:v>
                </c:pt>
                <c:pt idx="782">
                  <c:v>42394</c:v>
                </c:pt>
                <c:pt idx="783">
                  <c:v>42395</c:v>
                </c:pt>
                <c:pt idx="784">
                  <c:v>42396</c:v>
                </c:pt>
                <c:pt idx="785">
                  <c:v>42397</c:v>
                </c:pt>
                <c:pt idx="786">
                  <c:v>42398</c:v>
                </c:pt>
                <c:pt idx="787">
                  <c:v>42401</c:v>
                </c:pt>
                <c:pt idx="788">
                  <c:v>42402</c:v>
                </c:pt>
                <c:pt idx="789">
                  <c:v>42403</c:v>
                </c:pt>
                <c:pt idx="790">
                  <c:v>42404</c:v>
                </c:pt>
                <c:pt idx="791">
                  <c:v>42405</c:v>
                </c:pt>
                <c:pt idx="792">
                  <c:v>42408</c:v>
                </c:pt>
                <c:pt idx="793">
                  <c:v>42409</c:v>
                </c:pt>
                <c:pt idx="794">
                  <c:v>42410</c:v>
                </c:pt>
                <c:pt idx="795">
                  <c:v>42411</c:v>
                </c:pt>
                <c:pt idx="796">
                  <c:v>42412</c:v>
                </c:pt>
                <c:pt idx="797">
                  <c:v>42416</c:v>
                </c:pt>
                <c:pt idx="798">
                  <c:v>42417</c:v>
                </c:pt>
                <c:pt idx="799">
                  <c:v>42418</c:v>
                </c:pt>
                <c:pt idx="800">
                  <c:v>42419</c:v>
                </c:pt>
                <c:pt idx="801">
                  <c:v>42422</c:v>
                </c:pt>
                <c:pt idx="802">
                  <c:v>42423</c:v>
                </c:pt>
                <c:pt idx="803">
                  <c:v>42424</c:v>
                </c:pt>
                <c:pt idx="804">
                  <c:v>42425</c:v>
                </c:pt>
                <c:pt idx="805">
                  <c:v>42426</c:v>
                </c:pt>
                <c:pt idx="806">
                  <c:v>42429</c:v>
                </c:pt>
                <c:pt idx="807">
                  <c:v>42430</c:v>
                </c:pt>
                <c:pt idx="808">
                  <c:v>42431</c:v>
                </c:pt>
                <c:pt idx="809">
                  <c:v>42432</c:v>
                </c:pt>
                <c:pt idx="810">
                  <c:v>42433</c:v>
                </c:pt>
                <c:pt idx="811">
                  <c:v>42436</c:v>
                </c:pt>
                <c:pt idx="812">
                  <c:v>42437</c:v>
                </c:pt>
                <c:pt idx="813">
                  <c:v>42438</c:v>
                </c:pt>
                <c:pt idx="814">
                  <c:v>42439</c:v>
                </c:pt>
                <c:pt idx="815">
                  <c:v>42440</c:v>
                </c:pt>
                <c:pt idx="816">
                  <c:v>42443</c:v>
                </c:pt>
                <c:pt idx="817">
                  <c:v>42444</c:v>
                </c:pt>
                <c:pt idx="818">
                  <c:v>42445</c:v>
                </c:pt>
                <c:pt idx="819">
                  <c:v>42446</c:v>
                </c:pt>
                <c:pt idx="820">
                  <c:v>42447</c:v>
                </c:pt>
                <c:pt idx="821">
                  <c:v>42450</c:v>
                </c:pt>
                <c:pt idx="822">
                  <c:v>42451</c:v>
                </c:pt>
                <c:pt idx="823">
                  <c:v>42452</c:v>
                </c:pt>
                <c:pt idx="824">
                  <c:v>42453</c:v>
                </c:pt>
                <c:pt idx="825">
                  <c:v>42457</c:v>
                </c:pt>
                <c:pt idx="826">
                  <c:v>42458</c:v>
                </c:pt>
                <c:pt idx="827">
                  <c:v>42459</c:v>
                </c:pt>
                <c:pt idx="828">
                  <c:v>42460</c:v>
                </c:pt>
                <c:pt idx="829">
                  <c:v>42461</c:v>
                </c:pt>
                <c:pt idx="830">
                  <c:v>42464</c:v>
                </c:pt>
                <c:pt idx="831">
                  <c:v>42465</c:v>
                </c:pt>
                <c:pt idx="832">
                  <c:v>42466</c:v>
                </c:pt>
                <c:pt idx="833">
                  <c:v>42467</c:v>
                </c:pt>
                <c:pt idx="834">
                  <c:v>42468</c:v>
                </c:pt>
                <c:pt idx="835">
                  <c:v>42471</c:v>
                </c:pt>
                <c:pt idx="836">
                  <c:v>42472</c:v>
                </c:pt>
                <c:pt idx="837">
                  <c:v>42473</c:v>
                </c:pt>
                <c:pt idx="838">
                  <c:v>42474</c:v>
                </c:pt>
                <c:pt idx="839">
                  <c:v>42475</c:v>
                </c:pt>
                <c:pt idx="840">
                  <c:v>42478</c:v>
                </c:pt>
                <c:pt idx="841">
                  <c:v>42479</c:v>
                </c:pt>
                <c:pt idx="842">
                  <c:v>42480</c:v>
                </c:pt>
                <c:pt idx="843">
                  <c:v>42481</c:v>
                </c:pt>
                <c:pt idx="844">
                  <c:v>42482</c:v>
                </c:pt>
                <c:pt idx="845">
                  <c:v>42485</c:v>
                </c:pt>
                <c:pt idx="846">
                  <c:v>42486</c:v>
                </c:pt>
                <c:pt idx="847">
                  <c:v>42487</c:v>
                </c:pt>
                <c:pt idx="848">
                  <c:v>42488</c:v>
                </c:pt>
                <c:pt idx="849">
                  <c:v>42489</c:v>
                </c:pt>
                <c:pt idx="850">
                  <c:v>42492</c:v>
                </c:pt>
                <c:pt idx="851">
                  <c:v>42493</c:v>
                </c:pt>
                <c:pt idx="852">
                  <c:v>42494</c:v>
                </c:pt>
                <c:pt idx="853">
                  <c:v>42495</c:v>
                </c:pt>
                <c:pt idx="854">
                  <c:v>42496</c:v>
                </c:pt>
                <c:pt idx="855">
                  <c:v>42499</c:v>
                </c:pt>
                <c:pt idx="856">
                  <c:v>42500</c:v>
                </c:pt>
                <c:pt idx="857">
                  <c:v>42501</c:v>
                </c:pt>
                <c:pt idx="858">
                  <c:v>42502</c:v>
                </c:pt>
                <c:pt idx="859">
                  <c:v>42503</c:v>
                </c:pt>
                <c:pt idx="860">
                  <c:v>42506</c:v>
                </c:pt>
                <c:pt idx="861">
                  <c:v>42507</c:v>
                </c:pt>
                <c:pt idx="862">
                  <c:v>42508</c:v>
                </c:pt>
                <c:pt idx="863">
                  <c:v>42509</c:v>
                </c:pt>
                <c:pt idx="864">
                  <c:v>42510</c:v>
                </c:pt>
                <c:pt idx="865">
                  <c:v>42513</c:v>
                </c:pt>
                <c:pt idx="866">
                  <c:v>42514</c:v>
                </c:pt>
                <c:pt idx="867">
                  <c:v>42515</c:v>
                </c:pt>
                <c:pt idx="868">
                  <c:v>42516</c:v>
                </c:pt>
                <c:pt idx="869">
                  <c:v>42517</c:v>
                </c:pt>
                <c:pt idx="870">
                  <c:v>42521</c:v>
                </c:pt>
                <c:pt idx="871">
                  <c:v>42522</c:v>
                </c:pt>
                <c:pt idx="872">
                  <c:v>42523</c:v>
                </c:pt>
                <c:pt idx="873">
                  <c:v>42524</c:v>
                </c:pt>
                <c:pt idx="874">
                  <c:v>42527</c:v>
                </c:pt>
                <c:pt idx="875">
                  <c:v>42528</c:v>
                </c:pt>
                <c:pt idx="876">
                  <c:v>42529</c:v>
                </c:pt>
                <c:pt idx="877">
                  <c:v>42530</c:v>
                </c:pt>
                <c:pt idx="878">
                  <c:v>42531</c:v>
                </c:pt>
                <c:pt idx="879">
                  <c:v>42534</c:v>
                </c:pt>
                <c:pt idx="880">
                  <c:v>42535</c:v>
                </c:pt>
                <c:pt idx="881">
                  <c:v>42536</c:v>
                </c:pt>
                <c:pt idx="882">
                  <c:v>42537</c:v>
                </c:pt>
                <c:pt idx="883">
                  <c:v>42538</c:v>
                </c:pt>
                <c:pt idx="884">
                  <c:v>42541</c:v>
                </c:pt>
                <c:pt idx="885">
                  <c:v>42542</c:v>
                </c:pt>
                <c:pt idx="886">
                  <c:v>42543</c:v>
                </c:pt>
                <c:pt idx="887">
                  <c:v>42544</c:v>
                </c:pt>
                <c:pt idx="888">
                  <c:v>42545</c:v>
                </c:pt>
                <c:pt idx="889">
                  <c:v>42548</c:v>
                </c:pt>
                <c:pt idx="890">
                  <c:v>42549</c:v>
                </c:pt>
                <c:pt idx="891">
                  <c:v>42550</c:v>
                </c:pt>
                <c:pt idx="892">
                  <c:v>42551</c:v>
                </c:pt>
                <c:pt idx="893">
                  <c:v>42552</c:v>
                </c:pt>
                <c:pt idx="894">
                  <c:v>42556</c:v>
                </c:pt>
                <c:pt idx="895">
                  <c:v>42557</c:v>
                </c:pt>
                <c:pt idx="896">
                  <c:v>42558</c:v>
                </c:pt>
                <c:pt idx="897">
                  <c:v>42559</c:v>
                </c:pt>
                <c:pt idx="898">
                  <c:v>42562</c:v>
                </c:pt>
                <c:pt idx="899">
                  <c:v>42563</c:v>
                </c:pt>
                <c:pt idx="900">
                  <c:v>42564</c:v>
                </c:pt>
                <c:pt idx="901">
                  <c:v>42565</c:v>
                </c:pt>
                <c:pt idx="902">
                  <c:v>42566</c:v>
                </c:pt>
                <c:pt idx="903">
                  <c:v>42569</c:v>
                </c:pt>
                <c:pt idx="904">
                  <c:v>42570</c:v>
                </c:pt>
                <c:pt idx="905">
                  <c:v>42571</c:v>
                </c:pt>
                <c:pt idx="906">
                  <c:v>42572</c:v>
                </c:pt>
                <c:pt idx="907">
                  <c:v>42573</c:v>
                </c:pt>
                <c:pt idx="908">
                  <c:v>42576</c:v>
                </c:pt>
                <c:pt idx="909">
                  <c:v>42577</c:v>
                </c:pt>
                <c:pt idx="910">
                  <c:v>42578</c:v>
                </c:pt>
                <c:pt idx="911">
                  <c:v>42579</c:v>
                </c:pt>
                <c:pt idx="912">
                  <c:v>42580</c:v>
                </c:pt>
                <c:pt idx="913">
                  <c:v>42583</c:v>
                </c:pt>
                <c:pt idx="914">
                  <c:v>42584</c:v>
                </c:pt>
                <c:pt idx="915">
                  <c:v>42585</c:v>
                </c:pt>
                <c:pt idx="916">
                  <c:v>42586</c:v>
                </c:pt>
                <c:pt idx="917">
                  <c:v>42587</c:v>
                </c:pt>
                <c:pt idx="918">
                  <c:v>42590</c:v>
                </c:pt>
                <c:pt idx="919">
                  <c:v>42591</c:v>
                </c:pt>
                <c:pt idx="920">
                  <c:v>42592</c:v>
                </c:pt>
                <c:pt idx="921">
                  <c:v>42593</c:v>
                </c:pt>
                <c:pt idx="922">
                  <c:v>42594</c:v>
                </c:pt>
                <c:pt idx="923">
                  <c:v>42597</c:v>
                </c:pt>
                <c:pt idx="924">
                  <c:v>42598</c:v>
                </c:pt>
                <c:pt idx="925">
                  <c:v>42599</c:v>
                </c:pt>
                <c:pt idx="926">
                  <c:v>42600</c:v>
                </c:pt>
                <c:pt idx="927">
                  <c:v>42601</c:v>
                </c:pt>
                <c:pt idx="928">
                  <c:v>42604</c:v>
                </c:pt>
                <c:pt idx="929">
                  <c:v>42605</c:v>
                </c:pt>
                <c:pt idx="930">
                  <c:v>42606</c:v>
                </c:pt>
                <c:pt idx="931">
                  <c:v>42607</c:v>
                </c:pt>
                <c:pt idx="932">
                  <c:v>42608</c:v>
                </c:pt>
                <c:pt idx="933">
                  <c:v>42611</c:v>
                </c:pt>
                <c:pt idx="934">
                  <c:v>42612</c:v>
                </c:pt>
                <c:pt idx="935">
                  <c:v>42613</c:v>
                </c:pt>
                <c:pt idx="936">
                  <c:v>42614</c:v>
                </c:pt>
                <c:pt idx="937">
                  <c:v>42615</c:v>
                </c:pt>
                <c:pt idx="938">
                  <c:v>42619</c:v>
                </c:pt>
                <c:pt idx="939">
                  <c:v>42620</c:v>
                </c:pt>
                <c:pt idx="940">
                  <c:v>42621</c:v>
                </c:pt>
                <c:pt idx="941">
                  <c:v>42622</c:v>
                </c:pt>
                <c:pt idx="942">
                  <c:v>42625</c:v>
                </c:pt>
                <c:pt idx="943">
                  <c:v>42626</c:v>
                </c:pt>
                <c:pt idx="944">
                  <c:v>42627</c:v>
                </c:pt>
                <c:pt idx="945">
                  <c:v>42628</c:v>
                </c:pt>
                <c:pt idx="946">
                  <c:v>42629</c:v>
                </c:pt>
                <c:pt idx="947">
                  <c:v>42632</c:v>
                </c:pt>
                <c:pt idx="948">
                  <c:v>42633</c:v>
                </c:pt>
                <c:pt idx="949">
                  <c:v>42634</c:v>
                </c:pt>
                <c:pt idx="950">
                  <c:v>42635</c:v>
                </c:pt>
                <c:pt idx="951">
                  <c:v>42636</c:v>
                </c:pt>
                <c:pt idx="952">
                  <c:v>42639</c:v>
                </c:pt>
                <c:pt idx="953">
                  <c:v>42640</c:v>
                </c:pt>
                <c:pt idx="954">
                  <c:v>42641</c:v>
                </c:pt>
                <c:pt idx="955">
                  <c:v>42642</c:v>
                </c:pt>
                <c:pt idx="956">
                  <c:v>42643</c:v>
                </c:pt>
                <c:pt idx="957">
                  <c:v>42646</c:v>
                </c:pt>
                <c:pt idx="958">
                  <c:v>42647</c:v>
                </c:pt>
                <c:pt idx="959">
                  <c:v>42648</c:v>
                </c:pt>
                <c:pt idx="960">
                  <c:v>42649</c:v>
                </c:pt>
                <c:pt idx="961">
                  <c:v>42650</c:v>
                </c:pt>
                <c:pt idx="962">
                  <c:v>42653</c:v>
                </c:pt>
                <c:pt idx="963">
                  <c:v>42654</c:v>
                </c:pt>
                <c:pt idx="964">
                  <c:v>42655</c:v>
                </c:pt>
                <c:pt idx="965">
                  <c:v>42656</c:v>
                </c:pt>
                <c:pt idx="966">
                  <c:v>42657</c:v>
                </c:pt>
                <c:pt idx="967">
                  <c:v>42660</c:v>
                </c:pt>
                <c:pt idx="968">
                  <c:v>42661</c:v>
                </c:pt>
                <c:pt idx="969">
                  <c:v>42662</c:v>
                </c:pt>
                <c:pt idx="970">
                  <c:v>42663</c:v>
                </c:pt>
                <c:pt idx="971">
                  <c:v>42664</c:v>
                </c:pt>
                <c:pt idx="972">
                  <c:v>42667</c:v>
                </c:pt>
                <c:pt idx="973">
                  <c:v>42668</c:v>
                </c:pt>
                <c:pt idx="974">
                  <c:v>42669</c:v>
                </c:pt>
                <c:pt idx="975">
                  <c:v>42670</c:v>
                </c:pt>
                <c:pt idx="976">
                  <c:v>42671</c:v>
                </c:pt>
                <c:pt idx="977">
                  <c:v>42674</c:v>
                </c:pt>
                <c:pt idx="978">
                  <c:v>42675</c:v>
                </c:pt>
                <c:pt idx="979">
                  <c:v>42676</c:v>
                </c:pt>
                <c:pt idx="980">
                  <c:v>42677</c:v>
                </c:pt>
                <c:pt idx="981">
                  <c:v>42678</c:v>
                </c:pt>
                <c:pt idx="982">
                  <c:v>42681</c:v>
                </c:pt>
                <c:pt idx="983">
                  <c:v>42682</c:v>
                </c:pt>
                <c:pt idx="984">
                  <c:v>42683</c:v>
                </c:pt>
                <c:pt idx="985">
                  <c:v>42684</c:v>
                </c:pt>
                <c:pt idx="986">
                  <c:v>42685</c:v>
                </c:pt>
                <c:pt idx="987">
                  <c:v>42688</c:v>
                </c:pt>
                <c:pt idx="988">
                  <c:v>42689</c:v>
                </c:pt>
                <c:pt idx="989">
                  <c:v>42690</c:v>
                </c:pt>
                <c:pt idx="990">
                  <c:v>42691</c:v>
                </c:pt>
                <c:pt idx="991">
                  <c:v>42692</c:v>
                </c:pt>
                <c:pt idx="992">
                  <c:v>42695</c:v>
                </c:pt>
                <c:pt idx="993">
                  <c:v>42696</c:v>
                </c:pt>
                <c:pt idx="994">
                  <c:v>42697</c:v>
                </c:pt>
                <c:pt idx="995">
                  <c:v>42699</c:v>
                </c:pt>
                <c:pt idx="996">
                  <c:v>42702</c:v>
                </c:pt>
                <c:pt idx="997">
                  <c:v>42703</c:v>
                </c:pt>
                <c:pt idx="998">
                  <c:v>42704</c:v>
                </c:pt>
                <c:pt idx="999">
                  <c:v>42705</c:v>
                </c:pt>
                <c:pt idx="1000">
                  <c:v>42706</c:v>
                </c:pt>
                <c:pt idx="1001">
                  <c:v>42709</c:v>
                </c:pt>
                <c:pt idx="1002">
                  <c:v>42710</c:v>
                </c:pt>
                <c:pt idx="1003">
                  <c:v>42711</c:v>
                </c:pt>
                <c:pt idx="1004">
                  <c:v>42712</c:v>
                </c:pt>
                <c:pt idx="1005">
                  <c:v>42713</c:v>
                </c:pt>
                <c:pt idx="1006">
                  <c:v>42716</c:v>
                </c:pt>
                <c:pt idx="1007">
                  <c:v>42717</c:v>
                </c:pt>
                <c:pt idx="1008">
                  <c:v>42718</c:v>
                </c:pt>
                <c:pt idx="1009">
                  <c:v>42719</c:v>
                </c:pt>
                <c:pt idx="1010">
                  <c:v>42720</c:v>
                </c:pt>
                <c:pt idx="1011">
                  <c:v>42723</c:v>
                </c:pt>
                <c:pt idx="1012">
                  <c:v>42724</c:v>
                </c:pt>
                <c:pt idx="1013">
                  <c:v>42725</c:v>
                </c:pt>
                <c:pt idx="1014">
                  <c:v>42726</c:v>
                </c:pt>
                <c:pt idx="1015">
                  <c:v>42727</c:v>
                </c:pt>
                <c:pt idx="1016">
                  <c:v>42731</c:v>
                </c:pt>
                <c:pt idx="1017">
                  <c:v>42732</c:v>
                </c:pt>
                <c:pt idx="1018">
                  <c:v>42733</c:v>
                </c:pt>
                <c:pt idx="1019">
                  <c:v>42734</c:v>
                </c:pt>
                <c:pt idx="1020">
                  <c:v>42738</c:v>
                </c:pt>
                <c:pt idx="1021">
                  <c:v>42739</c:v>
                </c:pt>
                <c:pt idx="1022">
                  <c:v>42740</c:v>
                </c:pt>
                <c:pt idx="1023">
                  <c:v>42741</c:v>
                </c:pt>
                <c:pt idx="1024">
                  <c:v>42744</c:v>
                </c:pt>
                <c:pt idx="1025">
                  <c:v>42745</c:v>
                </c:pt>
                <c:pt idx="1026">
                  <c:v>42746</c:v>
                </c:pt>
                <c:pt idx="1027">
                  <c:v>42747</c:v>
                </c:pt>
                <c:pt idx="1028">
                  <c:v>42748</c:v>
                </c:pt>
                <c:pt idx="1029">
                  <c:v>42752</c:v>
                </c:pt>
                <c:pt idx="1030">
                  <c:v>42753</c:v>
                </c:pt>
                <c:pt idx="1031">
                  <c:v>42754</c:v>
                </c:pt>
                <c:pt idx="1032">
                  <c:v>42755</c:v>
                </c:pt>
                <c:pt idx="1033">
                  <c:v>42758</c:v>
                </c:pt>
                <c:pt idx="1034">
                  <c:v>42759</c:v>
                </c:pt>
                <c:pt idx="1035">
                  <c:v>42760</c:v>
                </c:pt>
                <c:pt idx="1036">
                  <c:v>42761</c:v>
                </c:pt>
                <c:pt idx="1037">
                  <c:v>42762</c:v>
                </c:pt>
                <c:pt idx="1038">
                  <c:v>42765</c:v>
                </c:pt>
                <c:pt idx="1039">
                  <c:v>42766</c:v>
                </c:pt>
                <c:pt idx="1040">
                  <c:v>42767</c:v>
                </c:pt>
                <c:pt idx="1041">
                  <c:v>42768</c:v>
                </c:pt>
                <c:pt idx="1042">
                  <c:v>42769</c:v>
                </c:pt>
                <c:pt idx="1043">
                  <c:v>42772</c:v>
                </c:pt>
                <c:pt idx="1044">
                  <c:v>42773</c:v>
                </c:pt>
                <c:pt idx="1045">
                  <c:v>42774</c:v>
                </c:pt>
                <c:pt idx="1046">
                  <c:v>42775</c:v>
                </c:pt>
                <c:pt idx="1047">
                  <c:v>42776</c:v>
                </c:pt>
                <c:pt idx="1048">
                  <c:v>42779</c:v>
                </c:pt>
                <c:pt idx="1049">
                  <c:v>42780</c:v>
                </c:pt>
                <c:pt idx="1050">
                  <c:v>42781</c:v>
                </c:pt>
                <c:pt idx="1051">
                  <c:v>42782</c:v>
                </c:pt>
                <c:pt idx="1052">
                  <c:v>42783</c:v>
                </c:pt>
                <c:pt idx="1053">
                  <c:v>42787</c:v>
                </c:pt>
                <c:pt idx="1054">
                  <c:v>42788</c:v>
                </c:pt>
                <c:pt idx="1055">
                  <c:v>42789</c:v>
                </c:pt>
                <c:pt idx="1056">
                  <c:v>42790</c:v>
                </c:pt>
                <c:pt idx="1057">
                  <c:v>42793</c:v>
                </c:pt>
                <c:pt idx="1058">
                  <c:v>42794</c:v>
                </c:pt>
                <c:pt idx="1059">
                  <c:v>42795</c:v>
                </c:pt>
                <c:pt idx="1060">
                  <c:v>42796</c:v>
                </c:pt>
                <c:pt idx="1061">
                  <c:v>42797</c:v>
                </c:pt>
                <c:pt idx="1062">
                  <c:v>42800</c:v>
                </c:pt>
                <c:pt idx="1063">
                  <c:v>42801</c:v>
                </c:pt>
                <c:pt idx="1064">
                  <c:v>42802</c:v>
                </c:pt>
                <c:pt idx="1065">
                  <c:v>42803</c:v>
                </c:pt>
                <c:pt idx="1066">
                  <c:v>42804</c:v>
                </c:pt>
                <c:pt idx="1067">
                  <c:v>42807</c:v>
                </c:pt>
                <c:pt idx="1068">
                  <c:v>42808</c:v>
                </c:pt>
                <c:pt idx="1069">
                  <c:v>42809</c:v>
                </c:pt>
                <c:pt idx="1070">
                  <c:v>42810</c:v>
                </c:pt>
                <c:pt idx="1071">
                  <c:v>42811</c:v>
                </c:pt>
                <c:pt idx="1072">
                  <c:v>42814</c:v>
                </c:pt>
                <c:pt idx="1073">
                  <c:v>42815</c:v>
                </c:pt>
                <c:pt idx="1074">
                  <c:v>42816</c:v>
                </c:pt>
                <c:pt idx="1075">
                  <c:v>42817</c:v>
                </c:pt>
                <c:pt idx="1076">
                  <c:v>42818</c:v>
                </c:pt>
                <c:pt idx="1077">
                  <c:v>42821</c:v>
                </c:pt>
                <c:pt idx="1078">
                  <c:v>42822</c:v>
                </c:pt>
                <c:pt idx="1079">
                  <c:v>42823</c:v>
                </c:pt>
                <c:pt idx="1080">
                  <c:v>42824</c:v>
                </c:pt>
                <c:pt idx="1081">
                  <c:v>42825</c:v>
                </c:pt>
                <c:pt idx="1082">
                  <c:v>42828</c:v>
                </c:pt>
                <c:pt idx="1083">
                  <c:v>42829</c:v>
                </c:pt>
                <c:pt idx="1084">
                  <c:v>42830</c:v>
                </c:pt>
                <c:pt idx="1085">
                  <c:v>42831</c:v>
                </c:pt>
                <c:pt idx="1086">
                  <c:v>42832</c:v>
                </c:pt>
                <c:pt idx="1087">
                  <c:v>42835</c:v>
                </c:pt>
                <c:pt idx="1088">
                  <c:v>42836</c:v>
                </c:pt>
                <c:pt idx="1089">
                  <c:v>42837</c:v>
                </c:pt>
                <c:pt idx="1090">
                  <c:v>42838</c:v>
                </c:pt>
                <c:pt idx="1091">
                  <c:v>42842</c:v>
                </c:pt>
                <c:pt idx="1092">
                  <c:v>42843</c:v>
                </c:pt>
                <c:pt idx="1093">
                  <c:v>42844</c:v>
                </c:pt>
                <c:pt idx="1094">
                  <c:v>42845</c:v>
                </c:pt>
                <c:pt idx="1095">
                  <c:v>42846</c:v>
                </c:pt>
                <c:pt idx="1096">
                  <c:v>42849</c:v>
                </c:pt>
                <c:pt idx="1097">
                  <c:v>42850</c:v>
                </c:pt>
                <c:pt idx="1098">
                  <c:v>42851</c:v>
                </c:pt>
                <c:pt idx="1099">
                  <c:v>42852</c:v>
                </c:pt>
                <c:pt idx="1100">
                  <c:v>42853</c:v>
                </c:pt>
                <c:pt idx="1101">
                  <c:v>42856</c:v>
                </c:pt>
                <c:pt idx="1102">
                  <c:v>42857</c:v>
                </c:pt>
                <c:pt idx="1103">
                  <c:v>42858</c:v>
                </c:pt>
                <c:pt idx="1104">
                  <c:v>42859</c:v>
                </c:pt>
                <c:pt idx="1105">
                  <c:v>42860</c:v>
                </c:pt>
                <c:pt idx="1106">
                  <c:v>42863</c:v>
                </c:pt>
                <c:pt idx="1107">
                  <c:v>42864</c:v>
                </c:pt>
                <c:pt idx="1108">
                  <c:v>42865</c:v>
                </c:pt>
                <c:pt idx="1109">
                  <c:v>42866</c:v>
                </c:pt>
                <c:pt idx="1110">
                  <c:v>42867</c:v>
                </c:pt>
                <c:pt idx="1111">
                  <c:v>42870</c:v>
                </c:pt>
                <c:pt idx="1112">
                  <c:v>42871</c:v>
                </c:pt>
                <c:pt idx="1113">
                  <c:v>42872</c:v>
                </c:pt>
                <c:pt idx="1114">
                  <c:v>42873</c:v>
                </c:pt>
                <c:pt idx="1115">
                  <c:v>42874</c:v>
                </c:pt>
                <c:pt idx="1116">
                  <c:v>42877</c:v>
                </c:pt>
                <c:pt idx="1117">
                  <c:v>42878</c:v>
                </c:pt>
                <c:pt idx="1118">
                  <c:v>42879</c:v>
                </c:pt>
                <c:pt idx="1119">
                  <c:v>42880</c:v>
                </c:pt>
                <c:pt idx="1120">
                  <c:v>42881</c:v>
                </c:pt>
                <c:pt idx="1121">
                  <c:v>42885</c:v>
                </c:pt>
                <c:pt idx="1122">
                  <c:v>42886</c:v>
                </c:pt>
                <c:pt idx="1123">
                  <c:v>42887</c:v>
                </c:pt>
                <c:pt idx="1124">
                  <c:v>42888</c:v>
                </c:pt>
                <c:pt idx="1125">
                  <c:v>42891</c:v>
                </c:pt>
                <c:pt idx="1126">
                  <c:v>42892</c:v>
                </c:pt>
                <c:pt idx="1127">
                  <c:v>42893</c:v>
                </c:pt>
                <c:pt idx="1128">
                  <c:v>42894</c:v>
                </c:pt>
                <c:pt idx="1129">
                  <c:v>42895</c:v>
                </c:pt>
                <c:pt idx="1130">
                  <c:v>42898</c:v>
                </c:pt>
                <c:pt idx="1131">
                  <c:v>42899</c:v>
                </c:pt>
                <c:pt idx="1132">
                  <c:v>42900</c:v>
                </c:pt>
                <c:pt idx="1133">
                  <c:v>42901</c:v>
                </c:pt>
                <c:pt idx="1134">
                  <c:v>42902</c:v>
                </c:pt>
                <c:pt idx="1135">
                  <c:v>42905</c:v>
                </c:pt>
                <c:pt idx="1136">
                  <c:v>42906</c:v>
                </c:pt>
                <c:pt idx="1137">
                  <c:v>42907</c:v>
                </c:pt>
                <c:pt idx="1138">
                  <c:v>42908</c:v>
                </c:pt>
                <c:pt idx="1139">
                  <c:v>42909</c:v>
                </c:pt>
                <c:pt idx="1140">
                  <c:v>42912</c:v>
                </c:pt>
                <c:pt idx="1141">
                  <c:v>42913</c:v>
                </c:pt>
                <c:pt idx="1142">
                  <c:v>42914</c:v>
                </c:pt>
                <c:pt idx="1143">
                  <c:v>42915</c:v>
                </c:pt>
                <c:pt idx="1144">
                  <c:v>42916</c:v>
                </c:pt>
                <c:pt idx="1145">
                  <c:v>42919</c:v>
                </c:pt>
                <c:pt idx="1146">
                  <c:v>42921</c:v>
                </c:pt>
                <c:pt idx="1147">
                  <c:v>42922</c:v>
                </c:pt>
                <c:pt idx="1148">
                  <c:v>42923</c:v>
                </c:pt>
                <c:pt idx="1149">
                  <c:v>42926</c:v>
                </c:pt>
                <c:pt idx="1150">
                  <c:v>42927</c:v>
                </c:pt>
                <c:pt idx="1151">
                  <c:v>42928</c:v>
                </c:pt>
                <c:pt idx="1152">
                  <c:v>42929</c:v>
                </c:pt>
                <c:pt idx="1153">
                  <c:v>42930</c:v>
                </c:pt>
                <c:pt idx="1154">
                  <c:v>42933</c:v>
                </c:pt>
                <c:pt idx="1155">
                  <c:v>42934</c:v>
                </c:pt>
                <c:pt idx="1156">
                  <c:v>42935</c:v>
                </c:pt>
                <c:pt idx="1157">
                  <c:v>42936</c:v>
                </c:pt>
                <c:pt idx="1158">
                  <c:v>42937</c:v>
                </c:pt>
                <c:pt idx="1159">
                  <c:v>42940</c:v>
                </c:pt>
                <c:pt idx="1160">
                  <c:v>42941</c:v>
                </c:pt>
                <c:pt idx="1161">
                  <c:v>42942</c:v>
                </c:pt>
                <c:pt idx="1162">
                  <c:v>42943</c:v>
                </c:pt>
                <c:pt idx="1163">
                  <c:v>42944</c:v>
                </c:pt>
                <c:pt idx="1164">
                  <c:v>42947</c:v>
                </c:pt>
                <c:pt idx="1165">
                  <c:v>42948</c:v>
                </c:pt>
                <c:pt idx="1166">
                  <c:v>42949</c:v>
                </c:pt>
                <c:pt idx="1167">
                  <c:v>42950</c:v>
                </c:pt>
                <c:pt idx="1168">
                  <c:v>42951</c:v>
                </c:pt>
                <c:pt idx="1169">
                  <c:v>42954</c:v>
                </c:pt>
                <c:pt idx="1170">
                  <c:v>42955</c:v>
                </c:pt>
                <c:pt idx="1171">
                  <c:v>42956</c:v>
                </c:pt>
                <c:pt idx="1172">
                  <c:v>42957</c:v>
                </c:pt>
                <c:pt idx="1173">
                  <c:v>42958</c:v>
                </c:pt>
                <c:pt idx="1174">
                  <c:v>42961</c:v>
                </c:pt>
                <c:pt idx="1175">
                  <c:v>42962</c:v>
                </c:pt>
                <c:pt idx="1176">
                  <c:v>42963</c:v>
                </c:pt>
                <c:pt idx="1177">
                  <c:v>42964</c:v>
                </c:pt>
                <c:pt idx="1178">
                  <c:v>42965</c:v>
                </c:pt>
                <c:pt idx="1179">
                  <c:v>42968</c:v>
                </c:pt>
                <c:pt idx="1180">
                  <c:v>42969</c:v>
                </c:pt>
                <c:pt idx="1181">
                  <c:v>42970</c:v>
                </c:pt>
                <c:pt idx="1182">
                  <c:v>42971</c:v>
                </c:pt>
                <c:pt idx="1183">
                  <c:v>42972</c:v>
                </c:pt>
                <c:pt idx="1184">
                  <c:v>42975</c:v>
                </c:pt>
                <c:pt idx="1185">
                  <c:v>42976</c:v>
                </c:pt>
                <c:pt idx="1186">
                  <c:v>42977</c:v>
                </c:pt>
                <c:pt idx="1187">
                  <c:v>42978</c:v>
                </c:pt>
                <c:pt idx="1188">
                  <c:v>42979</c:v>
                </c:pt>
                <c:pt idx="1189">
                  <c:v>42983</c:v>
                </c:pt>
                <c:pt idx="1190">
                  <c:v>42984</c:v>
                </c:pt>
                <c:pt idx="1191">
                  <c:v>42985</c:v>
                </c:pt>
                <c:pt idx="1192">
                  <c:v>42986</c:v>
                </c:pt>
                <c:pt idx="1193">
                  <c:v>42989</c:v>
                </c:pt>
                <c:pt idx="1194">
                  <c:v>42990</c:v>
                </c:pt>
                <c:pt idx="1195">
                  <c:v>42991</c:v>
                </c:pt>
                <c:pt idx="1196">
                  <c:v>42992</c:v>
                </c:pt>
                <c:pt idx="1197">
                  <c:v>42993</c:v>
                </c:pt>
                <c:pt idx="1198">
                  <c:v>42996</c:v>
                </c:pt>
                <c:pt idx="1199">
                  <c:v>42997</c:v>
                </c:pt>
                <c:pt idx="1200">
                  <c:v>42998</c:v>
                </c:pt>
                <c:pt idx="1201">
                  <c:v>42999</c:v>
                </c:pt>
                <c:pt idx="1202">
                  <c:v>43000</c:v>
                </c:pt>
                <c:pt idx="1203">
                  <c:v>43003</c:v>
                </c:pt>
                <c:pt idx="1204">
                  <c:v>43004</c:v>
                </c:pt>
                <c:pt idx="1205">
                  <c:v>43005</c:v>
                </c:pt>
                <c:pt idx="1206">
                  <c:v>43006</c:v>
                </c:pt>
                <c:pt idx="1207">
                  <c:v>43007</c:v>
                </c:pt>
                <c:pt idx="1208">
                  <c:v>43010</c:v>
                </c:pt>
                <c:pt idx="1209">
                  <c:v>43011</c:v>
                </c:pt>
                <c:pt idx="1210">
                  <c:v>43012</c:v>
                </c:pt>
                <c:pt idx="1211">
                  <c:v>43013</c:v>
                </c:pt>
                <c:pt idx="1212">
                  <c:v>43014</c:v>
                </c:pt>
                <c:pt idx="1213">
                  <c:v>43017</c:v>
                </c:pt>
                <c:pt idx="1214">
                  <c:v>43018</c:v>
                </c:pt>
                <c:pt idx="1215">
                  <c:v>43019</c:v>
                </c:pt>
                <c:pt idx="1216">
                  <c:v>43020</c:v>
                </c:pt>
                <c:pt idx="1217">
                  <c:v>43021</c:v>
                </c:pt>
                <c:pt idx="1218">
                  <c:v>43024</c:v>
                </c:pt>
                <c:pt idx="1219">
                  <c:v>43025</c:v>
                </c:pt>
                <c:pt idx="1220">
                  <c:v>43026</c:v>
                </c:pt>
                <c:pt idx="1221">
                  <c:v>43027</c:v>
                </c:pt>
                <c:pt idx="1222">
                  <c:v>43028</c:v>
                </c:pt>
                <c:pt idx="1223">
                  <c:v>43031</c:v>
                </c:pt>
                <c:pt idx="1224">
                  <c:v>43032</c:v>
                </c:pt>
                <c:pt idx="1225">
                  <c:v>43033</c:v>
                </c:pt>
                <c:pt idx="1226">
                  <c:v>43034</c:v>
                </c:pt>
                <c:pt idx="1227">
                  <c:v>43035</c:v>
                </c:pt>
                <c:pt idx="1228">
                  <c:v>43038</c:v>
                </c:pt>
                <c:pt idx="1229">
                  <c:v>43039</c:v>
                </c:pt>
                <c:pt idx="1230">
                  <c:v>43040</c:v>
                </c:pt>
                <c:pt idx="1231">
                  <c:v>43041</c:v>
                </c:pt>
                <c:pt idx="1232">
                  <c:v>43042</c:v>
                </c:pt>
                <c:pt idx="1233">
                  <c:v>43045</c:v>
                </c:pt>
                <c:pt idx="1234">
                  <c:v>43046</c:v>
                </c:pt>
                <c:pt idx="1235">
                  <c:v>43047</c:v>
                </c:pt>
                <c:pt idx="1236">
                  <c:v>43048</c:v>
                </c:pt>
                <c:pt idx="1237">
                  <c:v>43049</c:v>
                </c:pt>
                <c:pt idx="1238">
                  <c:v>43052</c:v>
                </c:pt>
                <c:pt idx="1239">
                  <c:v>43053</c:v>
                </c:pt>
                <c:pt idx="1240">
                  <c:v>43054</c:v>
                </c:pt>
                <c:pt idx="1241">
                  <c:v>43055</c:v>
                </c:pt>
                <c:pt idx="1242">
                  <c:v>43056</c:v>
                </c:pt>
                <c:pt idx="1243">
                  <c:v>43059</c:v>
                </c:pt>
                <c:pt idx="1244">
                  <c:v>43060</c:v>
                </c:pt>
                <c:pt idx="1245">
                  <c:v>43061</c:v>
                </c:pt>
                <c:pt idx="1246">
                  <c:v>43063</c:v>
                </c:pt>
                <c:pt idx="1247">
                  <c:v>43066</c:v>
                </c:pt>
                <c:pt idx="1248">
                  <c:v>43067</c:v>
                </c:pt>
                <c:pt idx="1249">
                  <c:v>43068</c:v>
                </c:pt>
                <c:pt idx="1250">
                  <c:v>43069</c:v>
                </c:pt>
                <c:pt idx="1251">
                  <c:v>43070</c:v>
                </c:pt>
                <c:pt idx="1252">
                  <c:v>43073</c:v>
                </c:pt>
                <c:pt idx="1253">
                  <c:v>43074</c:v>
                </c:pt>
                <c:pt idx="1254">
                  <c:v>43075</c:v>
                </c:pt>
                <c:pt idx="1255">
                  <c:v>43076</c:v>
                </c:pt>
                <c:pt idx="1256">
                  <c:v>43077</c:v>
                </c:pt>
                <c:pt idx="1257">
                  <c:v>43080</c:v>
                </c:pt>
                <c:pt idx="1258">
                  <c:v>43081</c:v>
                </c:pt>
                <c:pt idx="1259">
                  <c:v>43082</c:v>
                </c:pt>
              </c:numCache>
            </c:numRef>
          </c:cat>
          <c:val>
            <c:numRef>
              <c:f>'Basic Data'!$C$2:$C$1513</c:f>
              <c:numCache>
                <c:formatCode>General</c:formatCode>
                <c:ptCount val="1512"/>
                <c:pt idx="0">
                  <c:v>28.620000999999998</c:v>
                </c:pt>
                <c:pt idx="1">
                  <c:v>28.5</c:v>
                </c:pt>
                <c:pt idx="2">
                  <c:v>28.620000999999998</c:v>
                </c:pt>
                <c:pt idx="3">
                  <c:v>28.379999000000002</c:v>
                </c:pt>
                <c:pt idx="4">
                  <c:v>28.43</c:v>
                </c:pt>
                <c:pt idx="5">
                  <c:v>28.48</c:v>
                </c:pt>
                <c:pt idx="6">
                  <c:v>28.32</c:v>
                </c:pt>
                <c:pt idx="7">
                  <c:v>28.26</c:v>
                </c:pt>
                <c:pt idx="8">
                  <c:v>28.209999</c:v>
                </c:pt>
                <c:pt idx="9">
                  <c:v>28.200001</c:v>
                </c:pt>
                <c:pt idx="10">
                  <c:v>28</c:v>
                </c:pt>
                <c:pt idx="11">
                  <c:v>28.4</c:v>
                </c:pt>
                <c:pt idx="12">
                  <c:v>28.879999000000002</c:v>
                </c:pt>
                <c:pt idx="13">
                  <c:v>28.620000999999998</c:v>
                </c:pt>
                <c:pt idx="14">
                  <c:v>28.780000999999999</c:v>
                </c:pt>
                <c:pt idx="15">
                  <c:v>28.719999000000001</c:v>
                </c:pt>
                <c:pt idx="16">
                  <c:v>28.700001</c:v>
                </c:pt>
                <c:pt idx="17">
                  <c:v>28.780000999999999</c:v>
                </c:pt>
                <c:pt idx="18">
                  <c:v>29.030000999999999</c:v>
                </c:pt>
                <c:pt idx="19">
                  <c:v>29.049999</c:v>
                </c:pt>
                <c:pt idx="20">
                  <c:v>29.120000999999998</c:v>
                </c:pt>
                <c:pt idx="21">
                  <c:v>29.18</c:v>
                </c:pt>
                <c:pt idx="22">
                  <c:v>29.040001</c:v>
                </c:pt>
                <c:pt idx="23">
                  <c:v>29.16</c:v>
                </c:pt>
                <c:pt idx="24">
                  <c:v>29.190000999999999</c:v>
                </c:pt>
                <c:pt idx="25">
                  <c:v>29.379999000000002</c:v>
                </c:pt>
                <c:pt idx="26">
                  <c:v>29.110001</c:v>
                </c:pt>
                <c:pt idx="27">
                  <c:v>29.08</c:v>
                </c:pt>
                <c:pt idx="28">
                  <c:v>28.98</c:v>
                </c:pt>
                <c:pt idx="29">
                  <c:v>29</c:v>
                </c:pt>
                <c:pt idx="30">
                  <c:v>29.16</c:v>
                </c:pt>
                <c:pt idx="31">
                  <c:v>29.059999000000001</c:v>
                </c:pt>
                <c:pt idx="32">
                  <c:v>28.870000999999998</c:v>
                </c:pt>
                <c:pt idx="33">
                  <c:v>29.08</c:v>
                </c:pt>
                <c:pt idx="34">
                  <c:v>28.92</c:v>
                </c:pt>
                <c:pt idx="35">
                  <c:v>29.07</c:v>
                </c:pt>
                <c:pt idx="36">
                  <c:v>29.15</c:v>
                </c:pt>
                <c:pt idx="37">
                  <c:v>28.98</c:v>
                </c:pt>
                <c:pt idx="38">
                  <c:v>28.98</c:v>
                </c:pt>
                <c:pt idx="39">
                  <c:v>28.879999000000002</c:v>
                </c:pt>
                <c:pt idx="40">
                  <c:v>29.01</c:v>
                </c:pt>
                <c:pt idx="41">
                  <c:v>28.969999000000001</c:v>
                </c:pt>
                <c:pt idx="42">
                  <c:v>28.9</c:v>
                </c:pt>
                <c:pt idx="43">
                  <c:v>28.629999000000002</c:v>
                </c:pt>
                <c:pt idx="44">
                  <c:v>28.74</c:v>
                </c:pt>
                <c:pt idx="45">
                  <c:v>28.4</c:v>
                </c:pt>
                <c:pt idx="46">
                  <c:v>28.219999000000001</c:v>
                </c:pt>
                <c:pt idx="47">
                  <c:v>28.290001</c:v>
                </c:pt>
                <c:pt idx="48">
                  <c:v>27.959999</c:v>
                </c:pt>
                <c:pt idx="49">
                  <c:v>28.049999</c:v>
                </c:pt>
                <c:pt idx="50">
                  <c:v>28.299999</c:v>
                </c:pt>
                <c:pt idx="51">
                  <c:v>28.219999000000001</c:v>
                </c:pt>
                <c:pt idx="52">
                  <c:v>28.299999</c:v>
                </c:pt>
                <c:pt idx="53">
                  <c:v>28.190000999999999</c:v>
                </c:pt>
                <c:pt idx="54">
                  <c:v>28.219999000000001</c:v>
                </c:pt>
                <c:pt idx="55">
                  <c:v>28.290001</c:v>
                </c:pt>
                <c:pt idx="56">
                  <c:v>28.370000999999998</c:v>
                </c:pt>
                <c:pt idx="57">
                  <c:v>28.379999000000002</c:v>
                </c:pt>
                <c:pt idx="58">
                  <c:v>28.52</c:v>
                </c:pt>
                <c:pt idx="59">
                  <c:v>28.57</c:v>
                </c:pt>
                <c:pt idx="60">
                  <c:v>28.219999000000001</c:v>
                </c:pt>
                <c:pt idx="61">
                  <c:v>28.530000999999999</c:v>
                </c:pt>
                <c:pt idx="62">
                  <c:v>28.67</c:v>
                </c:pt>
                <c:pt idx="63">
                  <c:v>28.41</c:v>
                </c:pt>
                <c:pt idx="64">
                  <c:v>28.27</c:v>
                </c:pt>
                <c:pt idx="65">
                  <c:v>28.450001</c:v>
                </c:pt>
                <c:pt idx="66">
                  <c:v>28.299999</c:v>
                </c:pt>
                <c:pt idx="67">
                  <c:v>28.379999000000002</c:v>
                </c:pt>
                <c:pt idx="68">
                  <c:v>28.200001</c:v>
                </c:pt>
                <c:pt idx="69">
                  <c:v>28.41</c:v>
                </c:pt>
                <c:pt idx="70">
                  <c:v>28.379999000000002</c:v>
                </c:pt>
                <c:pt idx="71">
                  <c:v>28.51</c:v>
                </c:pt>
                <c:pt idx="72">
                  <c:v>28.41</c:v>
                </c:pt>
                <c:pt idx="73">
                  <c:v>28.459999</c:v>
                </c:pt>
                <c:pt idx="74">
                  <c:v>27.85</c:v>
                </c:pt>
                <c:pt idx="75">
                  <c:v>27.709999</c:v>
                </c:pt>
                <c:pt idx="76">
                  <c:v>27.540001</c:v>
                </c:pt>
                <c:pt idx="77">
                  <c:v>27.540001</c:v>
                </c:pt>
                <c:pt idx="78">
                  <c:v>27.9</c:v>
                </c:pt>
                <c:pt idx="79">
                  <c:v>28.09</c:v>
                </c:pt>
                <c:pt idx="80">
                  <c:v>28.059999000000001</c:v>
                </c:pt>
                <c:pt idx="81">
                  <c:v>27.66</c:v>
                </c:pt>
                <c:pt idx="82">
                  <c:v>26.530000999999999</c:v>
                </c:pt>
                <c:pt idx="83">
                  <c:v>26.969999000000001</c:v>
                </c:pt>
                <c:pt idx="84">
                  <c:v>26.450001</c:v>
                </c:pt>
                <c:pt idx="85">
                  <c:v>26.530000999999999</c:v>
                </c:pt>
                <c:pt idx="86">
                  <c:v>26.690000999999999</c:v>
                </c:pt>
                <c:pt idx="87">
                  <c:v>26.709999</c:v>
                </c:pt>
                <c:pt idx="88">
                  <c:v>26.719999000000001</c:v>
                </c:pt>
                <c:pt idx="89">
                  <c:v>27.17</c:v>
                </c:pt>
                <c:pt idx="90">
                  <c:v>27.389999</c:v>
                </c:pt>
                <c:pt idx="91">
                  <c:v>27.25</c:v>
                </c:pt>
                <c:pt idx="92">
                  <c:v>27.620000999999998</c:v>
                </c:pt>
                <c:pt idx="93">
                  <c:v>28.02</c:v>
                </c:pt>
                <c:pt idx="94">
                  <c:v>27.77</c:v>
                </c:pt>
                <c:pt idx="95">
                  <c:v>27.860001</c:v>
                </c:pt>
                <c:pt idx="96">
                  <c:v>28.01</c:v>
                </c:pt>
                <c:pt idx="97">
                  <c:v>28.1</c:v>
                </c:pt>
                <c:pt idx="98">
                  <c:v>28.219999000000001</c:v>
                </c:pt>
                <c:pt idx="99">
                  <c:v>28.610001</c:v>
                </c:pt>
                <c:pt idx="100">
                  <c:v>28.35</c:v>
                </c:pt>
                <c:pt idx="101">
                  <c:v>28.32</c:v>
                </c:pt>
                <c:pt idx="102">
                  <c:v>28.25</c:v>
                </c:pt>
                <c:pt idx="103">
                  <c:v>28.18</c:v>
                </c:pt>
                <c:pt idx="104">
                  <c:v>27.940000999999999</c:v>
                </c:pt>
                <c:pt idx="105">
                  <c:v>27.92</c:v>
                </c:pt>
                <c:pt idx="106">
                  <c:v>27.93</c:v>
                </c:pt>
                <c:pt idx="107">
                  <c:v>28.24</c:v>
                </c:pt>
                <c:pt idx="108">
                  <c:v>28.27</c:v>
                </c:pt>
                <c:pt idx="109">
                  <c:v>28.09</c:v>
                </c:pt>
                <c:pt idx="110">
                  <c:v>28.02</c:v>
                </c:pt>
                <c:pt idx="111">
                  <c:v>28</c:v>
                </c:pt>
                <c:pt idx="112">
                  <c:v>28.02</c:v>
                </c:pt>
                <c:pt idx="113">
                  <c:v>28.129999000000002</c:v>
                </c:pt>
                <c:pt idx="114">
                  <c:v>28.290001</c:v>
                </c:pt>
                <c:pt idx="115">
                  <c:v>27.73</c:v>
                </c:pt>
                <c:pt idx="116">
                  <c:v>28.01</c:v>
                </c:pt>
                <c:pt idx="117">
                  <c:v>27.790001</c:v>
                </c:pt>
                <c:pt idx="118">
                  <c:v>27.41</c:v>
                </c:pt>
                <c:pt idx="119">
                  <c:v>27.58</c:v>
                </c:pt>
                <c:pt idx="120">
                  <c:v>27.66</c:v>
                </c:pt>
                <c:pt idx="121">
                  <c:v>27.74</c:v>
                </c:pt>
                <c:pt idx="122">
                  <c:v>27.389999</c:v>
                </c:pt>
                <c:pt idx="123">
                  <c:v>27.09</c:v>
                </c:pt>
                <c:pt idx="124">
                  <c:v>27.629999000000002</c:v>
                </c:pt>
                <c:pt idx="125">
                  <c:v>27.379999000000002</c:v>
                </c:pt>
                <c:pt idx="126">
                  <c:v>27.610001</c:v>
                </c:pt>
                <c:pt idx="127">
                  <c:v>27.719999000000001</c:v>
                </c:pt>
                <c:pt idx="128">
                  <c:v>27.32</c:v>
                </c:pt>
                <c:pt idx="129">
                  <c:v>26.42</c:v>
                </c:pt>
                <c:pt idx="130">
                  <c:v>26.32</c:v>
                </c:pt>
                <c:pt idx="131">
                  <c:v>25.91</c:v>
                </c:pt>
                <c:pt idx="132">
                  <c:v>26.190000999999999</c:v>
                </c:pt>
                <c:pt idx="133">
                  <c:v>26.299999</c:v>
                </c:pt>
                <c:pt idx="134">
                  <c:v>26.1</c:v>
                </c:pt>
                <c:pt idx="135">
                  <c:v>26.15</c:v>
                </c:pt>
                <c:pt idx="136">
                  <c:v>26.219999000000001</c:v>
                </c:pt>
                <c:pt idx="137">
                  <c:v>26.18</c:v>
                </c:pt>
                <c:pt idx="138">
                  <c:v>26.110001</c:v>
                </c:pt>
                <c:pt idx="139">
                  <c:v>26.040001</c:v>
                </c:pt>
                <c:pt idx="140">
                  <c:v>26.26</c:v>
                </c:pt>
                <c:pt idx="141">
                  <c:v>26.57</c:v>
                </c:pt>
                <c:pt idx="142">
                  <c:v>26.59</c:v>
                </c:pt>
                <c:pt idx="143">
                  <c:v>27.370000999999998</c:v>
                </c:pt>
                <c:pt idx="144">
                  <c:v>27.24</c:v>
                </c:pt>
                <c:pt idx="145">
                  <c:v>27.370000999999998</c:v>
                </c:pt>
                <c:pt idx="146">
                  <c:v>27.450001</c:v>
                </c:pt>
                <c:pt idx="147">
                  <c:v>27.48</c:v>
                </c:pt>
                <c:pt idx="148">
                  <c:v>27.77</c:v>
                </c:pt>
                <c:pt idx="149">
                  <c:v>27.91</c:v>
                </c:pt>
                <c:pt idx="150">
                  <c:v>28.120000999999998</c:v>
                </c:pt>
                <c:pt idx="151">
                  <c:v>28.18</c:v>
                </c:pt>
                <c:pt idx="152">
                  <c:v>27.940000999999999</c:v>
                </c:pt>
                <c:pt idx="153">
                  <c:v>28.110001</c:v>
                </c:pt>
                <c:pt idx="154">
                  <c:v>28.040001</c:v>
                </c:pt>
                <c:pt idx="155">
                  <c:v>28.15</c:v>
                </c:pt>
                <c:pt idx="156">
                  <c:v>27.77</c:v>
                </c:pt>
                <c:pt idx="157">
                  <c:v>27.629999000000002</c:v>
                </c:pt>
                <c:pt idx="158">
                  <c:v>27.700001</c:v>
                </c:pt>
                <c:pt idx="159">
                  <c:v>27.6</c:v>
                </c:pt>
                <c:pt idx="160">
                  <c:v>27.51</c:v>
                </c:pt>
                <c:pt idx="161">
                  <c:v>27.32</c:v>
                </c:pt>
                <c:pt idx="162">
                  <c:v>27.059999000000001</c:v>
                </c:pt>
                <c:pt idx="163">
                  <c:v>27.639999</c:v>
                </c:pt>
                <c:pt idx="164">
                  <c:v>27.690000999999999</c:v>
                </c:pt>
                <c:pt idx="165">
                  <c:v>27.77</c:v>
                </c:pt>
                <c:pt idx="166">
                  <c:v>27.809999000000001</c:v>
                </c:pt>
                <c:pt idx="167">
                  <c:v>27.85</c:v>
                </c:pt>
                <c:pt idx="168">
                  <c:v>28.030000999999999</c:v>
                </c:pt>
                <c:pt idx="169">
                  <c:v>28.030000999999999</c:v>
                </c:pt>
                <c:pt idx="170">
                  <c:v>27.66</c:v>
                </c:pt>
                <c:pt idx="171">
                  <c:v>27.709999</c:v>
                </c:pt>
                <c:pt idx="172">
                  <c:v>27.290001</c:v>
                </c:pt>
                <c:pt idx="173">
                  <c:v>27.43</c:v>
                </c:pt>
                <c:pt idx="174">
                  <c:v>27.68</c:v>
                </c:pt>
                <c:pt idx="175">
                  <c:v>27.67</c:v>
                </c:pt>
                <c:pt idx="176">
                  <c:v>27.360001</c:v>
                </c:pt>
                <c:pt idx="177">
                  <c:v>27.41</c:v>
                </c:pt>
                <c:pt idx="178">
                  <c:v>27.450001</c:v>
                </c:pt>
                <c:pt idx="179">
                  <c:v>27.389999</c:v>
                </c:pt>
                <c:pt idx="180">
                  <c:v>27.58</c:v>
                </c:pt>
                <c:pt idx="181">
                  <c:v>27.719999000000001</c:v>
                </c:pt>
                <c:pt idx="182">
                  <c:v>27.91</c:v>
                </c:pt>
                <c:pt idx="183">
                  <c:v>28.09</c:v>
                </c:pt>
                <c:pt idx="184">
                  <c:v>28.25</c:v>
                </c:pt>
                <c:pt idx="185">
                  <c:v>28.26</c:v>
                </c:pt>
                <c:pt idx="186">
                  <c:v>28.4</c:v>
                </c:pt>
                <c:pt idx="187">
                  <c:v>28.07</c:v>
                </c:pt>
                <c:pt idx="188">
                  <c:v>28.07</c:v>
                </c:pt>
                <c:pt idx="189">
                  <c:v>28.35</c:v>
                </c:pt>
                <c:pt idx="190">
                  <c:v>28.450001</c:v>
                </c:pt>
                <c:pt idx="191">
                  <c:v>28.860001</c:v>
                </c:pt>
                <c:pt idx="192">
                  <c:v>28.700001</c:v>
                </c:pt>
                <c:pt idx="193">
                  <c:v>28.389999</c:v>
                </c:pt>
                <c:pt idx="194">
                  <c:v>28.379999000000002</c:v>
                </c:pt>
                <c:pt idx="195">
                  <c:v>28.389999</c:v>
                </c:pt>
                <c:pt idx="196">
                  <c:v>28.35</c:v>
                </c:pt>
                <c:pt idx="197">
                  <c:v>28.4</c:v>
                </c:pt>
                <c:pt idx="198">
                  <c:v>28.43</c:v>
                </c:pt>
                <c:pt idx="199">
                  <c:v>28.309999000000001</c:v>
                </c:pt>
                <c:pt idx="200">
                  <c:v>28.43</c:v>
                </c:pt>
                <c:pt idx="201">
                  <c:v>28.379999000000002</c:v>
                </c:pt>
                <c:pt idx="202">
                  <c:v>28.17</c:v>
                </c:pt>
                <c:pt idx="203">
                  <c:v>28.309999000000001</c:v>
                </c:pt>
                <c:pt idx="204">
                  <c:v>28.299999</c:v>
                </c:pt>
                <c:pt idx="205">
                  <c:v>27.959999</c:v>
                </c:pt>
                <c:pt idx="206">
                  <c:v>27.99</c:v>
                </c:pt>
                <c:pt idx="207">
                  <c:v>28.4</c:v>
                </c:pt>
                <c:pt idx="208">
                  <c:v>28.51</c:v>
                </c:pt>
                <c:pt idx="209">
                  <c:v>28.57</c:v>
                </c:pt>
                <c:pt idx="210">
                  <c:v>28.49</c:v>
                </c:pt>
                <c:pt idx="211">
                  <c:v>28.67</c:v>
                </c:pt>
                <c:pt idx="212">
                  <c:v>28.940000999999999</c:v>
                </c:pt>
                <c:pt idx="213">
                  <c:v>29.18</c:v>
                </c:pt>
                <c:pt idx="214">
                  <c:v>29.24</c:v>
                </c:pt>
                <c:pt idx="215">
                  <c:v>29.440000999999999</c:v>
                </c:pt>
                <c:pt idx="216">
                  <c:v>29.190000999999999</c:v>
                </c:pt>
                <c:pt idx="217">
                  <c:v>29.24</c:v>
                </c:pt>
                <c:pt idx="218">
                  <c:v>29.32</c:v>
                </c:pt>
                <c:pt idx="219">
                  <c:v>29.32</c:v>
                </c:pt>
                <c:pt idx="220">
                  <c:v>29.379999000000002</c:v>
                </c:pt>
                <c:pt idx="221">
                  <c:v>29.379999000000002</c:v>
                </c:pt>
                <c:pt idx="222">
                  <c:v>29.360001</c:v>
                </c:pt>
                <c:pt idx="223">
                  <c:v>29.27</c:v>
                </c:pt>
                <c:pt idx="224">
                  <c:v>29.360001</c:v>
                </c:pt>
                <c:pt idx="225">
                  <c:v>29.24</c:v>
                </c:pt>
                <c:pt idx="226">
                  <c:v>29.440000999999999</c:v>
                </c:pt>
                <c:pt idx="227">
                  <c:v>29.139999</c:v>
                </c:pt>
                <c:pt idx="228">
                  <c:v>29.32</c:v>
                </c:pt>
                <c:pt idx="229">
                  <c:v>29.280000999999999</c:v>
                </c:pt>
                <c:pt idx="230">
                  <c:v>29.16</c:v>
                </c:pt>
                <c:pt idx="231">
                  <c:v>29.360001</c:v>
                </c:pt>
                <c:pt idx="232">
                  <c:v>29.48</c:v>
                </c:pt>
                <c:pt idx="233">
                  <c:v>29.610001</c:v>
                </c:pt>
                <c:pt idx="234">
                  <c:v>29.629999000000002</c:v>
                </c:pt>
                <c:pt idx="235">
                  <c:v>29.469999000000001</c:v>
                </c:pt>
                <c:pt idx="236">
                  <c:v>29.51</c:v>
                </c:pt>
                <c:pt idx="237">
                  <c:v>29.440000999999999</c:v>
                </c:pt>
                <c:pt idx="238">
                  <c:v>29.450001</c:v>
                </c:pt>
                <c:pt idx="239">
                  <c:v>29.35</c:v>
                </c:pt>
                <c:pt idx="240">
                  <c:v>29.129999000000002</c:v>
                </c:pt>
                <c:pt idx="241">
                  <c:v>28.98</c:v>
                </c:pt>
                <c:pt idx="242">
                  <c:v>29.09</c:v>
                </c:pt>
                <c:pt idx="243">
                  <c:v>28.98</c:v>
                </c:pt>
                <c:pt idx="244">
                  <c:v>28.700001</c:v>
                </c:pt>
                <c:pt idx="245">
                  <c:v>28.59</c:v>
                </c:pt>
                <c:pt idx="246">
                  <c:v>28.48</c:v>
                </c:pt>
                <c:pt idx="247">
                  <c:v>28.610001</c:v>
                </c:pt>
                <c:pt idx="248">
                  <c:v>28.76</c:v>
                </c:pt>
                <c:pt idx="249">
                  <c:v>28.85</c:v>
                </c:pt>
                <c:pt idx="250">
                  <c:v>28.42</c:v>
                </c:pt>
                <c:pt idx="251">
                  <c:v>28.290001</c:v>
                </c:pt>
                <c:pt idx="252">
                  <c:v>28.389999</c:v>
                </c:pt>
                <c:pt idx="253">
                  <c:v>28.6</c:v>
                </c:pt>
                <c:pt idx="254">
                  <c:v>28.52</c:v>
                </c:pt>
                <c:pt idx="255">
                  <c:v>28.290001</c:v>
                </c:pt>
                <c:pt idx="256">
                  <c:v>28.49</c:v>
                </c:pt>
                <c:pt idx="257">
                  <c:v>28.58</c:v>
                </c:pt>
                <c:pt idx="258">
                  <c:v>28.780000999999999</c:v>
                </c:pt>
                <c:pt idx="259">
                  <c:v>28.92</c:v>
                </c:pt>
                <c:pt idx="260">
                  <c:v>29.07</c:v>
                </c:pt>
                <c:pt idx="261">
                  <c:v>28.860001</c:v>
                </c:pt>
                <c:pt idx="262">
                  <c:v>29.02</c:v>
                </c:pt>
                <c:pt idx="263">
                  <c:v>29.16</c:v>
                </c:pt>
                <c:pt idx="264">
                  <c:v>28.959999</c:v>
                </c:pt>
                <c:pt idx="265">
                  <c:v>28.940000999999999</c:v>
                </c:pt>
                <c:pt idx="266">
                  <c:v>28.75</c:v>
                </c:pt>
                <c:pt idx="267">
                  <c:v>28.639999</c:v>
                </c:pt>
                <c:pt idx="268">
                  <c:v>28.620000999999998</c:v>
                </c:pt>
                <c:pt idx="269">
                  <c:v>28.540001</c:v>
                </c:pt>
                <c:pt idx="270">
                  <c:v>28.67</c:v>
                </c:pt>
                <c:pt idx="271">
                  <c:v>28.639999</c:v>
                </c:pt>
                <c:pt idx="272">
                  <c:v>28.450001</c:v>
                </c:pt>
                <c:pt idx="273">
                  <c:v>28.58</c:v>
                </c:pt>
                <c:pt idx="274">
                  <c:v>28.74</c:v>
                </c:pt>
                <c:pt idx="275">
                  <c:v>28.73</c:v>
                </c:pt>
                <c:pt idx="276">
                  <c:v>28.889999</c:v>
                </c:pt>
                <c:pt idx="277">
                  <c:v>28.700001</c:v>
                </c:pt>
                <c:pt idx="278">
                  <c:v>28.6</c:v>
                </c:pt>
                <c:pt idx="279">
                  <c:v>28.15</c:v>
                </c:pt>
                <c:pt idx="280">
                  <c:v>27.74</c:v>
                </c:pt>
                <c:pt idx="281">
                  <c:v>27.9</c:v>
                </c:pt>
                <c:pt idx="282">
                  <c:v>27.74</c:v>
                </c:pt>
                <c:pt idx="283">
                  <c:v>27.950001</c:v>
                </c:pt>
                <c:pt idx="284">
                  <c:v>27.93</c:v>
                </c:pt>
                <c:pt idx="285">
                  <c:v>27.57</c:v>
                </c:pt>
                <c:pt idx="286">
                  <c:v>27.65</c:v>
                </c:pt>
                <c:pt idx="287">
                  <c:v>27.76</c:v>
                </c:pt>
                <c:pt idx="288">
                  <c:v>28.139999</c:v>
                </c:pt>
                <c:pt idx="289">
                  <c:v>28.35</c:v>
                </c:pt>
                <c:pt idx="290">
                  <c:v>28.35</c:v>
                </c:pt>
                <c:pt idx="291">
                  <c:v>28.610001</c:v>
                </c:pt>
                <c:pt idx="292">
                  <c:v>28.73</c:v>
                </c:pt>
                <c:pt idx="293">
                  <c:v>28.940000999999999</c:v>
                </c:pt>
                <c:pt idx="294">
                  <c:v>29.059999000000001</c:v>
                </c:pt>
                <c:pt idx="295">
                  <c:v>29.16</c:v>
                </c:pt>
                <c:pt idx="296">
                  <c:v>28.940000999999999</c:v>
                </c:pt>
                <c:pt idx="297">
                  <c:v>29.059999000000001</c:v>
                </c:pt>
                <c:pt idx="298">
                  <c:v>28.99</c:v>
                </c:pt>
                <c:pt idx="299">
                  <c:v>29.139999</c:v>
                </c:pt>
                <c:pt idx="300">
                  <c:v>29.110001</c:v>
                </c:pt>
                <c:pt idx="301">
                  <c:v>28.98</c:v>
                </c:pt>
                <c:pt idx="302">
                  <c:v>29.02</c:v>
                </c:pt>
                <c:pt idx="303">
                  <c:v>29.18</c:v>
                </c:pt>
                <c:pt idx="304">
                  <c:v>29.110001</c:v>
                </c:pt>
                <c:pt idx="305">
                  <c:v>29.23</c:v>
                </c:pt>
                <c:pt idx="306">
                  <c:v>29.389999</c:v>
                </c:pt>
                <c:pt idx="307">
                  <c:v>29.49</c:v>
                </c:pt>
                <c:pt idx="308">
                  <c:v>29.280000999999999</c:v>
                </c:pt>
                <c:pt idx="309">
                  <c:v>29.27</c:v>
                </c:pt>
                <c:pt idx="310">
                  <c:v>29.200001</c:v>
                </c:pt>
                <c:pt idx="311">
                  <c:v>29.34</c:v>
                </c:pt>
                <c:pt idx="312">
                  <c:v>29.280000999999999</c:v>
                </c:pt>
                <c:pt idx="313">
                  <c:v>29.129999000000002</c:v>
                </c:pt>
                <c:pt idx="314">
                  <c:v>29.25</c:v>
                </c:pt>
                <c:pt idx="315">
                  <c:v>29.33</c:v>
                </c:pt>
                <c:pt idx="316">
                  <c:v>28.99</c:v>
                </c:pt>
                <c:pt idx="317">
                  <c:v>29.030000999999999</c:v>
                </c:pt>
                <c:pt idx="318">
                  <c:v>29.09</c:v>
                </c:pt>
                <c:pt idx="319">
                  <c:v>29.030000999999999</c:v>
                </c:pt>
                <c:pt idx="320">
                  <c:v>29.17</c:v>
                </c:pt>
                <c:pt idx="321">
                  <c:v>29.129999000000002</c:v>
                </c:pt>
                <c:pt idx="322">
                  <c:v>29.23</c:v>
                </c:pt>
                <c:pt idx="323">
                  <c:v>29.360001</c:v>
                </c:pt>
                <c:pt idx="324">
                  <c:v>29.549999</c:v>
                </c:pt>
                <c:pt idx="325">
                  <c:v>29.700001</c:v>
                </c:pt>
                <c:pt idx="326">
                  <c:v>29.84</c:v>
                </c:pt>
                <c:pt idx="327">
                  <c:v>29.68</c:v>
                </c:pt>
                <c:pt idx="328">
                  <c:v>29.84</c:v>
                </c:pt>
                <c:pt idx="329">
                  <c:v>29.559999000000001</c:v>
                </c:pt>
                <c:pt idx="330">
                  <c:v>29.93</c:v>
                </c:pt>
                <c:pt idx="331">
                  <c:v>30.200001</c:v>
                </c:pt>
                <c:pt idx="332">
                  <c:v>29.75</c:v>
                </c:pt>
                <c:pt idx="333">
                  <c:v>29.5</c:v>
                </c:pt>
                <c:pt idx="334">
                  <c:v>29.65</c:v>
                </c:pt>
                <c:pt idx="335">
                  <c:v>29.66</c:v>
                </c:pt>
                <c:pt idx="336">
                  <c:v>29.83</c:v>
                </c:pt>
                <c:pt idx="337">
                  <c:v>29.940000999999999</c:v>
                </c:pt>
                <c:pt idx="338">
                  <c:v>29.93</c:v>
                </c:pt>
                <c:pt idx="339">
                  <c:v>30.02</c:v>
                </c:pt>
                <c:pt idx="340">
                  <c:v>29.98</c:v>
                </c:pt>
                <c:pt idx="341">
                  <c:v>30</c:v>
                </c:pt>
                <c:pt idx="342">
                  <c:v>29.959999</c:v>
                </c:pt>
                <c:pt idx="343">
                  <c:v>30</c:v>
                </c:pt>
                <c:pt idx="344">
                  <c:v>30.379999000000002</c:v>
                </c:pt>
                <c:pt idx="345">
                  <c:v>30.540001</c:v>
                </c:pt>
                <c:pt idx="346">
                  <c:v>30.49</c:v>
                </c:pt>
                <c:pt idx="347">
                  <c:v>30.629999000000002</c:v>
                </c:pt>
                <c:pt idx="348">
                  <c:v>30.549999</c:v>
                </c:pt>
                <c:pt idx="349">
                  <c:v>30.57</c:v>
                </c:pt>
                <c:pt idx="350">
                  <c:v>30.620000999999998</c:v>
                </c:pt>
                <c:pt idx="351">
                  <c:v>30.6</c:v>
                </c:pt>
                <c:pt idx="352">
                  <c:v>30.389999</c:v>
                </c:pt>
                <c:pt idx="353">
                  <c:v>30.639999</c:v>
                </c:pt>
                <c:pt idx="354">
                  <c:v>30.66</c:v>
                </c:pt>
                <c:pt idx="355">
                  <c:v>30.709999</c:v>
                </c:pt>
                <c:pt idx="356">
                  <c:v>30.549999</c:v>
                </c:pt>
                <c:pt idx="357">
                  <c:v>30.459999</c:v>
                </c:pt>
                <c:pt idx="358">
                  <c:v>30.52</c:v>
                </c:pt>
                <c:pt idx="359">
                  <c:v>30.34</c:v>
                </c:pt>
                <c:pt idx="360">
                  <c:v>30.6</c:v>
                </c:pt>
                <c:pt idx="361">
                  <c:v>30.75</c:v>
                </c:pt>
                <c:pt idx="362">
                  <c:v>30.860001</c:v>
                </c:pt>
                <c:pt idx="363">
                  <c:v>30.74</c:v>
                </c:pt>
                <c:pt idx="364">
                  <c:v>30.620000999999998</c:v>
                </c:pt>
                <c:pt idx="365">
                  <c:v>30.65</c:v>
                </c:pt>
                <c:pt idx="366">
                  <c:v>30.700001</c:v>
                </c:pt>
                <c:pt idx="367">
                  <c:v>30.67</c:v>
                </c:pt>
                <c:pt idx="368">
                  <c:v>30.75</c:v>
                </c:pt>
                <c:pt idx="369">
                  <c:v>30.77</c:v>
                </c:pt>
                <c:pt idx="370">
                  <c:v>30.799999</c:v>
                </c:pt>
                <c:pt idx="371">
                  <c:v>30.9</c:v>
                </c:pt>
                <c:pt idx="372">
                  <c:v>31.049999</c:v>
                </c:pt>
                <c:pt idx="373">
                  <c:v>31.110001</c:v>
                </c:pt>
                <c:pt idx="374">
                  <c:v>31.23</c:v>
                </c:pt>
                <c:pt idx="375">
                  <c:v>31.299999</c:v>
                </c:pt>
                <c:pt idx="376">
                  <c:v>31.52</c:v>
                </c:pt>
                <c:pt idx="377">
                  <c:v>31.65</c:v>
                </c:pt>
                <c:pt idx="378">
                  <c:v>31.57</c:v>
                </c:pt>
                <c:pt idx="379">
                  <c:v>31.719999000000001</c:v>
                </c:pt>
                <c:pt idx="380">
                  <c:v>31.84</c:v>
                </c:pt>
                <c:pt idx="381">
                  <c:v>32.040000999999997</c:v>
                </c:pt>
                <c:pt idx="382">
                  <c:v>32.119999</c:v>
                </c:pt>
                <c:pt idx="383">
                  <c:v>31.790001</c:v>
                </c:pt>
                <c:pt idx="384">
                  <c:v>31.629999000000002</c:v>
                </c:pt>
                <c:pt idx="385">
                  <c:v>31.860001</c:v>
                </c:pt>
                <c:pt idx="386">
                  <c:v>32.119999</c:v>
                </c:pt>
                <c:pt idx="387">
                  <c:v>32.209999000000003</c:v>
                </c:pt>
                <c:pt idx="388">
                  <c:v>32.369999</c:v>
                </c:pt>
                <c:pt idx="389">
                  <c:v>32.389999000000003</c:v>
                </c:pt>
                <c:pt idx="390">
                  <c:v>32.540000999999997</c:v>
                </c:pt>
                <c:pt idx="391">
                  <c:v>32.279998999999997</c:v>
                </c:pt>
                <c:pt idx="392">
                  <c:v>32.279998999999997</c:v>
                </c:pt>
                <c:pt idx="393">
                  <c:v>32.470001000000003</c:v>
                </c:pt>
                <c:pt idx="394">
                  <c:v>32.290000999999997</c:v>
                </c:pt>
                <c:pt idx="395">
                  <c:v>32.07</c:v>
                </c:pt>
                <c:pt idx="396">
                  <c:v>32.220001000000003</c:v>
                </c:pt>
                <c:pt idx="397">
                  <c:v>32</c:v>
                </c:pt>
                <c:pt idx="398">
                  <c:v>32.290000999999997</c:v>
                </c:pt>
                <c:pt idx="399">
                  <c:v>32.209999000000003</c:v>
                </c:pt>
                <c:pt idx="400">
                  <c:v>32.450001</c:v>
                </c:pt>
                <c:pt idx="401">
                  <c:v>32.419998</c:v>
                </c:pt>
                <c:pt idx="402">
                  <c:v>32.580002</c:v>
                </c:pt>
                <c:pt idx="403">
                  <c:v>32.740001999999997</c:v>
                </c:pt>
                <c:pt idx="404">
                  <c:v>32.720001000000003</c:v>
                </c:pt>
                <c:pt idx="405">
                  <c:v>32.650002000000001</c:v>
                </c:pt>
                <c:pt idx="406">
                  <c:v>32.68</c:v>
                </c:pt>
                <c:pt idx="407">
                  <c:v>32.509998000000003</c:v>
                </c:pt>
                <c:pt idx="408">
                  <c:v>32.610000999999997</c:v>
                </c:pt>
                <c:pt idx="409">
                  <c:v>32.159999999999997</c:v>
                </c:pt>
                <c:pt idx="410">
                  <c:v>31.85</c:v>
                </c:pt>
                <c:pt idx="411">
                  <c:v>32.040000999999997</c:v>
                </c:pt>
                <c:pt idx="412">
                  <c:v>31.65</c:v>
                </c:pt>
                <c:pt idx="413">
                  <c:v>31.82</c:v>
                </c:pt>
                <c:pt idx="414">
                  <c:v>31.6</c:v>
                </c:pt>
                <c:pt idx="415">
                  <c:v>31.610001</c:v>
                </c:pt>
                <c:pt idx="416">
                  <c:v>31.91</c:v>
                </c:pt>
                <c:pt idx="417">
                  <c:v>31.92</c:v>
                </c:pt>
                <c:pt idx="418">
                  <c:v>31.92</c:v>
                </c:pt>
                <c:pt idx="419">
                  <c:v>32.029998999999997</c:v>
                </c:pt>
                <c:pt idx="420">
                  <c:v>32.119999</c:v>
                </c:pt>
                <c:pt idx="421">
                  <c:v>32.200001</c:v>
                </c:pt>
                <c:pt idx="422">
                  <c:v>32.340000000000003</c:v>
                </c:pt>
                <c:pt idx="423">
                  <c:v>32.419998</c:v>
                </c:pt>
                <c:pt idx="424">
                  <c:v>32.5</c:v>
                </c:pt>
                <c:pt idx="425">
                  <c:v>32.439999</c:v>
                </c:pt>
                <c:pt idx="426">
                  <c:v>32.470001000000003</c:v>
                </c:pt>
                <c:pt idx="427">
                  <c:v>32.610000999999997</c:v>
                </c:pt>
                <c:pt idx="428">
                  <c:v>32.849997999999999</c:v>
                </c:pt>
                <c:pt idx="429">
                  <c:v>32.830002</c:v>
                </c:pt>
                <c:pt idx="430">
                  <c:v>32.860000999999997</c:v>
                </c:pt>
                <c:pt idx="431">
                  <c:v>32.729999999999997</c:v>
                </c:pt>
                <c:pt idx="432">
                  <c:v>32.950001</c:v>
                </c:pt>
                <c:pt idx="433">
                  <c:v>32.799999</c:v>
                </c:pt>
                <c:pt idx="434">
                  <c:v>32.840000000000003</c:v>
                </c:pt>
                <c:pt idx="435">
                  <c:v>32.419998</c:v>
                </c:pt>
                <c:pt idx="436">
                  <c:v>32.490001999999997</c:v>
                </c:pt>
                <c:pt idx="437">
                  <c:v>32.439999</c:v>
                </c:pt>
                <c:pt idx="438">
                  <c:v>32.299999</c:v>
                </c:pt>
                <c:pt idx="439">
                  <c:v>32.18</c:v>
                </c:pt>
                <c:pt idx="440">
                  <c:v>32.209999000000003</c:v>
                </c:pt>
                <c:pt idx="441">
                  <c:v>32.520000000000003</c:v>
                </c:pt>
                <c:pt idx="442">
                  <c:v>32.32</c:v>
                </c:pt>
                <c:pt idx="443">
                  <c:v>32.470001000000003</c:v>
                </c:pt>
                <c:pt idx="444">
                  <c:v>32.080002</c:v>
                </c:pt>
                <c:pt idx="445">
                  <c:v>31.610001</c:v>
                </c:pt>
                <c:pt idx="446">
                  <c:v>31.459999</c:v>
                </c:pt>
                <c:pt idx="447">
                  <c:v>31.43</c:v>
                </c:pt>
                <c:pt idx="448">
                  <c:v>30.790001</c:v>
                </c:pt>
                <c:pt idx="449">
                  <c:v>30.99</c:v>
                </c:pt>
                <c:pt idx="450">
                  <c:v>30.860001</c:v>
                </c:pt>
                <c:pt idx="451">
                  <c:v>30.690000999999999</c:v>
                </c:pt>
                <c:pt idx="452">
                  <c:v>30.450001</c:v>
                </c:pt>
                <c:pt idx="453">
                  <c:v>30.379999000000002</c:v>
                </c:pt>
                <c:pt idx="454">
                  <c:v>30.27</c:v>
                </c:pt>
                <c:pt idx="455">
                  <c:v>30.469999000000001</c:v>
                </c:pt>
                <c:pt idx="456">
                  <c:v>29.99</c:v>
                </c:pt>
                <c:pt idx="457">
                  <c:v>30.35</c:v>
                </c:pt>
                <c:pt idx="458">
                  <c:v>29.719999000000001</c:v>
                </c:pt>
                <c:pt idx="459">
                  <c:v>29.16</c:v>
                </c:pt>
                <c:pt idx="460">
                  <c:v>28.84</c:v>
                </c:pt>
                <c:pt idx="461">
                  <c:v>28.549999</c:v>
                </c:pt>
                <c:pt idx="462">
                  <c:v>28.299999</c:v>
                </c:pt>
                <c:pt idx="463">
                  <c:v>28.73</c:v>
                </c:pt>
                <c:pt idx="464">
                  <c:v>29.030000999999999</c:v>
                </c:pt>
                <c:pt idx="465">
                  <c:v>29.190000999999999</c:v>
                </c:pt>
                <c:pt idx="466">
                  <c:v>29.799999</c:v>
                </c:pt>
                <c:pt idx="467">
                  <c:v>29.23</c:v>
                </c:pt>
                <c:pt idx="468">
                  <c:v>29.639999</c:v>
                </c:pt>
                <c:pt idx="469">
                  <c:v>29.82</c:v>
                </c:pt>
                <c:pt idx="470">
                  <c:v>29.629999000000002</c:v>
                </c:pt>
                <c:pt idx="471">
                  <c:v>30.120000999999998</c:v>
                </c:pt>
                <c:pt idx="472">
                  <c:v>29.879999000000002</c:v>
                </c:pt>
                <c:pt idx="473">
                  <c:v>29.76</c:v>
                </c:pt>
                <c:pt idx="474">
                  <c:v>29.92</c:v>
                </c:pt>
                <c:pt idx="475">
                  <c:v>29.459999</c:v>
                </c:pt>
                <c:pt idx="476">
                  <c:v>29.040001</c:v>
                </c:pt>
                <c:pt idx="477">
                  <c:v>29.43</c:v>
                </c:pt>
                <c:pt idx="478">
                  <c:v>29.34</c:v>
                </c:pt>
                <c:pt idx="479">
                  <c:v>29.85</c:v>
                </c:pt>
                <c:pt idx="480">
                  <c:v>29.799999</c:v>
                </c:pt>
                <c:pt idx="481">
                  <c:v>30.01</c:v>
                </c:pt>
                <c:pt idx="482">
                  <c:v>30.25</c:v>
                </c:pt>
                <c:pt idx="483">
                  <c:v>30</c:v>
                </c:pt>
                <c:pt idx="484">
                  <c:v>30.32</c:v>
                </c:pt>
                <c:pt idx="485">
                  <c:v>30.33</c:v>
                </c:pt>
                <c:pt idx="486">
                  <c:v>30.52</c:v>
                </c:pt>
                <c:pt idx="487">
                  <c:v>30.440000999999999</c:v>
                </c:pt>
                <c:pt idx="488">
                  <c:v>30.73</c:v>
                </c:pt>
                <c:pt idx="489">
                  <c:v>31.030000999999999</c:v>
                </c:pt>
                <c:pt idx="490">
                  <c:v>30.700001</c:v>
                </c:pt>
                <c:pt idx="491">
                  <c:v>30.91</c:v>
                </c:pt>
                <c:pt idx="492">
                  <c:v>30.940000999999999</c:v>
                </c:pt>
                <c:pt idx="493">
                  <c:v>29.940000999999999</c:v>
                </c:pt>
                <c:pt idx="494">
                  <c:v>29.85</c:v>
                </c:pt>
                <c:pt idx="495">
                  <c:v>29.709999</c:v>
                </c:pt>
                <c:pt idx="496">
                  <c:v>30.030000999999999</c:v>
                </c:pt>
                <c:pt idx="497">
                  <c:v>29.459999</c:v>
                </c:pt>
                <c:pt idx="498">
                  <c:v>29.280000999999999</c:v>
                </c:pt>
                <c:pt idx="499">
                  <c:v>28.5</c:v>
                </c:pt>
                <c:pt idx="500">
                  <c:v>28.66</c:v>
                </c:pt>
                <c:pt idx="501">
                  <c:v>27.9</c:v>
                </c:pt>
                <c:pt idx="502">
                  <c:v>27.860001</c:v>
                </c:pt>
                <c:pt idx="503">
                  <c:v>27.4</c:v>
                </c:pt>
                <c:pt idx="504">
                  <c:v>27.16</c:v>
                </c:pt>
                <c:pt idx="505">
                  <c:v>27.549999</c:v>
                </c:pt>
                <c:pt idx="506">
                  <c:v>27.860001</c:v>
                </c:pt>
                <c:pt idx="507">
                  <c:v>28.24</c:v>
                </c:pt>
                <c:pt idx="508">
                  <c:v>28.559999000000001</c:v>
                </c:pt>
                <c:pt idx="509">
                  <c:v>28.35</c:v>
                </c:pt>
                <c:pt idx="510">
                  <c:v>28.709999</c:v>
                </c:pt>
                <c:pt idx="511">
                  <c:v>28.76</c:v>
                </c:pt>
                <c:pt idx="512">
                  <c:v>28.879999000000002</c:v>
                </c:pt>
                <c:pt idx="513">
                  <c:v>28.860001</c:v>
                </c:pt>
                <c:pt idx="514">
                  <c:v>28.860001</c:v>
                </c:pt>
                <c:pt idx="515">
                  <c:v>28.860001</c:v>
                </c:pt>
                <c:pt idx="516">
                  <c:v>28.690000999999999</c:v>
                </c:pt>
                <c:pt idx="517">
                  <c:v>27.92</c:v>
                </c:pt>
                <c:pt idx="518">
                  <c:v>27.51</c:v>
                </c:pt>
                <c:pt idx="519">
                  <c:v>27.540001</c:v>
                </c:pt>
                <c:pt idx="520">
                  <c:v>27.879999000000002</c:v>
                </c:pt>
                <c:pt idx="521">
                  <c:v>27.639999</c:v>
                </c:pt>
                <c:pt idx="522">
                  <c:v>27.200001</c:v>
                </c:pt>
                <c:pt idx="523">
                  <c:v>27.08</c:v>
                </c:pt>
                <c:pt idx="524">
                  <c:v>26.91</c:v>
                </c:pt>
                <c:pt idx="525">
                  <c:v>26.76</c:v>
                </c:pt>
                <c:pt idx="526">
                  <c:v>27.26</c:v>
                </c:pt>
                <c:pt idx="527">
                  <c:v>26.940000999999999</c:v>
                </c:pt>
                <c:pt idx="528">
                  <c:v>27.02</c:v>
                </c:pt>
                <c:pt idx="529">
                  <c:v>27.25</c:v>
                </c:pt>
                <c:pt idx="530">
                  <c:v>27.26</c:v>
                </c:pt>
                <c:pt idx="531">
                  <c:v>27.190000999999999</c:v>
                </c:pt>
                <c:pt idx="532">
                  <c:v>27.389999</c:v>
                </c:pt>
                <c:pt idx="533">
                  <c:v>26.700001</c:v>
                </c:pt>
                <c:pt idx="534">
                  <c:v>26.58</c:v>
                </c:pt>
                <c:pt idx="535">
                  <c:v>26.440000999999999</c:v>
                </c:pt>
                <c:pt idx="536">
                  <c:v>27.139999</c:v>
                </c:pt>
                <c:pt idx="537">
                  <c:v>27.870000999999998</c:v>
                </c:pt>
                <c:pt idx="538">
                  <c:v>27.35</c:v>
                </c:pt>
                <c:pt idx="539">
                  <c:v>27.889999</c:v>
                </c:pt>
                <c:pt idx="540">
                  <c:v>27.610001</c:v>
                </c:pt>
                <c:pt idx="541">
                  <c:v>27.799999</c:v>
                </c:pt>
                <c:pt idx="542">
                  <c:v>27.6</c:v>
                </c:pt>
                <c:pt idx="543">
                  <c:v>27.52</c:v>
                </c:pt>
                <c:pt idx="544">
                  <c:v>27.98</c:v>
                </c:pt>
                <c:pt idx="545">
                  <c:v>28.08</c:v>
                </c:pt>
                <c:pt idx="546">
                  <c:v>28.370000999999998</c:v>
                </c:pt>
                <c:pt idx="547">
                  <c:v>28.059999000000001</c:v>
                </c:pt>
                <c:pt idx="548">
                  <c:v>27.83</c:v>
                </c:pt>
                <c:pt idx="549">
                  <c:v>27.709999</c:v>
                </c:pt>
                <c:pt idx="550">
                  <c:v>27.709999</c:v>
                </c:pt>
                <c:pt idx="551">
                  <c:v>27.870000999999998</c:v>
                </c:pt>
                <c:pt idx="552">
                  <c:v>28.15</c:v>
                </c:pt>
                <c:pt idx="553">
                  <c:v>27.959999</c:v>
                </c:pt>
                <c:pt idx="554">
                  <c:v>28.02</c:v>
                </c:pt>
                <c:pt idx="555">
                  <c:v>28.030000999999999</c:v>
                </c:pt>
                <c:pt idx="556">
                  <c:v>27.870000999999998</c:v>
                </c:pt>
                <c:pt idx="557">
                  <c:v>27.889999</c:v>
                </c:pt>
                <c:pt idx="558">
                  <c:v>27.75</c:v>
                </c:pt>
                <c:pt idx="559">
                  <c:v>27.27</c:v>
                </c:pt>
                <c:pt idx="560">
                  <c:v>27.16</c:v>
                </c:pt>
                <c:pt idx="561">
                  <c:v>26.59</c:v>
                </c:pt>
                <c:pt idx="562">
                  <c:v>26.6</c:v>
                </c:pt>
                <c:pt idx="563">
                  <c:v>26.790001</c:v>
                </c:pt>
                <c:pt idx="564">
                  <c:v>26.559999000000001</c:v>
                </c:pt>
                <c:pt idx="565">
                  <c:v>26.9</c:v>
                </c:pt>
                <c:pt idx="566">
                  <c:v>26.93</c:v>
                </c:pt>
                <c:pt idx="567">
                  <c:v>27.51</c:v>
                </c:pt>
                <c:pt idx="568">
                  <c:v>26.85</c:v>
                </c:pt>
                <c:pt idx="569">
                  <c:v>27.450001</c:v>
                </c:pt>
                <c:pt idx="570">
                  <c:v>27.59</c:v>
                </c:pt>
                <c:pt idx="571">
                  <c:v>27.809999000000001</c:v>
                </c:pt>
                <c:pt idx="572">
                  <c:v>27.530000999999999</c:v>
                </c:pt>
                <c:pt idx="573">
                  <c:v>27.469999000000001</c:v>
                </c:pt>
                <c:pt idx="574">
                  <c:v>27.07</c:v>
                </c:pt>
                <c:pt idx="575">
                  <c:v>27.09</c:v>
                </c:pt>
                <c:pt idx="576">
                  <c:v>27.18</c:v>
                </c:pt>
                <c:pt idx="577">
                  <c:v>27.299999</c:v>
                </c:pt>
                <c:pt idx="578">
                  <c:v>27.629999000000002</c:v>
                </c:pt>
                <c:pt idx="579">
                  <c:v>27.9</c:v>
                </c:pt>
                <c:pt idx="580">
                  <c:v>28</c:v>
                </c:pt>
                <c:pt idx="581">
                  <c:v>28</c:v>
                </c:pt>
                <c:pt idx="582">
                  <c:v>28.120000999999998</c:v>
                </c:pt>
                <c:pt idx="583">
                  <c:v>28.25</c:v>
                </c:pt>
                <c:pt idx="584">
                  <c:v>28.209999</c:v>
                </c:pt>
                <c:pt idx="585">
                  <c:v>28.469999000000001</c:v>
                </c:pt>
                <c:pt idx="586">
                  <c:v>29.030000999999999</c:v>
                </c:pt>
                <c:pt idx="587">
                  <c:v>29.16</c:v>
                </c:pt>
                <c:pt idx="588">
                  <c:v>29.01</c:v>
                </c:pt>
                <c:pt idx="589">
                  <c:v>29.120000999999998</c:v>
                </c:pt>
                <c:pt idx="590">
                  <c:v>28.879999000000002</c:v>
                </c:pt>
                <c:pt idx="591">
                  <c:v>28.940000999999999</c:v>
                </c:pt>
                <c:pt idx="592">
                  <c:v>29.32</c:v>
                </c:pt>
                <c:pt idx="593">
                  <c:v>29.280000999999999</c:v>
                </c:pt>
                <c:pt idx="594">
                  <c:v>29.290001</c:v>
                </c:pt>
                <c:pt idx="595">
                  <c:v>29.5</c:v>
                </c:pt>
                <c:pt idx="596">
                  <c:v>29.540001</c:v>
                </c:pt>
                <c:pt idx="597">
                  <c:v>29.120000999999998</c:v>
                </c:pt>
                <c:pt idx="598">
                  <c:v>29.139999</c:v>
                </c:pt>
                <c:pt idx="599">
                  <c:v>29.33</c:v>
                </c:pt>
                <c:pt idx="600">
                  <c:v>29</c:v>
                </c:pt>
                <c:pt idx="601">
                  <c:v>28.780000999999999</c:v>
                </c:pt>
                <c:pt idx="602">
                  <c:v>28.67</c:v>
                </c:pt>
                <c:pt idx="603">
                  <c:v>28.93</c:v>
                </c:pt>
                <c:pt idx="604">
                  <c:v>28.860001</c:v>
                </c:pt>
                <c:pt idx="605">
                  <c:v>28.84</c:v>
                </c:pt>
                <c:pt idx="606">
                  <c:v>28.809999000000001</c:v>
                </c:pt>
                <c:pt idx="607">
                  <c:v>28.85</c:v>
                </c:pt>
                <c:pt idx="608">
                  <c:v>28.93</c:v>
                </c:pt>
                <c:pt idx="609">
                  <c:v>28.709999</c:v>
                </c:pt>
                <c:pt idx="610">
                  <c:v>28.48</c:v>
                </c:pt>
                <c:pt idx="611">
                  <c:v>28.459999</c:v>
                </c:pt>
                <c:pt idx="612">
                  <c:v>28.690000999999999</c:v>
                </c:pt>
                <c:pt idx="613">
                  <c:v>28.48</c:v>
                </c:pt>
                <c:pt idx="614">
                  <c:v>27.9</c:v>
                </c:pt>
                <c:pt idx="615">
                  <c:v>27.940000999999999</c:v>
                </c:pt>
                <c:pt idx="616">
                  <c:v>27.99</c:v>
                </c:pt>
                <c:pt idx="617">
                  <c:v>27.780000999999999</c:v>
                </c:pt>
                <c:pt idx="618">
                  <c:v>27.690000999999999</c:v>
                </c:pt>
                <c:pt idx="619">
                  <c:v>27.98</c:v>
                </c:pt>
                <c:pt idx="620">
                  <c:v>28.01</c:v>
                </c:pt>
                <c:pt idx="621">
                  <c:v>27.65</c:v>
                </c:pt>
                <c:pt idx="622">
                  <c:v>27.700001</c:v>
                </c:pt>
                <c:pt idx="623">
                  <c:v>27.35</c:v>
                </c:pt>
                <c:pt idx="624">
                  <c:v>27.620000999999998</c:v>
                </c:pt>
                <c:pt idx="625">
                  <c:v>27.93</c:v>
                </c:pt>
                <c:pt idx="626">
                  <c:v>27.870000999999998</c:v>
                </c:pt>
                <c:pt idx="627">
                  <c:v>27.559999000000001</c:v>
                </c:pt>
                <c:pt idx="628">
                  <c:v>27.59</c:v>
                </c:pt>
                <c:pt idx="629">
                  <c:v>27.620000999999998</c:v>
                </c:pt>
                <c:pt idx="630">
                  <c:v>27.73</c:v>
                </c:pt>
                <c:pt idx="631">
                  <c:v>27.809999000000001</c:v>
                </c:pt>
                <c:pt idx="632">
                  <c:v>27.469999000000001</c:v>
                </c:pt>
                <c:pt idx="633">
                  <c:v>27.67</c:v>
                </c:pt>
                <c:pt idx="634">
                  <c:v>27.85</c:v>
                </c:pt>
                <c:pt idx="635">
                  <c:v>27.780000999999999</c:v>
                </c:pt>
                <c:pt idx="636">
                  <c:v>27.6</c:v>
                </c:pt>
                <c:pt idx="637">
                  <c:v>27.530000999999999</c:v>
                </c:pt>
                <c:pt idx="638">
                  <c:v>26.75</c:v>
                </c:pt>
                <c:pt idx="639">
                  <c:v>26.67</c:v>
                </c:pt>
                <c:pt idx="640">
                  <c:v>26.559999000000001</c:v>
                </c:pt>
                <c:pt idx="641">
                  <c:v>26.700001</c:v>
                </c:pt>
                <c:pt idx="642">
                  <c:v>26.41</c:v>
                </c:pt>
                <c:pt idx="643">
                  <c:v>26.35</c:v>
                </c:pt>
                <c:pt idx="644">
                  <c:v>25.9</c:v>
                </c:pt>
                <c:pt idx="645">
                  <c:v>25.77</c:v>
                </c:pt>
                <c:pt idx="646">
                  <c:v>26.040001</c:v>
                </c:pt>
                <c:pt idx="647">
                  <c:v>26.16</c:v>
                </c:pt>
                <c:pt idx="648">
                  <c:v>26.26</c:v>
                </c:pt>
                <c:pt idx="649">
                  <c:v>26.040001</c:v>
                </c:pt>
                <c:pt idx="650">
                  <c:v>26.07</c:v>
                </c:pt>
                <c:pt idx="651">
                  <c:v>25.9</c:v>
                </c:pt>
                <c:pt idx="652">
                  <c:v>25.540001</c:v>
                </c:pt>
                <c:pt idx="653">
                  <c:v>25.5</c:v>
                </c:pt>
                <c:pt idx="654">
                  <c:v>25.26</c:v>
                </c:pt>
                <c:pt idx="655">
                  <c:v>25.129999000000002</c:v>
                </c:pt>
                <c:pt idx="656">
                  <c:v>25.030000999999999</c:v>
                </c:pt>
                <c:pt idx="657">
                  <c:v>24.75</c:v>
                </c:pt>
                <c:pt idx="658">
                  <c:v>25.129999000000002</c:v>
                </c:pt>
                <c:pt idx="659">
                  <c:v>25.5</c:v>
                </c:pt>
                <c:pt idx="660">
                  <c:v>25.530000999999999</c:v>
                </c:pt>
                <c:pt idx="661">
                  <c:v>25.549999</c:v>
                </c:pt>
                <c:pt idx="662">
                  <c:v>25.24</c:v>
                </c:pt>
                <c:pt idx="663">
                  <c:v>25.4</c:v>
                </c:pt>
                <c:pt idx="664">
                  <c:v>25.41</c:v>
                </c:pt>
                <c:pt idx="665">
                  <c:v>25.389999</c:v>
                </c:pt>
                <c:pt idx="666">
                  <c:v>25.16</c:v>
                </c:pt>
                <c:pt idx="667">
                  <c:v>25.68</c:v>
                </c:pt>
                <c:pt idx="668">
                  <c:v>25.360001</c:v>
                </c:pt>
                <c:pt idx="669">
                  <c:v>25.469999000000001</c:v>
                </c:pt>
                <c:pt idx="670">
                  <c:v>25.15</c:v>
                </c:pt>
                <c:pt idx="671">
                  <c:v>25.16</c:v>
                </c:pt>
                <c:pt idx="672">
                  <c:v>25.120000999999998</c:v>
                </c:pt>
                <c:pt idx="673">
                  <c:v>25.040001</c:v>
                </c:pt>
                <c:pt idx="674">
                  <c:v>24.66</c:v>
                </c:pt>
                <c:pt idx="675">
                  <c:v>24.17</c:v>
                </c:pt>
                <c:pt idx="676">
                  <c:v>23.51</c:v>
                </c:pt>
                <c:pt idx="677">
                  <c:v>22.65</c:v>
                </c:pt>
                <c:pt idx="678">
                  <c:v>22.690000999999999</c:v>
                </c:pt>
                <c:pt idx="679">
                  <c:v>23.200001</c:v>
                </c:pt>
                <c:pt idx="680">
                  <c:v>24.040001</c:v>
                </c:pt>
                <c:pt idx="681">
                  <c:v>24.200001</c:v>
                </c:pt>
                <c:pt idx="682">
                  <c:v>24.27</c:v>
                </c:pt>
                <c:pt idx="683">
                  <c:v>23.5</c:v>
                </c:pt>
                <c:pt idx="684">
                  <c:v>23.549999</c:v>
                </c:pt>
                <c:pt idx="685">
                  <c:v>23.74</c:v>
                </c:pt>
                <c:pt idx="686">
                  <c:v>23.370000999999998</c:v>
                </c:pt>
                <c:pt idx="687">
                  <c:v>23.77</c:v>
                </c:pt>
                <c:pt idx="688">
                  <c:v>23.559999000000001</c:v>
                </c:pt>
                <c:pt idx="689">
                  <c:v>23.67</c:v>
                </c:pt>
                <c:pt idx="690">
                  <c:v>23.440000999999999</c:v>
                </c:pt>
                <c:pt idx="691">
                  <c:v>23.25</c:v>
                </c:pt>
                <c:pt idx="692">
                  <c:v>23.440000999999999</c:v>
                </c:pt>
                <c:pt idx="693">
                  <c:v>24.16</c:v>
                </c:pt>
                <c:pt idx="694">
                  <c:v>24.15</c:v>
                </c:pt>
                <c:pt idx="695">
                  <c:v>23.84</c:v>
                </c:pt>
                <c:pt idx="696">
                  <c:v>23.959999</c:v>
                </c:pt>
                <c:pt idx="697">
                  <c:v>23.370000999999998</c:v>
                </c:pt>
                <c:pt idx="698">
                  <c:v>23.049999</c:v>
                </c:pt>
                <c:pt idx="699">
                  <c:v>23.040001</c:v>
                </c:pt>
                <c:pt idx="700">
                  <c:v>23.08</c:v>
                </c:pt>
                <c:pt idx="701">
                  <c:v>22.32</c:v>
                </c:pt>
                <c:pt idx="702">
                  <c:v>22.33</c:v>
                </c:pt>
                <c:pt idx="703">
                  <c:v>23</c:v>
                </c:pt>
                <c:pt idx="704">
                  <c:v>23</c:v>
                </c:pt>
                <c:pt idx="705">
                  <c:v>23.35</c:v>
                </c:pt>
                <c:pt idx="706">
                  <c:v>23.84</c:v>
                </c:pt>
                <c:pt idx="707">
                  <c:v>24.120000999999998</c:v>
                </c:pt>
                <c:pt idx="708">
                  <c:v>24.49</c:v>
                </c:pt>
                <c:pt idx="709">
                  <c:v>24.780000999999999</c:v>
                </c:pt>
                <c:pt idx="710">
                  <c:v>24.92</c:v>
                </c:pt>
                <c:pt idx="711">
                  <c:v>24.700001</c:v>
                </c:pt>
                <c:pt idx="712">
                  <c:v>24.49</c:v>
                </c:pt>
                <c:pt idx="713">
                  <c:v>24.780000999999999</c:v>
                </c:pt>
                <c:pt idx="714">
                  <c:v>24.83</c:v>
                </c:pt>
                <c:pt idx="715">
                  <c:v>24.75</c:v>
                </c:pt>
                <c:pt idx="716">
                  <c:v>24.370000999999998</c:v>
                </c:pt>
                <c:pt idx="717">
                  <c:v>24.6</c:v>
                </c:pt>
                <c:pt idx="718">
                  <c:v>24.030000999999999</c:v>
                </c:pt>
                <c:pt idx="719">
                  <c:v>24.43</c:v>
                </c:pt>
                <c:pt idx="720">
                  <c:v>24.43</c:v>
                </c:pt>
                <c:pt idx="721">
                  <c:v>24.16</c:v>
                </c:pt>
                <c:pt idx="722">
                  <c:v>23.870000999999998</c:v>
                </c:pt>
                <c:pt idx="723">
                  <c:v>24.290001</c:v>
                </c:pt>
                <c:pt idx="724">
                  <c:v>24.209999</c:v>
                </c:pt>
                <c:pt idx="725">
                  <c:v>23.799999</c:v>
                </c:pt>
                <c:pt idx="726">
                  <c:v>23.969999000000001</c:v>
                </c:pt>
                <c:pt idx="727">
                  <c:v>24.280000999999999</c:v>
                </c:pt>
                <c:pt idx="728">
                  <c:v>23.98</c:v>
                </c:pt>
                <c:pt idx="729">
                  <c:v>23.75</c:v>
                </c:pt>
                <c:pt idx="730">
                  <c:v>23.52</c:v>
                </c:pt>
                <c:pt idx="731">
                  <c:v>23.41</c:v>
                </c:pt>
                <c:pt idx="732">
                  <c:v>23.32</c:v>
                </c:pt>
                <c:pt idx="733">
                  <c:v>23.209999</c:v>
                </c:pt>
                <c:pt idx="734">
                  <c:v>22.780000999999999</c:v>
                </c:pt>
                <c:pt idx="735">
                  <c:v>22.58</c:v>
                </c:pt>
                <c:pt idx="736">
                  <c:v>23.030000999999999</c:v>
                </c:pt>
                <c:pt idx="737">
                  <c:v>23.01</c:v>
                </c:pt>
                <c:pt idx="738">
                  <c:v>23.23</c:v>
                </c:pt>
                <c:pt idx="739">
                  <c:v>23.41</c:v>
                </c:pt>
                <c:pt idx="740">
                  <c:v>23.24</c:v>
                </c:pt>
                <c:pt idx="741">
                  <c:v>23.07</c:v>
                </c:pt>
                <c:pt idx="742">
                  <c:v>23.27</c:v>
                </c:pt>
                <c:pt idx="743">
                  <c:v>23.24</c:v>
                </c:pt>
                <c:pt idx="744">
                  <c:v>23.110001</c:v>
                </c:pt>
                <c:pt idx="745">
                  <c:v>23.27</c:v>
                </c:pt>
                <c:pt idx="746">
                  <c:v>23.6</c:v>
                </c:pt>
                <c:pt idx="747">
                  <c:v>23.280000999999999</c:v>
                </c:pt>
                <c:pt idx="748">
                  <c:v>23.059999000000001</c:v>
                </c:pt>
                <c:pt idx="749">
                  <c:v>23.1</c:v>
                </c:pt>
                <c:pt idx="750">
                  <c:v>22.309999000000001</c:v>
                </c:pt>
                <c:pt idx="751">
                  <c:v>21.969999000000001</c:v>
                </c:pt>
                <c:pt idx="752">
                  <c:v>22.08</c:v>
                </c:pt>
                <c:pt idx="753">
                  <c:v>22.08</c:v>
                </c:pt>
                <c:pt idx="754">
                  <c:v>21.57</c:v>
                </c:pt>
                <c:pt idx="755">
                  <c:v>21.43</c:v>
                </c:pt>
                <c:pt idx="756">
                  <c:v>21.83</c:v>
                </c:pt>
                <c:pt idx="757">
                  <c:v>22.129999000000002</c:v>
                </c:pt>
                <c:pt idx="758">
                  <c:v>21.629999000000002</c:v>
                </c:pt>
                <c:pt idx="759">
                  <c:v>21.629999000000002</c:v>
                </c:pt>
                <c:pt idx="760">
                  <c:v>21.33</c:v>
                </c:pt>
                <c:pt idx="761">
                  <c:v>21.450001</c:v>
                </c:pt>
                <c:pt idx="762">
                  <c:v>21.92</c:v>
                </c:pt>
                <c:pt idx="763">
                  <c:v>21.98</c:v>
                </c:pt>
                <c:pt idx="764">
                  <c:v>21.65</c:v>
                </c:pt>
                <c:pt idx="765">
                  <c:v>21.9</c:v>
                </c:pt>
                <c:pt idx="766">
                  <c:v>21.66</c:v>
                </c:pt>
                <c:pt idx="767">
                  <c:v>21.5</c:v>
                </c:pt>
                <c:pt idx="768">
                  <c:v>21.190000999999999</c:v>
                </c:pt>
                <c:pt idx="769">
                  <c:v>21.09</c:v>
                </c:pt>
                <c:pt idx="770">
                  <c:v>20.629999000000002</c:v>
                </c:pt>
                <c:pt idx="771">
                  <c:v>20.139999</c:v>
                </c:pt>
                <c:pt idx="772">
                  <c:v>20.049999</c:v>
                </c:pt>
                <c:pt idx="773">
                  <c:v>19.780000999999999</c:v>
                </c:pt>
                <c:pt idx="774">
                  <c:v>19.82</c:v>
                </c:pt>
                <c:pt idx="775">
                  <c:v>19.379999000000002</c:v>
                </c:pt>
                <c:pt idx="776">
                  <c:v>19.629999000000002</c:v>
                </c:pt>
                <c:pt idx="777">
                  <c:v>18.969999000000001</c:v>
                </c:pt>
                <c:pt idx="778">
                  <c:v>18.889999</c:v>
                </c:pt>
                <c:pt idx="779">
                  <c:v>18.649999999999999</c:v>
                </c:pt>
                <c:pt idx="780">
                  <c:v>19.25</c:v>
                </c:pt>
                <c:pt idx="781">
                  <c:v>20.010000000000002</c:v>
                </c:pt>
                <c:pt idx="782">
                  <c:v>19.48</c:v>
                </c:pt>
                <c:pt idx="783">
                  <c:v>20.030000999999999</c:v>
                </c:pt>
                <c:pt idx="784">
                  <c:v>20.059999000000001</c:v>
                </c:pt>
                <c:pt idx="785">
                  <c:v>20.540001</c:v>
                </c:pt>
                <c:pt idx="786">
                  <c:v>20.91</c:v>
                </c:pt>
                <c:pt idx="787">
                  <c:v>20.809999000000001</c:v>
                </c:pt>
                <c:pt idx="788">
                  <c:v>20.299999</c:v>
                </c:pt>
                <c:pt idx="789">
                  <c:v>20.9</c:v>
                </c:pt>
                <c:pt idx="790">
                  <c:v>21.26</c:v>
                </c:pt>
                <c:pt idx="791">
                  <c:v>20.98</c:v>
                </c:pt>
                <c:pt idx="792">
                  <c:v>20.58</c:v>
                </c:pt>
                <c:pt idx="793">
                  <c:v>20.200001</c:v>
                </c:pt>
                <c:pt idx="794">
                  <c:v>19.989999999999998</c:v>
                </c:pt>
                <c:pt idx="795">
                  <c:v>19.799999</c:v>
                </c:pt>
                <c:pt idx="796">
                  <c:v>20.41</c:v>
                </c:pt>
                <c:pt idx="797">
                  <c:v>20.719999000000001</c:v>
                </c:pt>
                <c:pt idx="798">
                  <c:v>21.549999</c:v>
                </c:pt>
                <c:pt idx="799">
                  <c:v>21.540001</c:v>
                </c:pt>
                <c:pt idx="800">
                  <c:v>21.299999</c:v>
                </c:pt>
                <c:pt idx="801">
                  <c:v>21.450001</c:v>
                </c:pt>
                <c:pt idx="802">
                  <c:v>21.18</c:v>
                </c:pt>
                <c:pt idx="803">
                  <c:v>21.23</c:v>
                </c:pt>
                <c:pt idx="804">
                  <c:v>21.49</c:v>
                </c:pt>
                <c:pt idx="805">
                  <c:v>21.629999000000002</c:v>
                </c:pt>
                <c:pt idx="806">
                  <c:v>21.629999000000002</c:v>
                </c:pt>
                <c:pt idx="807">
                  <c:v>22.110001</c:v>
                </c:pt>
                <c:pt idx="808">
                  <c:v>22.15</c:v>
                </c:pt>
                <c:pt idx="809">
                  <c:v>22.389999</c:v>
                </c:pt>
                <c:pt idx="810">
                  <c:v>22.620000999999998</c:v>
                </c:pt>
                <c:pt idx="811">
                  <c:v>23.040001</c:v>
                </c:pt>
                <c:pt idx="812">
                  <c:v>22.68</c:v>
                </c:pt>
                <c:pt idx="813">
                  <c:v>23.1</c:v>
                </c:pt>
                <c:pt idx="814">
                  <c:v>22.92</c:v>
                </c:pt>
                <c:pt idx="815">
                  <c:v>23.389999</c:v>
                </c:pt>
                <c:pt idx="816">
                  <c:v>23.27</c:v>
                </c:pt>
                <c:pt idx="817">
                  <c:v>22.99</c:v>
                </c:pt>
                <c:pt idx="818">
                  <c:v>23.49</c:v>
                </c:pt>
                <c:pt idx="819">
                  <c:v>23.950001</c:v>
                </c:pt>
                <c:pt idx="820">
                  <c:v>23.709999</c:v>
                </c:pt>
                <c:pt idx="821">
                  <c:v>23.709999</c:v>
                </c:pt>
                <c:pt idx="822">
                  <c:v>23.700001</c:v>
                </c:pt>
                <c:pt idx="823">
                  <c:v>23.200001</c:v>
                </c:pt>
                <c:pt idx="824">
                  <c:v>23.09</c:v>
                </c:pt>
                <c:pt idx="825">
                  <c:v>23.23</c:v>
                </c:pt>
                <c:pt idx="826">
                  <c:v>23.469999000000001</c:v>
                </c:pt>
                <c:pt idx="827">
                  <c:v>23.799999</c:v>
                </c:pt>
                <c:pt idx="828">
                  <c:v>23.709999</c:v>
                </c:pt>
                <c:pt idx="829">
                  <c:v>23.610001</c:v>
                </c:pt>
                <c:pt idx="830">
                  <c:v>23.32</c:v>
                </c:pt>
                <c:pt idx="831">
                  <c:v>23.08</c:v>
                </c:pt>
                <c:pt idx="832">
                  <c:v>23.280000999999999</c:v>
                </c:pt>
                <c:pt idx="833">
                  <c:v>23.02</c:v>
                </c:pt>
                <c:pt idx="834">
                  <c:v>23.5</c:v>
                </c:pt>
                <c:pt idx="835">
                  <c:v>23.719999000000001</c:v>
                </c:pt>
                <c:pt idx="836">
                  <c:v>24.280000999999999</c:v>
                </c:pt>
                <c:pt idx="837">
                  <c:v>24.379999000000002</c:v>
                </c:pt>
                <c:pt idx="838">
                  <c:v>24.32</c:v>
                </c:pt>
                <c:pt idx="839">
                  <c:v>24.24</c:v>
                </c:pt>
                <c:pt idx="840">
                  <c:v>24.450001</c:v>
                </c:pt>
                <c:pt idx="841">
                  <c:v>24.98</c:v>
                </c:pt>
                <c:pt idx="842">
                  <c:v>25.120000999999998</c:v>
                </c:pt>
                <c:pt idx="843">
                  <c:v>24.93</c:v>
                </c:pt>
                <c:pt idx="844">
                  <c:v>25.059999000000001</c:v>
                </c:pt>
                <c:pt idx="845">
                  <c:v>24.889999</c:v>
                </c:pt>
                <c:pt idx="846">
                  <c:v>25.059999000000001</c:v>
                </c:pt>
                <c:pt idx="847">
                  <c:v>25.18</c:v>
                </c:pt>
                <c:pt idx="848">
                  <c:v>25.26</c:v>
                </c:pt>
                <c:pt idx="849">
                  <c:v>25.4</c:v>
                </c:pt>
                <c:pt idx="850">
                  <c:v>25.25</c:v>
                </c:pt>
                <c:pt idx="851">
                  <c:v>24.629999000000002</c:v>
                </c:pt>
                <c:pt idx="852">
                  <c:v>24.16</c:v>
                </c:pt>
                <c:pt idx="853">
                  <c:v>24.15</c:v>
                </c:pt>
                <c:pt idx="854">
                  <c:v>24.18</c:v>
                </c:pt>
                <c:pt idx="855">
                  <c:v>23.799999</c:v>
                </c:pt>
                <c:pt idx="856">
                  <c:v>24.24</c:v>
                </c:pt>
                <c:pt idx="857">
                  <c:v>24.34</c:v>
                </c:pt>
                <c:pt idx="858">
                  <c:v>24.41</c:v>
                </c:pt>
                <c:pt idx="859">
                  <c:v>24.139999</c:v>
                </c:pt>
                <c:pt idx="860">
                  <c:v>24.5</c:v>
                </c:pt>
                <c:pt idx="861">
                  <c:v>24.549999</c:v>
                </c:pt>
                <c:pt idx="862">
                  <c:v>24.200001</c:v>
                </c:pt>
                <c:pt idx="863">
                  <c:v>24.02</c:v>
                </c:pt>
                <c:pt idx="864">
                  <c:v>24.16</c:v>
                </c:pt>
                <c:pt idx="865">
                  <c:v>24.120000999999998</c:v>
                </c:pt>
                <c:pt idx="866">
                  <c:v>24.16</c:v>
                </c:pt>
                <c:pt idx="867">
                  <c:v>24.610001</c:v>
                </c:pt>
                <c:pt idx="868">
                  <c:v>24.73</c:v>
                </c:pt>
                <c:pt idx="869">
                  <c:v>24.73</c:v>
                </c:pt>
                <c:pt idx="870">
                  <c:v>24.48</c:v>
                </c:pt>
                <c:pt idx="871">
                  <c:v>24.540001</c:v>
                </c:pt>
                <c:pt idx="872">
                  <c:v>24.610001</c:v>
                </c:pt>
                <c:pt idx="873">
                  <c:v>25.049999</c:v>
                </c:pt>
                <c:pt idx="874">
                  <c:v>25.389999</c:v>
                </c:pt>
                <c:pt idx="875">
                  <c:v>25.65</c:v>
                </c:pt>
                <c:pt idx="876">
                  <c:v>25.67</c:v>
                </c:pt>
                <c:pt idx="877">
                  <c:v>25.48</c:v>
                </c:pt>
                <c:pt idx="878">
                  <c:v>25.049999</c:v>
                </c:pt>
                <c:pt idx="879">
                  <c:v>24.9</c:v>
                </c:pt>
                <c:pt idx="880">
                  <c:v>24.58</c:v>
                </c:pt>
                <c:pt idx="881">
                  <c:v>24.5</c:v>
                </c:pt>
                <c:pt idx="882">
                  <c:v>24.379999000000002</c:v>
                </c:pt>
                <c:pt idx="883">
                  <c:v>24.58</c:v>
                </c:pt>
                <c:pt idx="884">
                  <c:v>24.92</c:v>
                </c:pt>
                <c:pt idx="885">
                  <c:v>24.940000999999999</c:v>
                </c:pt>
                <c:pt idx="886">
                  <c:v>24.65</c:v>
                </c:pt>
                <c:pt idx="887">
                  <c:v>25.049999</c:v>
                </c:pt>
                <c:pt idx="888">
                  <c:v>24.139999</c:v>
                </c:pt>
                <c:pt idx="889">
                  <c:v>23.620000999999998</c:v>
                </c:pt>
                <c:pt idx="890">
                  <c:v>23.98</c:v>
                </c:pt>
                <c:pt idx="891">
                  <c:v>24.370000999999998</c:v>
                </c:pt>
                <c:pt idx="892">
                  <c:v>24.51</c:v>
                </c:pt>
                <c:pt idx="893">
                  <c:v>24.83</c:v>
                </c:pt>
                <c:pt idx="894">
                  <c:v>24.58</c:v>
                </c:pt>
                <c:pt idx="895">
                  <c:v>24.73</c:v>
                </c:pt>
                <c:pt idx="896">
                  <c:v>24.49</c:v>
                </c:pt>
                <c:pt idx="897">
                  <c:v>24.639999</c:v>
                </c:pt>
                <c:pt idx="898">
                  <c:v>24.66</c:v>
                </c:pt>
                <c:pt idx="899">
                  <c:v>25.07</c:v>
                </c:pt>
                <c:pt idx="900">
                  <c:v>25.15</c:v>
                </c:pt>
                <c:pt idx="901">
                  <c:v>25.41</c:v>
                </c:pt>
                <c:pt idx="902">
                  <c:v>25.280000999999999</c:v>
                </c:pt>
                <c:pt idx="903">
                  <c:v>25.379999000000002</c:v>
                </c:pt>
                <c:pt idx="904">
                  <c:v>25.200001</c:v>
                </c:pt>
                <c:pt idx="905">
                  <c:v>25.200001</c:v>
                </c:pt>
                <c:pt idx="906">
                  <c:v>25.139999</c:v>
                </c:pt>
                <c:pt idx="907">
                  <c:v>25.110001</c:v>
                </c:pt>
                <c:pt idx="908">
                  <c:v>24.790001</c:v>
                </c:pt>
                <c:pt idx="909">
                  <c:v>24.959999</c:v>
                </c:pt>
                <c:pt idx="910">
                  <c:v>24.950001</c:v>
                </c:pt>
                <c:pt idx="911">
                  <c:v>24.98</c:v>
                </c:pt>
                <c:pt idx="912">
                  <c:v>25.24</c:v>
                </c:pt>
                <c:pt idx="913">
                  <c:v>24.93</c:v>
                </c:pt>
                <c:pt idx="914">
                  <c:v>24.9</c:v>
                </c:pt>
                <c:pt idx="915">
                  <c:v>25.1</c:v>
                </c:pt>
                <c:pt idx="916">
                  <c:v>25.129999000000002</c:v>
                </c:pt>
                <c:pt idx="917">
                  <c:v>25.110001</c:v>
                </c:pt>
                <c:pt idx="918">
                  <c:v>25.33</c:v>
                </c:pt>
                <c:pt idx="919">
                  <c:v>25.48</c:v>
                </c:pt>
                <c:pt idx="920">
                  <c:v>25.530000999999999</c:v>
                </c:pt>
                <c:pt idx="921">
                  <c:v>25.82</c:v>
                </c:pt>
                <c:pt idx="922">
                  <c:v>25.73</c:v>
                </c:pt>
                <c:pt idx="923">
                  <c:v>25.860001</c:v>
                </c:pt>
                <c:pt idx="924">
                  <c:v>25.889999</c:v>
                </c:pt>
                <c:pt idx="925">
                  <c:v>25.860001</c:v>
                </c:pt>
                <c:pt idx="926">
                  <c:v>26.040001</c:v>
                </c:pt>
                <c:pt idx="927">
                  <c:v>25.870000999999998</c:v>
                </c:pt>
                <c:pt idx="928">
                  <c:v>25.790001</c:v>
                </c:pt>
                <c:pt idx="929">
                  <c:v>25.940000999999999</c:v>
                </c:pt>
                <c:pt idx="930">
                  <c:v>25.73</c:v>
                </c:pt>
                <c:pt idx="931">
                  <c:v>25.690000999999999</c:v>
                </c:pt>
                <c:pt idx="932">
                  <c:v>25.6</c:v>
                </c:pt>
                <c:pt idx="933">
                  <c:v>25.65</c:v>
                </c:pt>
                <c:pt idx="934">
                  <c:v>25.530000999999999</c:v>
                </c:pt>
                <c:pt idx="935">
                  <c:v>25.309999000000001</c:v>
                </c:pt>
                <c:pt idx="936">
                  <c:v>25.49</c:v>
                </c:pt>
                <c:pt idx="937">
                  <c:v>25.860001</c:v>
                </c:pt>
                <c:pt idx="938">
                  <c:v>26.17</c:v>
                </c:pt>
                <c:pt idx="939">
                  <c:v>26.07</c:v>
                </c:pt>
                <c:pt idx="940">
                  <c:v>26.02</c:v>
                </c:pt>
                <c:pt idx="941">
                  <c:v>25.35</c:v>
                </c:pt>
                <c:pt idx="942">
                  <c:v>25.440000999999999</c:v>
                </c:pt>
                <c:pt idx="943">
                  <c:v>24.77</c:v>
                </c:pt>
                <c:pt idx="944">
                  <c:v>24.75</c:v>
                </c:pt>
                <c:pt idx="945">
                  <c:v>25.09</c:v>
                </c:pt>
                <c:pt idx="946">
                  <c:v>24.91</c:v>
                </c:pt>
                <c:pt idx="947">
                  <c:v>25</c:v>
                </c:pt>
                <c:pt idx="948">
                  <c:v>25.02</c:v>
                </c:pt>
                <c:pt idx="949">
                  <c:v>25.540001</c:v>
                </c:pt>
                <c:pt idx="950">
                  <c:v>25.77</c:v>
                </c:pt>
                <c:pt idx="951">
                  <c:v>25.43</c:v>
                </c:pt>
                <c:pt idx="952">
                  <c:v>25.200001</c:v>
                </c:pt>
                <c:pt idx="953">
                  <c:v>25.18</c:v>
                </c:pt>
                <c:pt idx="954">
                  <c:v>25.68</c:v>
                </c:pt>
                <c:pt idx="955">
                  <c:v>25.610001</c:v>
                </c:pt>
                <c:pt idx="956">
                  <c:v>25.690000999999999</c:v>
                </c:pt>
                <c:pt idx="957">
                  <c:v>25.639999</c:v>
                </c:pt>
                <c:pt idx="958">
                  <c:v>25.23</c:v>
                </c:pt>
                <c:pt idx="959">
                  <c:v>25.450001</c:v>
                </c:pt>
                <c:pt idx="960">
                  <c:v>25.35</c:v>
                </c:pt>
                <c:pt idx="961">
                  <c:v>25.139999</c:v>
                </c:pt>
                <c:pt idx="962">
                  <c:v>25.41</c:v>
                </c:pt>
                <c:pt idx="963">
                  <c:v>25.219999000000001</c:v>
                </c:pt>
                <c:pt idx="964">
                  <c:v>25.27</c:v>
                </c:pt>
                <c:pt idx="965">
                  <c:v>25.379999000000002</c:v>
                </c:pt>
                <c:pt idx="966">
                  <c:v>25.42</c:v>
                </c:pt>
                <c:pt idx="967">
                  <c:v>25.49</c:v>
                </c:pt>
                <c:pt idx="968">
                  <c:v>25.74</c:v>
                </c:pt>
                <c:pt idx="969">
                  <c:v>25.92</c:v>
                </c:pt>
                <c:pt idx="970">
                  <c:v>25.74</c:v>
                </c:pt>
                <c:pt idx="971">
                  <c:v>25.700001</c:v>
                </c:pt>
                <c:pt idx="972">
                  <c:v>25.58</c:v>
                </c:pt>
                <c:pt idx="973">
                  <c:v>25.559999000000001</c:v>
                </c:pt>
                <c:pt idx="974">
                  <c:v>25.469999000000001</c:v>
                </c:pt>
                <c:pt idx="975">
                  <c:v>25.51</c:v>
                </c:pt>
                <c:pt idx="976">
                  <c:v>25.450001</c:v>
                </c:pt>
                <c:pt idx="977">
                  <c:v>25.35</c:v>
                </c:pt>
                <c:pt idx="978">
                  <c:v>25.379999000000002</c:v>
                </c:pt>
                <c:pt idx="979">
                  <c:v>25.1</c:v>
                </c:pt>
                <c:pt idx="980">
                  <c:v>25.07</c:v>
                </c:pt>
                <c:pt idx="981">
                  <c:v>24.93</c:v>
                </c:pt>
                <c:pt idx="982">
                  <c:v>25.25</c:v>
                </c:pt>
                <c:pt idx="983">
                  <c:v>25.41</c:v>
                </c:pt>
                <c:pt idx="984">
                  <c:v>25.450001</c:v>
                </c:pt>
                <c:pt idx="985">
                  <c:v>25.299999</c:v>
                </c:pt>
                <c:pt idx="986">
                  <c:v>24.85</c:v>
                </c:pt>
                <c:pt idx="987">
                  <c:v>24.889999</c:v>
                </c:pt>
                <c:pt idx="988">
                  <c:v>25.370000999999998</c:v>
                </c:pt>
                <c:pt idx="989">
                  <c:v>25.32</c:v>
                </c:pt>
                <c:pt idx="990">
                  <c:v>25.42</c:v>
                </c:pt>
                <c:pt idx="991">
                  <c:v>25.459999</c:v>
                </c:pt>
                <c:pt idx="992">
                  <c:v>25.98</c:v>
                </c:pt>
                <c:pt idx="993">
                  <c:v>25.98</c:v>
                </c:pt>
                <c:pt idx="994">
                  <c:v>25.93</c:v>
                </c:pt>
                <c:pt idx="995">
                  <c:v>25.879999000000002</c:v>
                </c:pt>
                <c:pt idx="996">
                  <c:v>25.9</c:v>
                </c:pt>
                <c:pt idx="997">
                  <c:v>25.85</c:v>
                </c:pt>
                <c:pt idx="998">
                  <c:v>26.01</c:v>
                </c:pt>
                <c:pt idx="999">
                  <c:v>26.110001</c:v>
                </c:pt>
                <c:pt idx="1000">
                  <c:v>26.23</c:v>
                </c:pt>
                <c:pt idx="1001">
                  <c:v>26.32</c:v>
                </c:pt>
                <c:pt idx="1002">
                  <c:v>26.360001</c:v>
                </c:pt>
                <c:pt idx="1003">
                  <c:v>26.65</c:v>
                </c:pt>
                <c:pt idx="1004">
                  <c:v>26.860001</c:v>
                </c:pt>
                <c:pt idx="1005">
                  <c:v>26.940000999999999</c:v>
                </c:pt>
                <c:pt idx="1006">
                  <c:v>27</c:v>
                </c:pt>
                <c:pt idx="1007">
                  <c:v>27.17</c:v>
                </c:pt>
                <c:pt idx="1008">
                  <c:v>26.58</c:v>
                </c:pt>
                <c:pt idx="1009">
                  <c:v>26.530000999999999</c:v>
                </c:pt>
                <c:pt idx="1010">
                  <c:v>26.59</c:v>
                </c:pt>
                <c:pt idx="1011">
                  <c:v>26.440000999999999</c:v>
                </c:pt>
                <c:pt idx="1012">
                  <c:v>26.58</c:v>
                </c:pt>
                <c:pt idx="1013">
                  <c:v>26.299999</c:v>
                </c:pt>
                <c:pt idx="1014">
                  <c:v>26.209999</c:v>
                </c:pt>
                <c:pt idx="1015">
                  <c:v>26.07</c:v>
                </c:pt>
                <c:pt idx="1016">
                  <c:v>26.07</c:v>
                </c:pt>
                <c:pt idx="1017">
                  <c:v>26.02</c:v>
                </c:pt>
                <c:pt idx="1018">
                  <c:v>26.17</c:v>
                </c:pt>
                <c:pt idx="1019">
                  <c:v>26.15</c:v>
                </c:pt>
                <c:pt idx="1020">
                  <c:v>26.299999</c:v>
                </c:pt>
                <c:pt idx="1021">
                  <c:v>26.74</c:v>
                </c:pt>
                <c:pt idx="1022">
                  <c:v>26.940000999999999</c:v>
                </c:pt>
                <c:pt idx="1023">
                  <c:v>26.889999</c:v>
                </c:pt>
                <c:pt idx="1024">
                  <c:v>26.700001</c:v>
                </c:pt>
                <c:pt idx="1025">
                  <c:v>26.74</c:v>
                </c:pt>
                <c:pt idx="1026">
                  <c:v>26.99</c:v>
                </c:pt>
                <c:pt idx="1027">
                  <c:v>27</c:v>
                </c:pt>
                <c:pt idx="1028">
                  <c:v>27.129999000000002</c:v>
                </c:pt>
                <c:pt idx="1029">
                  <c:v>27.16</c:v>
                </c:pt>
                <c:pt idx="1030">
                  <c:v>26.709999</c:v>
                </c:pt>
                <c:pt idx="1031">
                  <c:v>26.620000999999998</c:v>
                </c:pt>
                <c:pt idx="1032">
                  <c:v>26.83</c:v>
                </c:pt>
                <c:pt idx="1033">
                  <c:v>26.82</c:v>
                </c:pt>
                <c:pt idx="1034">
                  <c:v>27.299999</c:v>
                </c:pt>
                <c:pt idx="1035">
                  <c:v>27.540001</c:v>
                </c:pt>
                <c:pt idx="1036">
                  <c:v>27.469999000000001</c:v>
                </c:pt>
                <c:pt idx="1037">
                  <c:v>27.26</c:v>
                </c:pt>
                <c:pt idx="1038">
                  <c:v>27.01</c:v>
                </c:pt>
                <c:pt idx="1039">
                  <c:v>27.18</c:v>
                </c:pt>
                <c:pt idx="1040">
                  <c:v>27.1</c:v>
                </c:pt>
                <c:pt idx="1041">
                  <c:v>27.17</c:v>
                </c:pt>
                <c:pt idx="1042">
                  <c:v>27.27</c:v>
                </c:pt>
                <c:pt idx="1043">
                  <c:v>27.08</c:v>
                </c:pt>
                <c:pt idx="1044">
                  <c:v>27</c:v>
                </c:pt>
                <c:pt idx="1045">
                  <c:v>27.1</c:v>
                </c:pt>
                <c:pt idx="1046">
                  <c:v>27.290001</c:v>
                </c:pt>
                <c:pt idx="1047">
                  <c:v>27.59</c:v>
                </c:pt>
                <c:pt idx="1048">
                  <c:v>27.68</c:v>
                </c:pt>
                <c:pt idx="1049">
                  <c:v>27.77</c:v>
                </c:pt>
                <c:pt idx="1050">
                  <c:v>27.83</c:v>
                </c:pt>
                <c:pt idx="1051">
                  <c:v>27.84</c:v>
                </c:pt>
                <c:pt idx="1052">
                  <c:v>27.780000999999999</c:v>
                </c:pt>
                <c:pt idx="1053">
                  <c:v>27.83</c:v>
                </c:pt>
                <c:pt idx="1054">
                  <c:v>27.68</c:v>
                </c:pt>
                <c:pt idx="1055">
                  <c:v>27.6</c:v>
                </c:pt>
                <c:pt idx="1056">
                  <c:v>27.219999000000001</c:v>
                </c:pt>
                <c:pt idx="1057">
                  <c:v>27.17</c:v>
                </c:pt>
                <c:pt idx="1058">
                  <c:v>26.690000999999999</c:v>
                </c:pt>
                <c:pt idx="1059">
                  <c:v>26.879999000000002</c:v>
                </c:pt>
                <c:pt idx="1060">
                  <c:v>26.68</c:v>
                </c:pt>
                <c:pt idx="1061">
                  <c:v>26.84</c:v>
                </c:pt>
                <c:pt idx="1062">
                  <c:v>26.879999000000002</c:v>
                </c:pt>
                <c:pt idx="1063">
                  <c:v>26.83</c:v>
                </c:pt>
                <c:pt idx="1064">
                  <c:v>26.5</c:v>
                </c:pt>
                <c:pt idx="1065">
                  <c:v>26.5</c:v>
                </c:pt>
                <c:pt idx="1066">
                  <c:v>26.530000999999999</c:v>
                </c:pt>
                <c:pt idx="1067">
                  <c:v>26.66</c:v>
                </c:pt>
                <c:pt idx="1068">
                  <c:v>26.32</c:v>
                </c:pt>
                <c:pt idx="1069">
                  <c:v>26.85</c:v>
                </c:pt>
                <c:pt idx="1070">
                  <c:v>26.870000999999998</c:v>
                </c:pt>
                <c:pt idx="1071">
                  <c:v>26.709999</c:v>
                </c:pt>
                <c:pt idx="1072">
                  <c:v>26.610001</c:v>
                </c:pt>
                <c:pt idx="1073">
                  <c:v>26.309999000000001</c:v>
                </c:pt>
                <c:pt idx="1074">
                  <c:v>26.469999000000001</c:v>
                </c:pt>
                <c:pt idx="1075">
                  <c:v>26.57</c:v>
                </c:pt>
                <c:pt idx="1076">
                  <c:v>26.530000999999999</c:v>
                </c:pt>
                <c:pt idx="1077">
                  <c:v>26.620000999999998</c:v>
                </c:pt>
                <c:pt idx="1078">
                  <c:v>26.83</c:v>
                </c:pt>
                <c:pt idx="1079">
                  <c:v>27.040001</c:v>
                </c:pt>
                <c:pt idx="1080">
                  <c:v>26.879999000000002</c:v>
                </c:pt>
                <c:pt idx="1081">
                  <c:v>26.879999000000002</c:v>
                </c:pt>
                <c:pt idx="1082">
                  <c:v>26.780000999999999</c:v>
                </c:pt>
                <c:pt idx="1083">
                  <c:v>26.879999000000002</c:v>
                </c:pt>
                <c:pt idx="1084">
                  <c:v>26.77</c:v>
                </c:pt>
                <c:pt idx="1085">
                  <c:v>26.91</c:v>
                </c:pt>
                <c:pt idx="1086">
                  <c:v>26.870000999999998</c:v>
                </c:pt>
                <c:pt idx="1087">
                  <c:v>27.1</c:v>
                </c:pt>
                <c:pt idx="1088">
                  <c:v>27.07</c:v>
                </c:pt>
                <c:pt idx="1089">
                  <c:v>27.049999</c:v>
                </c:pt>
                <c:pt idx="1090">
                  <c:v>26.690000999999999</c:v>
                </c:pt>
                <c:pt idx="1091">
                  <c:v>27.030000999999999</c:v>
                </c:pt>
                <c:pt idx="1092">
                  <c:v>26.799999</c:v>
                </c:pt>
                <c:pt idx="1093">
                  <c:v>26.49</c:v>
                </c:pt>
                <c:pt idx="1094">
                  <c:v>26.65</c:v>
                </c:pt>
                <c:pt idx="1095">
                  <c:v>26.57</c:v>
                </c:pt>
                <c:pt idx="1096">
                  <c:v>26.809999000000001</c:v>
                </c:pt>
                <c:pt idx="1097">
                  <c:v>26.780000999999999</c:v>
                </c:pt>
                <c:pt idx="1098">
                  <c:v>26.49</c:v>
                </c:pt>
                <c:pt idx="1099">
                  <c:v>26.209999</c:v>
                </c:pt>
                <c:pt idx="1100">
                  <c:v>26.26</c:v>
                </c:pt>
                <c:pt idx="1101">
                  <c:v>26.219999000000001</c:v>
                </c:pt>
                <c:pt idx="1102">
                  <c:v>26.219999000000001</c:v>
                </c:pt>
                <c:pt idx="1103">
                  <c:v>26.129999000000002</c:v>
                </c:pt>
                <c:pt idx="1104">
                  <c:v>25.809999000000001</c:v>
                </c:pt>
                <c:pt idx="1105">
                  <c:v>26.290001</c:v>
                </c:pt>
                <c:pt idx="1106">
                  <c:v>26.32</c:v>
                </c:pt>
                <c:pt idx="1107">
                  <c:v>26.129999000000002</c:v>
                </c:pt>
                <c:pt idx="1108">
                  <c:v>26.370000999999998</c:v>
                </c:pt>
                <c:pt idx="1109">
                  <c:v>26.15</c:v>
                </c:pt>
                <c:pt idx="1110">
                  <c:v>26.110001</c:v>
                </c:pt>
                <c:pt idx="1111">
                  <c:v>26.370000999999998</c:v>
                </c:pt>
                <c:pt idx="1112">
                  <c:v>26.34</c:v>
                </c:pt>
                <c:pt idx="1113">
                  <c:v>25.799999</c:v>
                </c:pt>
                <c:pt idx="1114">
                  <c:v>25.809999000000001</c:v>
                </c:pt>
                <c:pt idx="1115">
                  <c:v>26.280000999999999</c:v>
                </c:pt>
                <c:pt idx="1116">
                  <c:v>26.43</c:v>
                </c:pt>
                <c:pt idx="1117">
                  <c:v>26.389999</c:v>
                </c:pt>
                <c:pt idx="1118">
                  <c:v>26.41</c:v>
                </c:pt>
                <c:pt idx="1119">
                  <c:v>26.309999000000001</c:v>
                </c:pt>
                <c:pt idx="1120">
                  <c:v>26.379999000000002</c:v>
                </c:pt>
                <c:pt idx="1121">
                  <c:v>26.290001</c:v>
                </c:pt>
                <c:pt idx="1122">
                  <c:v>26.16</c:v>
                </c:pt>
                <c:pt idx="1123">
                  <c:v>26.35</c:v>
                </c:pt>
                <c:pt idx="1124">
                  <c:v>26.34</c:v>
                </c:pt>
                <c:pt idx="1125">
                  <c:v>26.35</c:v>
                </c:pt>
                <c:pt idx="1126">
                  <c:v>26.49</c:v>
                </c:pt>
                <c:pt idx="1127">
                  <c:v>26.18</c:v>
                </c:pt>
                <c:pt idx="1128">
                  <c:v>26.299999</c:v>
                </c:pt>
                <c:pt idx="1129">
                  <c:v>26.51</c:v>
                </c:pt>
                <c:pt idx="1130">
                  <c:v>26.58</c:v>
                </c:pt>
                <c:pt idx="1131">
                  <c:v>26.75</c:v>
                </c:pt>
                <c:pt idx="1132">
                  <c:v>26.42</c:v>
                </c:pt>
                <c:pt idx="1133">
                  <c:v>26.32</c:v>
                </c:pt>
                <c:pt idx="1134">
                  <c:v>26.549999</c:v>
                </c:pt>
                <c:pt idx="1135">
                  <c:v>26.629999000000002</c:v>
                </c:pt>
                <c:pt idx="1136">
                  <c:v>26.1</c:v>
                </c:pt>
                <c:pt idx="1137">
                  <c:v>25.98</c:v>
                </c:pt>
                <c:pt idx="1138">
                  <c:v>26.26</c:v>
                </c:pt>
                <c:pt idx="1139">
                  <c:v>26.360001</c:v>
                </c:pt>
                <c:pt idx="1140">
                  <c:v>26.43</c:v>
                </c:pt>
                <c:pt idx="1141">
                  <c:v>26.540001</c:v>
                </c:pt>
                <c:pt idx="1142">
                  <c:v>26.969999000000001</c:v>
                </c:pt>
                <c:pt idx="1143">
                  <c:v>26.790001</c:v>
                </c:pt>
                <c:pt idx="1144">
                  <c:v>26.76</c:v>
                </c:pt>
                <c:pt idx="1145">
                  <c:v>26.940000999999999</c:v>
                </c:pt>
                <c:pt idx="1146">
                  <c:v>26.76</c:v>
                </c:pt>
                <c:pt idx="1147">
                  <c:v>26.65</c:v>
                </c:pt>
                <c:pt idx="1148">
                  <c:v>26.76</c:v>
                </c:pt>
                <c:pt idx="1149">
                  <c:v>26.9</c:v>
                </c:pt>
                <c:pt idx="1150">
                  <c:v>26.879999000000002</c:v>
                </c:pt>
                <c:pt idx="1151">
                  <c:v>27.290001</c:v>
                </c:pt>
                <c:pt idx="1152">
                  <c:v>27.33</c:v>
                </c:pt>
                <c:pt idx="1153">
                  <c:v>27.549999</c:v>
                </c:pt>
                <c:pt idx="1154">
                  <c:v>27.43</c:v>
                </c:pt>
                <c:pt idx="1155">
                  <c:v>27.540001</c:v>
                </c:pt>
                <c:pt idx="1156">
                  <c:v>27.790001</c:v>
                </c:pt>
                <c:pt idx="1157">
                  <c:v>27.860001</c:v>
                </c:pt>
                <c:pt idx="1158">
                  <c:v>27.799999</c:v>
                </c:pt>
                <c:pt idx="1159">
                  <c:v>27.82</c:v>
                </c:pt>
                <c:pt idx="1160">
                  <c:v>27.940000999999999</c:v>
                </c:pt>
                <c:pt idx="1161">
                  <c:v>27.98</c:v>
                </c:pt>
                <c:pt idx="1162">
                  <c:v>27.77</c:v>
                </c:pt>
                <c:pt idx="1163">
                  <c:v>27.9</c:v>
                </c:pt>
                <c:pt idx="1164">
                  <c:v>27.9</c:v>
                </c:pt>
                <c:pt idx="1165">
                  <c:v>27.83</c:v>
                </c:pt>
                <c:pt idx="1166">
                  <c:v>27.9</c:v>
                </c:pt>
                <c:pt idx="1167">
                  <c:v>27.77</c:v>
                </c:pt>
                <c:pt idx="1168">
                  <c:v>27.77</c:v>
                </c:pt>
                <c:pt idx="1169">
                  <c:v>27.74</c:v>
                </c:pt>
                <c:pt idx="1170">
                  <c:v>27.700001</c:v>
                </c:pt>
                <c:pt idx="1171">
                  <c:v>27.549999</c:v>
                </c:pt>
                <c:pt idx="1172">
                  <c:v>27.17</c:v>
                </c:pt>
                <c:pt idx="1173">
                  <c:v>27.209999</c:v>
                </c:pt>
                <c:pt idx="1174">
                  <c:v>27.299999</c:v>
                </c:pt>
                <c:pt idx="1175">
                  <c:v>27.209999</c:v>
                </c:pt>
                <c:pt idx="1176">
                  <c:v>27.41</c:v>
                </c:pt>
                <c:pt idx="1177">
                  <c:v>27.219999000000001</c:v>
                </c:pt>
                <c:pt idx="1178">
                  <c:v>27.27</c:v>
                </c:pt>
                <c:pt idx="1179">
                  <c:v>27.309999000000001</c:v>
                </c:pt>
                <c:pt idx="1180">
                  <c:v>27.4</c:v>
                </c:pt>
                <c:pt idx="1181">
                  <c:v>27.58</c:v>
                </c:pt>
                <c:pt idx="1182">
                  <c:v>27.639999</c:v>
                </c:pt>
                <c:pt idx="1183">
                  <c:v>27.719999000000001</c:v>
                </c:pt>
                <c:pt idx="1184">
                  <c:v>27.620000999999998</c:v>
                </c:pt>
                <c:pt idx="1185">
                  <c:v>27.65</c:v>
                </c:pt>
                <c:pt idx="1186">
                  <c:v>27.530000999999999</c:v>
                </c:pt>
                <c:pt idx="1187">
                  <c:v>27.870000999999998</c:v>
                </c:pt>
                <c:pt idx="1188">
                  <c:v>28.110001</c:v>
                </c:pt>
                <c:pt idx="1189">
                  <c:v>27.889999</c:v>
                </c:pt>
                <c:pt idx="1190">
                  <c:v>28.209999</c:v>
                </c:pt>
                <c:pt idx="1191">
                  <c:v>28.379999000000002</c:v>
                </c:pt>
                <c:pt idx="1192">
                  <c:v>28.280000999999999</c:v>
                </c:pt>
                <c:pt idx="1193">
                  <c:v>28.48</c:v>
                </c:pt>
                <c:pt idx="1194">
                  <c:v>28.5</c:v>
                </c:pt>
                <c:pt idx="1195">
                  <c:v>28.49</c:v>
                </c:pt>
                <c:pt idx="1196">
                  <c:v>28.6</c:v>
                </c:pt>
                <c:pt idx="1197">
                  <c:v>28.59</c:v>
                </c:pt>
                <c:pt idx="1198">
                  <c:v>28.49</c:v>
                </c:pt>
                <c:pt idx="1199">
                  <c:v>28.639999</c:v>
                </c:pt>
                <c:pt idx="1200">
                  <c:v>28.690000999999999</c:v>
                </c:pt>
                <c:pt idx="1201">
                  <c:v>28.83</c:v>
                </c:pt>
                <c:pt idx="1202">
                  <c:v>28.809999000000001</c:v>
                </c:pt>
                <c:pt idx="1203">
                  <c:v>28.84</c:v>
                </c:pt>
                <c:pt idx="1204">
                  <c:v>28.809999000000001</c:v>
                </c:pt>
                <c:pt idx="1205">
                  <c:v>28.83</c:v>
                </c:pt>
                <c:pt idx="1206">
                  <c:v>28.940000999999999</c:v>
                </c:pt>
                <c:pt idx="1207">
                  <c:v>28.940000999999999</c:v>
                </c:pt>
                <c:pt idx="1208">
                  <c:v>28.959999</c:v>
                </c:pt>
                <c:pt idx="1209">
                  <c:v>29.08</c:v>
                </c:pt>
                <c:pt idx="1210">
                  <c:v>29.110001</c:v>
                </c:pt>
                <c:pt idx="1211">
                  <c:v>28.99</c:v>
                </c:pt>
                <c:pt idx="1212">
                  <c:v>28.950001</c:v>
                </c:pt>
                <c:pt idx="1213">
                  <c:v>28.959999</c:v>
                </c:pt>
                <c:pt idx="1214">
                  <c:v>29.110001</c:v>
                </c:pt>
                <c:pt idx="1215">
                  <c:v>29.280000999999999</c:v>
                </c:pt>
                <c:pt idx="1216">
                  <c:v>29.18</c:v>
                </c:pt>
                <c:pt idx="1217">
                  <c:v>29.26</c:v>
                </c:pt>
                <c:pt idx="1218">
                  <c:v>29.17</c:v>
                </c:pt>
                <c:pt idx="1219">
                  <c:v>29.16</c:v>
                </c:pt>
                <c:pt idx="1220">
                  <c:v>29.280000999999999</c:v>
                </c:pt>
                <c:pt idx="1221">
                  <c:v>29.33</c:v>
                </c:pt>
                <c:pt idx="1222">
                  <c:v>29.1</c:v>
                </c:pt>
                <c:pt idx="1223">
                  <c:v>29.030000999999999</c:v>
                </c:pt>
                <c:pt idx="1224">
                  <c:v>29.040001</c:v>
                </c:pt>
                <c:pt idx="1225">
                  <c:v>28.719999000000001</c:v>
                </c:pt>
                <c:pt idx="1226">
                  <c:v>28.65</c:v>
                </c:pt>
                <c:pt idx="1227">
                  <c:v>28.83</c:v>
                </c:pt>
                <c:pt idx="1228">
                  <c:v>28.92</c:v>
                </c:pt>
                <c:pt idx="1229">
                  <c:v>28.790001</c:v>
                </c:pt>
                <c:pt idx="1230">
                  <c:v>28.889999</c:v>
                </c:pt>
                <c:pt idx="1231">
                  <c:v>28.969999000000001</c:v>
                </c:pt>
                <c:pt idx="1232">
                  <c:v>29.110001</c:v>
                </c:pt>
                <c:pt idx="1233">
                  <c:v>29.33</c:v>
                </c:pt>
                <c:pt idx="1234">
                  <c:v>29.27</c:v>
                </c:pt>
                <c:pt idx="1235">
                  <c:v>29.35</c:v>
                </c:pt>
                <c:pt idx="1236">
                  <c:v>29.41</c:v>
                </c:pt>
                <c:pt idx="1237">
                  <c:v>29.32</c:v>
                </c:pt>
                <c:pt idx="1238">
                  <c:v>29.200001</c:v>
                </c:pt>
                <c:pt idx="1239">
                  <c:v>29.01</c:v>
                </c:pt>
                <c:pt idx="1240">
                  <c:v>28.9</c:v>
                </c:pt>
                <c:pt idx="1241">
                  <c:v>29.02</c:v>
                </c:pt>
                <c:pt idx="1242">
                  <c:v>29.049999</c:v>
                </c:pt>
                <c:pt idx="1243">
                  <c:v>29.040001</c:v>
                </c:pt>
                <c:pt idx="1244">
                  <c:v>29.18</c:v>
                </c:pt>
                <c:pt idx="1245">
                  <c:v>29.389999</c:v>
                </c:pt>
                <c:pt idx="1246">
                  <c:v>29.41</c:v>
                </c:pt>
                <c:pt idx="1247">
                  <c:v>29.16</c:v>
                </c:pt>
                <c:pt idx="1248">
                  <c:v>29.07</c:v>
                </c:pt>
                <c:pt idx="1249">
                  <c:v>28.860001</c:v>
                </c:pt>
                <c:pt idx="1250">
                  <c:v>28.940000999999999</c:v>
                </c:pt>
                <c:pt idx="1251">
                  <c:v>29.370000999999998</c:v>
                </c:pt>
                <c:pt idx="1252">
                  <c:v>29.209999</c:v>
                </c:pt>
                <c:pt idx="1253">
                  <c:v>29.129999000000002</c:v>
                </c:pt>
                <c:pt idx="1254">
                  <c:v>28.91</c:v>
                </c:pt>
                <c:pt idx="1255">
                  <c:v>29.040001</c:v>
                </c:pt>
                <c:pt idx="1256">
                  <c:v>29.139999</c:v>
                </c:pt>
                <c:pt idx="1257">
                  <c:v>29.16</c:v>
                </c:pt>
                <c:pt idx="1258">
                  <c:v>29.200001</c:v>
                </c:pt>
                <c:pt idx="1259">
                  <c:v>29.280000999999999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578744"/>
        <c:axId val="446580312"/>
      </c:lineChart>
      <c:dateAx>
        <c:axId val="446578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46580312"/>
        <c:crosses val="autoZero"/>
        <c:auto val="1"/>
        <c:lblOffset val="100"/>
        <c:baseTimeUnit val="days"/>
        <c:majorUnit val="12"/>
        <c:majorTimeUnit val="months"/>
      </c:dateAx>
      <c:valAx>
        <c:axId val="446580312"/>
        <c:scaling>
          <c:orientation val="minMax"/>
          <c:max val="34"/>
          <c:min val="15"/>
        </c:scaling>
        <c:delete val="0"/>
        <c:axPos val="l"/>
        <c:numFmt formatCode="General" sourceLinked="1"/>
        <c:majorTickMark val="out"/>
        <c:minorTickMark val="none"/>
        <c:tickLblPos val="nextTo"/>
        <c:crossAx val="446578744"/>
        <c:crosses val="autoZero"/>
        <c:crossBetween val="between"/>
        <c:majorUnit val="3"/>
      </c:valAx>
    </c:plotArea>
    <c:legend>
      <c:legendPos val="r"/>
      <c:layout>
        <c:manualLayout>
          <c:xMode val="edge"/>
          <c:yMode val="edge"/>
          <c:x val="0.79799807884839136"/>
          <c:y val="9.6838363954505707E-2"/>
          <c:w val="8.5163433179100037E-2"/>
          <c:h val="0.14480811520181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EWC/EWA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643858037193275E-2"/>
          <c:y val="0.16177850967921917"/>
          <c:w val="0.91193497926937306"/>
          <c:h val="0.81725063797098307"/>
        </c:manualLayout>
      </c:layout>
      <c:lineChart>
        <c:grouping val="standard"/>
        <c:varyColors val="0"/>
        <c:ser>
          <c:idx val="0"/>
          <c:order val="0"/>
          <c:tx>
            <c:strRef>
              <c:f>'Basic Data'!$D$1</c:f>
              <c:strCache>
                <c:ptCount val="1"/>
                <c:pt idx="0">
                  <c:v>Ratio</c:v>
                </c:pt>
              </c:strCache>
            </c:strRef>
          </c:tx>
          <c:marker>
            <c:symbol val="none"/>
          </c:marker>
          <c:cat>
            <c:numRef>
              <c:f>'Basic Data'!$A$2:$A$1513</c:f>
              <c:numCache>
                <c:formatCode>m/d/yyyy</c:formatCode>
                <c:ptCount val="1512"/>
                <c:pt idx="0">
                  <c:v>41256</c:v>
                </c:pt>
                <c:pt idx="1">
                  <c:v>41257</c:v>
                </c:pt>
                <c:pt idx="2">
                  <c:v>41260</c:v>
                </c:pt>
                <c:pt idx="3">
                  <c:v>41261</c:v>
                </c:pt>
                <c:pt idx="4">
                  <c:v>41262</c:v>
                </c:pt>
                <c:pt idx="5">
                  <c:v>41263</c:v>
                </c:pt>
                <c:pt idx="6">
                  <c:v>41264</c:v>
                </c:pt>
                <c:pt idx="7">
                  <c:v>41267</c:v>
                </c:pt>
                <c:pt idx="8">
                  <c:v>41269</c:v>
                </c:pt>
                <c:pt idx="9">
                  <c:v>41270</c:v>
                </c:pt>
                <c:pt idx="10">
                  <c:v>41271</c:v>
                </c:pt>
                <c:pt idx="11">
                  <c:v>41274</c:v>
                </c:pt>
                <c:pt idx="12">
                  <c:v>41276</c:v>
                </c:pt>
                <c:pt idx="13">
                  <c:v>41277</c:v>
                </c:pt>
                <c:pt idx="14">
                  <c:v>41278</c:v>
                </c:pt>
                <c:pt idx="15">
                  <c:v>41281</c:v>
                </c:pt>
                <c:pt idx="16">
                  <c:v>41282</c:v>
                </c:pt>
                <c:pt idx="17">
                  <c:v>41283</c:v>
                </c:pt>
                <c:pt idx="18">
                  <c:v>41284</c:v>
                </c:pt>
                <c:pt idx="19">
                  <c:v>41285</c:v>
                </c:pt>
                <c:pt idx="20">
                  <c:v>41288</c:v>
                </c:pt>
                <c:pt idx="21">
                  <c:v>41289</c:v>
                </c:pt>
                <c:pt idx="22">
                  <c:v>41290</c:v>
                </c:pt>
                <c:pt idx="23">
                  <c:v>41291</c:v>
                </c:pt>
                <c:pt idx="24">
                  <c:v>41292</c:v>
                </c:pt>
                <c:pt idx="25">
                  <c:v>41296</c:v>
                </c:pt>
                <c:pt idx="26">
                  <c:v>41297</c:v>
                </c:pt>
                <c:pt idx="27">
                  <c:v>41298</c:v>
                </c:pt>
                <c:pt idx="28">
                  <c:v>41299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41316</c:v>
                </c:pt>
                <c:pt idx="40">
                  <c:v>41317</c:v>
                </c:pt>
                <c:pt idx="41">
                  <c:v>41318</c:v>
                </c:pt>
                <c:pt idx="42">
                  <c:v>41319</c:v>
                </c:pt>
                <c:pt idx="43">
                  <c:v>41320</c:v>
                </c:pt>
                <c:pt idx="44">
                  <c:v>41324</c:v>
                </c:pt>
                <c:pt idx="45">
                  <c:v>41325</c:v>
                </c:pt>
                <c:pt idx="46">
                  <c:v>41326</c:v>
                </c:pt>
                <c:pt idx="47">
                  <c:v>41327</c:v>
                </c:pt>
                <c:pt idx="48">
                  <c:v>41330</c:v>
                </c:pt>
                <c:pt idx="49">
                  <c:v>41331</c:v>
                </c:pt>
                <c:pt idx="50">
                  <c:v>41332</c:v>
                </c:pt>
                <c:pt idx="51">
                  <c:v>41333</c:v>
                </c:pt>
                <c:pt idx="52">
                  <c:v>41334</c:v>
                </c:pt>
                <c:pt idx="53">
                  <c:v>41337</c:v>
                </c:pt>
                <c:pt idx="54">
                  <c:v>41338</c:v>
                </c:pt>
                <c:pt idx="55">
                  <c:v>41339</c:v>
                </c:pt>
                <c:pt idx="56">
                  <c:v>41340</c:v>
                </c:pt>
                <c:pt idx="57">
                  <c:v>41341</c:v>
                </c:pt>
                <c:pt idx="58">
                  <c:v>41344</c:v>
                </c:pt>
                <c:pt idx="59">
                  <c:v>41345</c:v>
                </c:pt>
                <c:pt idx="60">
                  <c:v>41346</c:v>
                </c:pt>
                <c:pt idx="61">
                  <c:v>41347</c:v>
                </c:pt>
                <c:pt idx="62">
                  <c:v>41348</c:v>
                </c:pt>
                <c:pt idx="63">
                  <c:v>41351</c:v>
                </c:pt>
                <c:pt idx="64">
                  <c:v>41352</c:v>
                </c:pt>
                <c:pt idx="65">
                  <c:v>41353</c:v>
                </c:pt>
                <c:pt idx="66">
                  <c:v>41354</c:v>
                </c:pt>
                <c:pt idx="67">
                  <c:v>41355</c:v>
                </c:pt>
                <c:pt idx="68">
                  <c:v>41358</c:v>
                </c:pt>
                <c:pt idx="69">
                  <c:v>41359</c:v>
                </c:pt>
                <c:pt idx="70">
                  <c:v>41360</c:v>
                </c:pt>
                <c:pt idx="71">
                  <c:v>41361</c:v>
                </c:pt>
                <c:pt idx="72">
                  <c:v>41365</c:v>
                </c:pt>
                <c:pt idx="73">
                  <c:v>41366</c:v>
                </c:pt>
                <c:pt idx="74">
                  <c:v>41367</c:v>
                </c:pt>
                <c:pt idx="75">
                  <c:v>41368</c:v>
                </c:pt>
                <c:pt idx="76">
                  <c:v>41369</c:v>
                </c:pt>
                <c:pt idx="77">
                  <c:v>41372</c:v>
                </c:pt>
                <c:pt idx="78">
                  <c:v>41373</c:v>
                </c:pt>
                <c:pt idx="79">
                  <c:v>41374</c:v>
                </c:pt>
                <c:pt idx="80">
                  <c:v>41375</c:v>
                </c:pt>
                <c:pt idx="81">
                  <c:v>41376</c:v>
                </c:pt>
                <c:pt idx="82">
                  <c:v>41379</c:v>
                </c:pt>
                <c:pt idx="83">
                  <c:v>41380</c:v>
                </c:pt>
                <c:pt idx="84">
                  <c:v>41381</c:v>
                </c:pt>
                <c:pt idx="85">
                  <c:v>41382</c:v>
                </c:pt>
                <c:pt idx="86">
                  <c:v>41383</c:v>
                </c:pt>
                <c:pt idx="87">
                  <c:v>41386</c:v>
                </c:pt>
                <c:pt idx="88">
                  <c:v>41387</c:v>
                </c:pt>
                <c:pt idx="89">
                  <c:v>41388</c:v>
                </c:pt>
                <c:pt idx="90">
                  <c:v>41389</c:v>
                </c:pt>
                <c:pt idx="91">
                  <c:v>41390</c:v>
                </c:pt>
                <c:pt idx="92">
                  <c:v>41393</c:v>
                </c:pt>
                <c:pt idx="93">
                  <c:v>41394</c:v>
                </c:pt>
                <c:pt idx="94">
                  <c:v>41395</c:v>
                </c:pt>
                <c:pt idx="95">
                  <c:v>41396</c:v>
                </c:pt>
                <c:pt idx="96">
                  <c:v>41397</c:v>
                </c:pt>
                <c:pt idx="97">
                  <c:v>41400</c:v>
                </c:pt>
                <c:pt idx="98">
                  <c:v>41401</c:v>
                </c:pt>
                <c:pt idx="99">
                  <c:v>41402</c:v>
                </c:pt>
                <c:pt idx="100">
                  <c:v>41403</c:v>
                </c:pt>
                <c:pt idx="101">
                  <c:v>41404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41414</c:v>
                </c:pt>
                <c:pt idx="108">
                  <c:v>41415</c:v>
                </c:pt>
                <c:pt idx="109">
                  <c:v>41416</c:v>
                </c:pt>
                <c:pt idx="110">
                  <c:v>41417</c:v>
                </c:pt>
                <c:pt idx="111">
                  <c:v>41418</c:v>
                </c:pt>
                <c:pt idx="112">
                  <c:v>41422</c:v>
                </c:pt>
                <c:pt idx="113">
                  <c:v>41423</c:v>
                </c:pt>
                <c:pt idx="114">
                  <c:v>41424</c:v>
                </c:pt>
                <c:pt idx="115">
                  <c:v>41425</c:v>
                </c:pt>
                <c:pt idx="116">
                  <c:v>41428</c:v>
                </c:pt>
                <c:pt idx="117">
                  <c:v>41429</c:v>
                </c:pt>
                <c:pt idx="118">
                  <c:v>41430</c:v>
                </c:pt>
                <c:pt idx="119">
                  <c:v>41431</c:v>
                </c:pt>
                <c:pt idx="120">
                  <c:v>41432</c:v>
                </c:pt>
                <c:pt idx="121">
                  <c:v>41435</c:v>
                </c:pt>
                <c:pt idx="122">
                  <c:v>41436</c:v>
                </c:pt>
                <c:pt idx="123">
                  <c:v>41437</c:v>
                </c:pt>
                <c:pt idx="124">
                  <c:v>41438</c:v>
                </c:pt>
                <c:pt idx="125">
                  <c:v>41439</c:v>
                </c:pt>
                <c:pt idx="126">
                  <c:v>41442</c:v>
                </c:pt>
                <c:pt idx="127">
                  <c:v>41443</c:v>
                </c:pt>
                <c:pt idx="128">
                  <c:v>41444</c:v>
                </c:pt>
                <c:pt idx="129">
                  <c:v>41445</c:v>
                </c:pt>
                <c:pt idx="130">
                  <c:v>41446</c:v>
                </c:pt>
                <c:pt idx="131">
                  <c:v>41449</c:v>
                </c:pt>
                <c:pt idx="132">
                  <c:v>41450</c:v>
                </c:pt>
                <c:pt idx="133">
                  <c:v>41451</c:v>
                </c:pt>
                <c:pt idx="134">
                  <c:v>41452</c:v>
                </c:pt>
                <c:pt idx="135">
                  <c:v>41453</c:v>
                </c:pt>
                <c:pt idx="136">
                  <c:v>41456</c:v>
                </c:pt>
                <c:pt idx="137">
                  <c:v>41457</c:v>
                </c:pt>
                <c:pt idx="138">
                  <c:v>41458</c:v>
                </c:pt>
                <c:pt idx="139">
                  <c:v>41460</c:v>
                </c:pt>
                <c:pt idx="140">
                  <c:v>41463</c:v>
                </c:pt>
                <c:pt idx="141">
                  <c:v>41464</c:v>
                </c:pt>
                <c:pt idx="142">
                  <c:v>41465</c:v>
                </c:pt>
                <c:pt idx="143">
                  <c:v>41466</c:v>
                </c:pt>
                <c:pt idx="144">
                  <c:v>41467</c:v>
                </c:pt>
                <c:pt idx="145">
                  <c:v>41470</c:v>
                </c:pt>
                <c:pt idx="146">
                  <c:v>41471</c:v>
                </c:pt>
                <c:pt idx="147">
                  <c:v>41472</c:v>
                </c:pt>
                <c:pt idx="148">
                  <c:v>41473</c:v>
                </c:pt>
                <c:pt idx="149">
                  <c:v>41474</c:v>
                </c:pt>
                <c:pt idx="150">
                  <c:v>41477</c:v>
                </c:pt>
                <c:pt idx="151">
                  <c:v>41478</c:v>
                </c:pt>
                <c:pt idx="152">
                  <c:v>41479</c:v>
                </c:pt>
                <c:pt idx="153">
                  <c:v>41480</c:v>
                </c:pt>
                <c:pt idx="154">
                  <c:v>41481</c:v>
                </c:pt>
                <c:pt idx="155">
                  <c:v>41484</c:v>
                </c:pt>
                <c:pt idx="156">
                  <c:v>41485</c:v>
                </c:pt>
                <c:pt idx="157">
                  <c:v>41486</c:v>
                </c:pt>
                <c:pt idx="158">
                  <c:v>41487</c:v>
                </c:pt>
                <c:pt idx="159">
                  <c:v>41488</c:v>
                </c:pt>
                <c:pt idx="160">
                  <c:v>41491</c:v>
                </c:pt>
                <c:pt idx="161">
                  <c:v>41492</c:v>
                </c:pt>
                <c:pt idx="162">
                  <c:v>41493</c:v>
                </c:pt>
                <c:pt idx="163">
                  <c:v>41494</c:v>
                </c:pt>
                <c:pt idx="164">
                  <c:v>41495</c:v>
                </c:pt>
                <c:pt idx="165">
                  <c:v>41498</c:v>
                </c:pt>
                <c:pt idx="166">
                  <c:v>41499</c:v>
                </c:pt>
                <c:pt idx="167">
                  <c:v>41500</c:v>
                </c:pt>
                <c:pt idx="168">
                  <c:v>41501</c:v>
                </c:pt>
                <c:pt idx="169">
                  <c:v>41502</c:v>
                </c:pt>
                <c:pt idx="170">
                  <c:v>41505</c:v>
                </c:pt>
                <c:pt idx="171">
                  <c:v>41506</c:v>
                </c:pt>
                <c:pt idx="172">
                  <c:v>41507</c:v>
                </c:pt>
                <c:pt idx="173">
                  <c:v>41508</c:v>
                </c:pt>
                <c:pt idx="174">
                  <c:v>41509</c:v>
                </c:pt>
                <c:pt idx="175">
                  <c:v>41512</c:v>
                </c:pt>
                <c:pt idx="176">
                  <c:v>41513</c:v>
                </c:pt>
                <c:pt idx="177">
                  <c:v>41514</c:v>
                </c:pt>
                <c:pt idx="178">
                  <c:v>41515</c:v>
                </c:pt>
                <c:pt idx="179">
                  <c:v>41516</c:v>
                </c:pt>
                <c:pt idx="180">
                  <c:v>41520</c:v>
                </c:pt>
                <c:pt idx="181">
                  <c:v>41521</c:v>
                </c:pt>
                <c:pt idx="182">
                  <c:v>41522</c:v>
                </c:pt>
                <c:pt idx="183">
                  <c:v>41523</c:v>
                </c:pt>
                <c:pt idx="184">
                  <c:v>41526</c:v>
                </c:pt>
                <c:pt idx="185">
                  <c:v>41527</c:v>
                </c:pt>
                <c:pt idx="186">
                  <c:v>41528</c:v>
                </c:pt>
                <c:pt idx="187">
                  <c:v>41529</c:v>
                </c:pt>
                <c:pt idx="188">
                  <c:v>41530</c:v>
                </c:pt>
                <c:pt idx="189">
                  <c:v>41533</c:v>
                </c:pt>
                <c:pt idx="190">
                  <c:v>41534</c:v>
                </c:pt>
                <c:pt idx="191">
                  <c:v>41535</c:v>
                </c:pt>
                <c:pt idx="192">
                  <c:v>41536</c:v>
                </c:pt>
                <c:pt idx="193">
                  <c:v>41537</c:v>
                </c:pt>
                <c:pt idx="194">
                  <c:v>41540</c:v>
                </c:pt>
                <c:pt idx="195">
                  <c:v>41541</c:v>
                </c:pt>
                <c:pt idx="196">
                  <c:v>41542</c:v>
                </c:pt>
                <c:pt idx="197">
                  <c:v>41543</c:v>
                </c:pt>
                <c:pt idx="198">
                  <c:v>41544</c:v>
                </c:pt>
                <c:pt idx="199">
                  <c:v>41547</c:v>
                </c:pt>
                <c:pt idx="200">
                  <c:v>41548</c:v>
                </c:pt>
                <c:pt idx="201">
                  <c:v>41549</c:v>
                </c:pt>
                <c:pt idx="202">
                  <c:v>41550</c:v>
                </c:pt>
                <c:pt idx="203">
                  <c:v>41551</c:v>
                </c:pt>
                <c:pt idx="204">
                  <c:v>41554</c:v>
                </c:pt>
                <c:pt idx="205">
                  <c:v>41555</c:v>
                </c:pt>
                <c:pt idx="206">
                  <c:v>41556</c:v>
                </c:pt>
                <c:pt idx="207">
                  <c:v>41557</c:v>
                </c:pt>
                <c:pt idx="208">
                  <c:v>41558</c:v>
                </c:pt>
                <c:pt idx="209">
                  <c:v>41561</c:v>
                </c:pt>
                <c:pt idx="210">
                  <c:v>41562</c:v>
                </c:pt>
                <c:pt idx="211">
                  <c:v>41563</c:v>
                </c:pt>
                <c:pt idx="212">
                  <c:v>41564</c:v>
                </c:pt>
                <c:pt idx="213">
                  <c:v>41565</c:v>
                </c:pt>
                <c:pt idx="214">
                  <c:v>41568</c:v>
                </c:pt>
                <c:pt idx="215">
                  <c:v>41569</c:v>
                </c:pt>
                <c:pt idx="216">
                  <c:v>41570</c:v>
                </c:pt>
                <c:pt idx="217">
                  <c:v>41571</c:v>
                </c:pt>
                <c:pt idx="218">
                  <c:v>41572</c:v>
                </c:pt>
                <c:pt idx="219">
                  <c:v>41575</c:v>
                </c:pt>
                <c:pt idx="220">
                  <c:v>41576</c:v>
                </c:pt>
                <c:pt idx="221">
                  <c:v>41577</c:v>
                </c:pt>
                <c:pt idx="222">
                  <c:v>41578</c:v>
                </c:pt>
                <c:pt idx="223">
                  <c:v>41579</c:v>
                </c:pt>
                <c:pt idx="224">
                  <c:v>41582</c:v>
                </c:pt>
                <c:pt idx="225">
                  <c:v>41583</c:v>
                </c:pt>
                <c:pt idx="226">
                  <c:v>41584</c:v>
                </c:pt>
                <c:pt idx="227">
                  <c:v>41585</c:v>
                </c:pt>
                <c:pt idx="228">
                  <c:v>41586</c:v>
                </c:pt>
                <c:pt idx="229">
                  <c:v>41589</c:v>
                </c:pt>
                <c:pt idx="230">
                  <c:v>41590</c:v>
                </c:pt>
                <c:pt idx="231">
                  <c:v>41591</c:v>
                </c:pt>
                <c:pt idx="232">
                  <c:v>41592</c:v>
                </c:pt>
                <c:pt idx="233">
                  <c:v>41593</c:v>
                </c:pt>
                <c:pt idx="234">
                  <c:v>41596</c:v>
                </c:pt>
                <c:pt idx="235">
                  <c:v>41597</c:v>
                </c:pt>
                <c:pt idx="236">
                  <c:v>41598</c:v>
                </c:pt>
                <c:pt idx="237">
                  <c:v>41599</c:v>
                </c:pt>
                <c:pt idx="238">
                  <c:v>41600</c:v>
                </c:pt>
                <c:pt idx="239">
                  <c:v>41603</c:v>
                </c:pt>
                <c:pt idx="240">
                  <c:v>41604</c:v>
                </c:pt>
                <c:pt idx="241">
                  <c:v>41605</c:v>
                </c:pt>
                <c:pt idx="242">
                  <c:v>41607</c:v>
                </c:pt>
                <c:pt idx="243">
                  <c:v>41610</c:v>
                </c:pt>
                <c:pt idx="244">
                  <c:v>41611</c:v>
                </c:pt>
                <c:pt idx="245">
                  <c:v>41612</c:v>
                </c:pt>
                <c:pt idx="246">
                  <c:v>41613</c:v>
                </c:pt>
                <c:pt idx="247">
                  <c:v>41614</c:v>
                </c:pt>
                <c:pt idx="248">
                  <c:v>41617</c:v>
                </c:pt>
                <c:pt idx="249">
                  <c:v>41618</c:v>
                </c:pt>
                <c:pt idx="250">
                  <c:v>41619</c:v>
                </c:pt>
                <c:pt idx="251">
                  <c:v>41620</c:v>
                </c:pt>
                <c:pt idx="252">
                  <c:v>41621</c:v>
                </c:pt>
                <c:pt idx="253">
                  <c:v>41624</c:v>
                </c:pt>
                <c:pt idx="254">
                  <c:v>41625</c:v>
                </c:pt>
                <c:pt idx="255">
                  <c:v>41626</c:v>
                </c:pt>
                <c:pt idx="256">
                  <c:v>41627</c:v>
                </c:pt>
                <c:pt idx="257">
                  <c:v>41628</c:v>
                </c:pt>
                <c:pt idx="258">
                  <c:v>41631</c:v>
                </c:pt>
                <c:pt idx="259">
                  <c:v>41632</c:v>
                </c:pt>
                <c:pt idx="260">
                  <c:v>41634</c:v>
                </c:pt>
                <c:pt idx="261">
                  <c:v>41635</c:v>
                </c:pt>
                <c:pt idx="262">
                  <c:v>41638</c:v>
                </c:pt>
                <c:pt idx="263">
                  <c:v>41639</c:v>
                </c:pt>
                <c:pt idx="264">
                  <c:v>41641</c:v>
                </c:pt>
                <c:pt idx="265">
                  <c:v>41642</c:v>
                </c:pt>
                <c:pt idx="266">
                  <c:v>41645</c:v>
                </c:pt>
                <c:pt idx="267">
                  <c:v>41646</c:v>
                </c:pt>
                <c:pt idx="268">
                  <c:v>41647</c:v>
                </c:pt>
                <c:pt idx="269">
                  <c:v>41648</c:v>
                </c:pt>
                <c:pt idx="270">
                  <c:v>41649</c:v>
                </c:pt>
                <c:pt idx="271">
                  <c:v>41652</c:v>
                </c:pt>
                <c:pt idx="272">
                  <c:v>41653</c:v>
                </c:pt>
                <c:pt idx="273">
                  <c:v>41654</c:v>
                </c:pt>
                <c:pt idx="274">
                  <c:v>41655</c:v>
                </c:pt>
                <c:pt idx="275">
                  <c:v>41656</c:v>
                </c:pt>
                <c:pt idx="276">
                  <c:v>41660</c:v>
                </c:pt>
                <c:pt idx="277">
                  <c:v>41661</c:v>
                </c:pt>
                <c:pt idx="278">
                  <c:v>41662</c:v>
                </c:pt>
                <c:pt idx="279">
                  <c:v>41663</c:v>
                </c:pt>
                <c:pt idx="280">
                  <c:v>41666</c:v>
                </c:pt>
                <c:pt idx="281">
                  <c:v>41667</c:v>
                </c:pt>
                <c:pt idx="282">
                  <c:v>41668</c:v>
                </c:pt>
                <c:pt idx="283">
                  <c:v>41669</c:v>
                </c:pt>
                <c:pt idx="284">
                  <c:v>41670</c:v>
                </c:pt>
                <c:pt idx="285">
                  <c:v>41673</c:v>
                </c:pt>
                <c:pt idx="286">
                  <c:v>41674</c:v>
                </c:pt>
                <c:pt idx="287">
                  <c:v>41675</c:v>
                </c:pt>
                <c:pt idx="288">
                  <c:v>41676</c:v>
                </c:pt>
                <c:pt idx="289">
                  <c:v>41677</c:v>
                </c:pt>
                <c:pt idx="290">
                  <c:v>41680</c:v>
                </c:pt>
                <c:pt idx="291">
                  <c:v>41681</c:v>
                </c:pt>
                <c:pt idx="292">
                  <c:v>41682</c:v>
                </c:pt>
                <c:pt idx="293">
                  <c:v>41683</c:v>
                </c:pt>
                <c:pt idx="294">
                  <c:v>41684</c:v>
                </c:pt>
                <c:pt idx="295">
                  <c:v>41688</c:v>
                </c:pt>
                <c:pt idx="296">
                  <c:v>41689</c:v>
                </c:pt>
                <c:pt idx="297">
                  <c:v>41690</c:v>
                </c:pt>
                <c:pt idx="298">
                  <c:v>41691</c:v>
                </c:pt>
                <c:pt idx="299">
                  <c:v>41694</c:v>
                </c:pt>
                <c:pt idx="300">
                  <c:v>41695</c:v>
                </c:pt>
                <c:pt idx="301">
                  <c:v>41696</c:v>
                </c:pt>
                <c:pt idx="302">
                  <c:v>41697</c:v>
                </c:pt>
                <c:pt idx="303">
                  <c:v>41698</c:v>
                </c:pt>
                <c:pt idx="304">
                  <c:v>41701</c:v>
                </c:pt>
                <c:pt idx="305">
                  <c:v>41702</c:v>
                </c:pt>
                <c:pt idx="306">
                  <c:v>41703</c:v>
                </c:pt>
                <c:pt idx="307">
                  <c:v>41704</c:v>
                </c:pt>
                <c:pt idx="308">
                  <c:v>41705</c:v>
                </c:pt>
                <c:pt idx="309">
                  <c:v>41708</c:v>
                </c:pt>
                <c:pt idx="310">
                  <c:v>41709</c:v>
                </c:pt>
                <c:pt idx="311">
                  <c:v>41710</c:v>
                </c:pt>
                <c:pt idx="312">
                  <c:v>41711</c:v>
                </c:pt>
                <c:pt idx="313">
                  <c:v>41712</c:v>
                </c:pt>
                <c:pt idx="314">
                  <c:v>41715</c:v>
                </c:pt>
                <c:pt idx="315">
                  <c:v>41716</c:v>
                </c:pt>
                <c:pt idx="316">
                  <c:v>41717</c:v>
                </c:pt>
                <c:pt idx="317">
                  <c:v>41718</c:v>
                </c:pt>
                <c:pt idx="318">
                  <c:v>41719</c:v>
                </c:pt>
                <c:pt idx="319">
                  <c:v>41722</c:v>
                </c:pt>
                <c:pt idx="320">
                  <c:v>41723</c:v>
                </c:pt>
                <c:pt idx="321">
                  <c:v>41724</c:v>
                </c:pt>
                <c:pt idx="322">
                  <c:v>41725</c:v>
                </c:pt>
                <c:pt idx="323">
                  <c:v>41726</c:v>
                </c:pt>
                <c:pt idx="324">
                  <c:v>41729</c:v>
                </c:pt>
                <c:pt idx="325">
                  <c:v>41730</c:v>
                </c:pt>
                <c:pt idx="326">
                  <c:v>41731</c:v>
                </c:pt>
                <c:pt idx="327">
                  <c:v>41732</c:v>
                </c:pt>
                <c:pt idx="328">
                  <c:v>41733</c:v>
                </c:pt>
                <c:pt idx="329">
                  <c:v>41736</c:v>
                </c:pt>
                <c:pt idx="330">
                  <c:v>41737</c:v>
                </c:pt>
                <c:pt idx="331">
                  <c:v>41738</c:v>
                </c:pt>
                <c:pt idx="332">
                  <c:v>41739</c:v>
                </c:pt>
                <c:pt idx="333">
                  <c:v>41740</c:v>
                </c:pt>
                <c:pt idx="334">
                  <c:v>41743</c:v>
                </c:pt>
                <c:pt idx="335">
                  <c:v>41744</c:v>
                </c:pt>
                <c:pt idx="336">
                  <c:v>41745</c:v>
                </c:pt>
                <c:pt idx="337">
                  <c:v>41746</c:v>
                </c:pt>
                <c:pt idx="338">
                  <c:v>41750</c:v>
                </c:pt>
                <c:pt idx="339">
                  <c:v>41751</c:v>
                </c:pt>
                <c:pt idx="340">
                  <c:v>41752</c:v>
                </c:pt>
                <c:pt idx="341">
                  <c:v>41753</c:v>
                </c:pt>
                <c:pt idx="342">
                  <c:v>41754</c:v>
                </c:pt>
                <c:pt idx="343">
                  <c:v>41757</c:v>
                </c:pt>
                <c:pt idx="344">
                  <c:v>41758</c:v>
                </c:pt>
                <c:pt idx="345">
                  <c:v>41759</c:v>
                </c:pt>
                <c:pt idx="346">
                  <c:v>41760</c:v>
                </c:pt>
                <c:pt idx="347">
                  <c:v>41761</c:v>
                </c:pt>
                <c:pt idx="348">
                  <c:v>41764</c:v>
                </c:pt>
                <c:pt idx="349">
                  <c:v>41765</c:v>
                </c:pt>
                <c:pt idx="350">
                  <c:v>41766</c:v>
                </c:pt>
                <c:pt idx="351">
                  <c:v>41767</c:v>
                </c:pt>
                <c:pt idx="352">
                  <c:v>41768</c:v>
                </c:pt>
                <c:pt idx="353">
                  <c:v>41771</c:v>
                </c:pt>
                <c:pt idx="354">
                  <c:v>41772</c:v>
                </c:pt>
                <c:pt idx="355">
                  <c:v>41773</c:v>
                </c:pt>
                <c:pt idx="356">
                  <c:v>41774</c:v>
                </c:pt>
                <c:pt idx="357">
                  <c:v>41775</c:v>
                </c:pt>
                <c:pt idx="358">
                  <c:v>41778</c:v>
                </c:pt>
                <c:pt idx="359">
                  <c:v>41779</c:v>
                </c:pt>
                <c:pt idx="360">
                  <c:v>41780</c:v>
                </c:pt>
                <c:pt idx="361">
                  <c:v>41781</c:v>
                </c:pt>
                <c:pt idx="362">
                  <c:v>41782</c:v>
                </c:pt>
                <c:pt idx="363">
                  <c:v>41786</c:v>
                </c:pt>
                <c:pt idx="364">
                  <c:v>41787</c:v>
                </c:pt>
                <c:pt idx="365">
                  <c:v>41788</c:v>
                </c:pt>
                <c:pt idx="366">
                  <c:v>41789</c:v>
                </c:pt>
                <c:pt idx="367">
                  <c:v>41792</c:v>
                </c:pt>
                <c:pt idx="368">
                  <c:v>41793</c:v>
                </c:pt>
                <c:pt idx="369">
                  <c:v>41794</c:v>
                </c:pt>
                <c:pt idx="370">
                  <c:v>41795</c:v>
                </c:pt>
                <c:pt idx="371">
                  <c:v>41796</c:v>
                </c:pt>
                <c:pt idx="372">
                  <c:v>41799</c:v>
                </c:pt>
                <c:pt idx="373">
                  <c:v>41800</c:v>
                </c:pt>
                <c:pt idx="374">
                  <c:v>41801</c:v>
                </c:pt>
                <c:pt idx="375">
                  <c:v>41802</c:v>
                </c:pt>
                <c:pt idx="376">
                  <c:v>41803</c:v>
                </c:pt>
                <c:pt idx="377">
                  <c:v>41806</c:v>
                </c:pt>
                <c:pt idx="378">
                  <c:v>41807</c:v>
                </c:pt>
                <c:pt idx="379">
                  <c:v>41808</c:v>
                </c:pt>
                <c:pt idx="380">
                  <c:v>41809</c:v>
                </c:pt>
                <c:pt idx="381">
                  <c:v>41810</c:v>
                </c:pt>
                <c:pt idx="382">
                  <c:v>41813</c:v>
                </c:pt>
                <c:pt idx="383">
                  <c:v>41814</c:v>
                </c:pt>
                <c:pt idx="384">
                  <c:v>41815</c:v>
                </c:pt>
                <c:pt idx="385">
                  <c:v>41816</c:v>
                </c:pt>
                <c:pt idx="386">
                  <c:v>41817</c:v>
                </c:pt>
                <c:pt idx="387">
                  <c:v>41820</c:v>
                </c:pt>
                <c:pt idx="388">
                  <c:v>41821</c:v>
                </c:pt>
                <c:pt idx="389">
                  <c:v>41822</c:v>
                </c:pt>
                <c:pt idx="390">
                  <c:v>41823</c:v>
                </c:pt>
                <c:pt idx="391">
                  <c:v>41827</c:v>
                </c:pt>
                <c:pt idx="392">
                  <c:v>41828</c:v>
                </c:pt>
                <c:pt idx="393">
                  <c:v>41829</c:v>
                </c:pt>
                <c:pt idx="394">
                  <c:v>41830</c:v>
                </c:pt>
                <c:pt idx="395">
                  <c:v>41831</c:v>
                </c:pt>
                <c:pt idx="396">
                  <c:v>41834</c:v>
                </c:pt>
                <c:pt idx="397">
                  <c:v>41835</c:v>
                </c:pt>
                <c:pt idx="398">
                  <c:v>41836</c:v>
                </c:pt>
                <c:pt idx="399">
                  <c:v>41837</c:v>
                </c:pt>
                <c:pt idx="400">
                  <c:v>41838</c:v>
                </c:pt>
                <c:pt idx="401">
                  <c:v>41841</c:v>
                </c:pt>
                <c:pt idx="402">
                  <c:v>41842</c:v>
                </c:pt>
                <c:pt idx="403">
                  <c:v>41843</c:v>
                </c:pt>
                <c:pt idx="404">
                  <c:v>41844</c:v>
                </c:pt>
                <c:pt idx="405">
                  <c:v>41845</c:v>
                </c:pt>
                <c:pt idx="406">
                  <c:v>41848</c:v>
                </c:pt>
                <c:pt idx="407">
                  <c:v>41849</c:v>
                </c:pt>
                <c:pt idx="408">
                  <c:v>41850</c:v>
                </c:pt>
                <c:pt idx="409">
                  <c:v>41851</c:v>
                </c:pt>
                <c:pt idx="410">
                  <c:v>41852</c:v>
                </c:pt>
                <c:pt idx="411">
                  <c:v>41855</c:v>
                </c:pt>
                <c:pt idx="412">
                  <c:v>41856</c:v>
                </c:pt>
                <c:pt idx="413">
                  <c:v>41857</c:v>
                </c:pt>
                <c:pt idx="414">
                  <c:v>41858</c:v>
                </c:pt>
                <c:pt idx="415">
                  <c:v>41859</c:v>
                </c:pt>
                <c:pt idx="416">
                  <c:v>41862</c:v>
                </c:pt>
                <c:pt idx="417">
                  <c:v>41863</c:v>
                </c:pt>
                <c:pt idx="418">
                  <c:v>41864</c:v>
                </c:pt>
                <c:pt idx="419">
                  <c:v>41865</c:v>
                </c:pt>
                <c:pt idx="420">
                  <c:v>41866</c:v>
                </c:pt>
                <c:pt idx="421">
                  <c:v>41869</c:v>
                </c:pt>
                <c:pt idx="422">
                  <c:v>41870</c:v>
                </c:pt>
                <c:pt idx="423">
                  <c:v>41871</c:v>
                </c:pt>
                <c:pt idx="424">
                  <c:v>41872</c:v>
                </c:pt>
                <c:pt idx="425">
                  <c:v>41873</c:v>
                </c:pt>
                <c:pt idx="426">
                  <c:v>41876</c:v>
                </c:pt>
                <c:pt idx="427">
                  <c:v>41877</c:v>
                </c:pt>
                <c:pt idx="428">
                  <c:v>41878</c:v>
                </c:pt>
                <c:pt idx="429">
                  <c:v>41879</c:v>
                </c:pt>
                <c:pt idx="430">
                  <c:v>41880</c:v>
                </c:pt>
                <c:pt idx="431">
                  <c:v>41884</c:v>
                </c:pt>
                <c:pt idx="432">
                  <c:v>41885</c:v>
                </c:pt>
                <c:pt idx="433">
                  <c:v>41886</c:v>
                </c:pt>
                <c:pt idx="434">
                  <c:v>41887</c:v>
                </c:pt>
                <c:pt idx="435">
                  <c:v>41890</c:v>
                </c:pt>
                <c:pt idx="436">
                  <c:v>41891</c:v>
                </c:pt>
                <c:pt idx="437">
                  <c:v>41892</c:v>
                </c:pt>
                <c:pt idx="438">
                  <c:v>41893</c:v>
                </c:pt>
                <c:pt idx="439">
                  <c:v>41894</c:v>
                </c:pt>
                <c:pt idx="440">
                  <c:v>41897</c:v>
                </c:pt>
                <c:pt idx="441">
                  <c:v>41898</c:v>
                </c:pt>
                <c:pt idx="442">
                  <c:v>41899</c:v>
                </c:pt>
                <c:pt idx="443">
                  <c:v>41900</c:v>
                </c:pt>
                <c:pt idx="444">
                  <c:v>41901</c:v>
                </c:pt>
                <c:pt idx="445">
                  <c:v>41904</c:v>
                </c:pt>
                <c:pt idx="446">
                  <c:v>41905</c:v>
                </c:pt>
                <c:pt idx="447">
                  <c:v>41906</c:v>
                </c:pt>
                <c:pt idx="448">
                  <c:v>41907</c:v>
                </c:pt>
                <c:pt idx="449">
                  <c:v>41908</c:v>
                </c:pt>
                <c:pt idx="450">
                  <c:v>41911</c:v>
                </c:pt>
                <c:pt idx="451">
                  <c:v>41912</c:v>
                </c:pt>
                <c:pt idx="452">
                  <c:v>41913</c:v>
                </c:pt>
                <c:pt idx="453">
                  <c:v>41914</c:v>
                </c:pt>
                <c:pt idx="454">
                  <c:v>41915</c:v>
                </c:pt>
                <c:pt idx="455">
                  <c:v>41918</c:v>
                </c:pt>
                <c:pt idx="456">
                  <c:v>41919</c:v>
                </c:pt>
                <c:pt idx="457">
                  <c:v>41920</c:v>
                </c:pt>
                <c:pt idx="458">
                  <c:v>41921</c:v>
                </c:pt>
                <c:pt idx="459">
                  <c:v>41922</c:v>
                </c:pt>
                <c:pt idx="460">
                  <c:v>41925</c:v>
                </c:pt>
                <c:pt idx="461">
                  <c:v>41926</c:v>
                </c:pt>
                <c:pt idx="462">
                  <c:v>41927</c:v>
                </c:pt>
                <c:pt idx="463">
                  <c:v>41928</c:v>
                </c:pt>
                <c:pt idx="464">
                  <c:v>41929</c:v>
                </c:pt>
                <c:pt idx="465">
                  <c:v>41932</c:v>
                </c:pt>
                <c:pt idx="466">
                  <c:v>41933</c:v>
                </c:pt>
                <c:pt idx="467">
                  <c:v>41934</c:v>
                </c:pt>
                <c:pt idx="468">
                  <c:v>41935</c:v>
                </c:pt>
                <c:pt idx="469">
                  <c:v>41936</c:v>
                </c:pt>
                <c:pt idx="470">
                  <c:v>41939</c:v>
                </c:pt>
                <c:pt idx="471">
                  <c:v>41940</c:v>
                </c:pt>
                <c:pt idx="472">
                  <c:v>41941</c:v>
                </c:pt>
                <c:pt idx="473">
                  <c:v>41942</c:v>
                </c:pt>
                <c:pt idx="474">
                  <c:v>41943</c:v>
                </c:pt>
                <c:pt idx="475">
                  <c:v>41946</c:v>
                </c:pt>
                <c:pt idx="476">
                  <c:v>41947</c:v>
                </c:pt>
                <c:pt idx="477">
                  <c:v>41948</c:v>
                </c:pt>
                <c:pt idx="478">
                  <c:v>41949</c:v>
                </c:pt>
                <c:pt idx="479">
                  <c:v>41950</c:v>
                </c:pt>
                <c:pt idx="480">
                  <c:v>41953</c:v>
                </c:pt>
                <c:pt idx="481">
                  <c:v>41954</c:v>
                </c:pt>
                <c:pt idx="482">
                  <c:v>41955</c:v>
                </c:pt>
                <c:pt idx="483">
                  <c:v>41956</c:v>
                </c:pt>
                <c:pt idx="484">
                  <c:v>41957</c:v>
                </c:pt>
                <c:pt idx="485">
                  <c:v>41960</c:v>
                </c:pt>
                <c:pt idx="486">
                  <c:v>41961</c:v>
                </c:pt>
                <c:pt idx="487">
                  <c:v>41962</c:v>
                </c:pt>
                <c:pt idx="488">
                  <c:v>41963</c:v>
                </c:pt>
                <c:pt idx="489">
                  <c:v>41964</c:v>
                </c:pt>
                <c:pt idx="490">
                  <c:v>41967</c:v>
                </c:pt>
                <c:pt idx="491">
                  <c:v>41968</c:v>
                </c:pt>
                <c:pt idx="492">
                  <c:v>41969</c:v>
                </c:pt>
                <c:pt idx="493">
                  <c:v>41971</c:v>
                </c:pt>
                <c:pt idx="494">
                  <c:v>41974</c:v>
                </c:pt>
                <c:pt idx="495">
                  <c:v>41975</c:v>
                </c:pt>
                <c:pt idx="496">
                  <c:v>41976</c:v>
                </c:pt>
                <c:pt idx="497">
                  <c:v>41977</c:v>
                </c:pt>
                <c:pt idx="498">
                  <c:v>41978</c:v>
                </c:pt>
                <c:pt idx="499">
                  <c:v>41981</c:v>
                </c:pt>
                <c:pt idx="500">
                  <c:v>41982</c:v>
                </c:pt>
                <c:pt idx="501">
                  <c:v>41983</c:v>
                </c:pt>
                <c:pt idx="502">
                  <c:v>41984</c:v>
                </c:pt>
                <c:pt idx="503">
                  <c:v>41985</c:v>
                </c:pt>
                <c:pt idx="504">
                  <c:v>41988</c:v>
                </c:pt>
                <c:pt idx="505">
                  <c:v>41989</c:v>
                </c:pt>
                <c:pt idx="506">
                  <c:v>41990</c:v>
                </c:pt>
                <c:pt idx="507">
                  <c:v>41991</c:v>
                </c:pt>
                <c:pt idx="508">
                  <c:v>41992</c:v>
                </c:pt>
                <c:pt idx="509">
                  <c:v>41995</c:v>
                </c:pt>
                <c:pt idx="510">
                  <c:v>41996</c:v>
                </c:pt>
                <c:pt idx="511">
                  <c:v>41997</c:v>
                </c:pt>
                <c:pt idx="512">
                  <c:v>41999</c:v>
                </c:pt>
                <c:pt idx="513">
                  <c:v>42002</c:v>
                </c:pt>
                <c:pt idx="514">
                  <c:v>42003</c:v>
                </c:pt>
                <c:pt idx="515">
                  <c:v>42004</c:v>
                </c:pt>
                <c:pt idx="516">
                  <c:v>42006</c:v>
                </c:pt>
                <c:pt idx="517">
                  <c:v>42009</c:v>
                </c:pt>
                <c:pt idx="518">
                  <c:v>42010</c:v>
                </c:pt>
                <c:pt idx="519">
                  <c:v>42011</c:v>
                </c:pt>
                <c:pt idx="520">
                  <c:v>42012</c:v>
                </c:pt>
                <c:pt idx="521">
                  <c:v>42013</c:v>
                </c:pt>
                <c:pt idx="522">
                  <c:v>42016</c:v>
                </c:pt>
                <c:pt idx="523">
                  <c:v>42017</c:v>
                </c:pt>
                <c:pt idx="524">
                  <c:v>42018</c:v>
                </c:pt>
                <c:pt idx="525">
                  <c:v>42019</c:v>
                </c:pt>
                <c:pt idx="526">
                  <c:v>42020</c:v>
                </c:pt>
                <c:pt idx="527">
                  <c:v>42024</c:v>
                </c:pt>
                <c:pt idx="528">
                  <c:v>42025</c:v>
                </c:pt>
                <c:pt idx="529">
                  <c:v>42026</c:v>
                </c:pt>
                <c:pt idx="530">
                  <c:v>42027</c:v>
                </c:pt>
                <c:pt idx="531">
                  <c:v>42030</c:v>
                </c:pt>
                <c:pt idx="532">
                  <c:v>42031</c:v>
                </c:pt>
                <c:pt idx="533">
                  <c:v>42032</c:v>
                </c:pt>
                <c:pt idx="534">
                  <c:v>42033</c:v>
                </c:pt>
                <c:pt idx="535">
                  <c:v>42034</c:v>
                </c:pt>
                <c:pt idx="536">
                  <c:v>42037</c:v>
                </c:pt>
                <c:pt idx="537">
                  <c:v>42038</c:v>
                </c:pt>
                <c:pt idx="538">
                  <c:v>42039</c:v>
                </c:pt>
                <c:pt idx="539">
                  <c:v>42040</c:v>
                </c:pt>
                <c:pt idx="540">
                  <c:v>42041</c:v>
                </c:pt>
                <c:pt idx="541">
                  <c:v>42044</c:v>
                </c:pt>
                <c:pt idx="542">
                  <c:v>42045</c:v>
                </c:pt>
                <c:pt idx="543">
                  <c:v>42046</c:v>
                </c:pt>
                <c:pt idx="544">
                  <c:v>42047</c:v>
                </c:pt>
                <c:pt idx="545">
                  <c:v>42048</c:v>
                </c:pt>
                <c:pt idx="546">
                  <c:v>42052</c:v>
                </c:pt>
                <c:pt idx="547">
                  <c:v>42053</c:v>
                </c:pt>
                <c:pt idx="548">
                  <c:v>42054</c:v>
                </c:pt>
                <c:pt idx="549">
                  <c:v>42055</c:v>
                </c:pt>
                <c:pt idx="550">
                  <c:v>42058</c:v>
                </c:pt>
                <c:pt idx="551">
                  <c:v>42059</c:v>
                </c:pt>
                <c:pt idx="552">
                  <c:v>42060</c:v>
                </c:pt>
                <c:pt idx="553">
                  <c:v>42061</c:v>
                </c:pt>
                <c:pt idx="554">
                  <c:v>42062</c:v>
                </c:pt>
                <c:pt idx="555">
                  <c:v>42065</c:v>
                </c:pt>
                <c:pt idx="556">
                  <c:v>42066</c:v>
                </c:pt>
                <c:pt idx="557">
                  <c:v>42067</c:v>
                </c:pt>
                <c:pt idx="558">
                  <c:v>42068</c:v>
                </c:pt>
                <c:pt idx="559">
                  <c:v>42069</c:v>
                </c:pt>
                <c:pt idx="560">
                  <c:v>42072</c:v>
                </c:pt>
                <c:pt idx="561">
                  <c:v>42073</c:v>
                </c:pt>
                <c:pt idx="562">
                  <c:v>42074</c:v>
                </c:pt>
                <c:pt idx="563">
                  <c:v>42075</c:v>
                </c:pt>
                <c:pt idx="564">
                  <c:v>42076</c:v>
                </c:pt>
                <c:pt idx="565">
                  <c:v>42079</c:v>
                </c:pt>
                <c:pt idx="566">
                  <c:v>42080</c:v>
                </c:pt>
                <c:pt idx="567">
                  <c:v>42081</c:v>
                </c:pt>
                <c:pt idx="568">
                  <c:v>42082</c:v>
                </c:pt>
                <c:pt idx="569">
                  <c:v>42083</c:v>
                </c:pt>
                <c:pt idx="570">
                  <c:v>42086</c:v>
                </c:pt>
                <c:pt idx="571">
                  <c:v>42087</c:v>
                </c:pt>
                <c:pt idx="572">
                  <c:v>42088</c:v>
                </c:pt>
                <c:pt idx="573">
                  <c:v>42089</c:v>
                </c:pt>
                <c:pt idx="574">
                  <c:v>42090</c:v>
                </c:pt>
                <c:pt idx="575">
                  <c:v>42093</c:v>
                </c:pt>
                <c:pt idx="576">
                  <c:v>42094</c:v>
                </c:pt>
                <c:pt idx="577">
                  <c:v>42095</c:v>
                </c:pt>
                <c:pt idx="578">
                  <c:v>42096</c:v>
                </c:pt>
                <c:pt idx="579">
                  <c:v>42100</c:v>
                </c:pt>
                <c:pt idx="580">
                  <c:v>42101</c:v>
                </c:pt>
                <c:pt idx="581">
                  <c:v>42102</c:v>
                </c:pt>
                <c:pt idx="582">
                  <c:v>42103</c:v>
                </c:pt>
                <c:pt idx="583">
                  <c:v>42104</c:v>
                </c:pt>
                <c:pt idx="584">
                  <c:v>42107</c:v>
                </c:pt>
                <c:pt idx="585">
                  <c:v>42108</c:v>
                </c:pt>
                <c:pt idx="586">
                  <c:v>42109</c:v>
                </c:pt>
                <c:pt idx="587">
                  <c:v>42110</c:v>
                </c:pt>
                <c:pt idx="588">
                  <c:v>42111</c:v>
                </c:pt>
                <c:pt idx="589">
                  <c:v>42114</c:v>
                </c:pt>
                <c:pt idx="590">
                  <c:v>42115</c:v>
                </c:pt>
                <c:pt idx="591">
                  <c:v>42116</c:v>
                </c:pt>
                <c:pt idx="592">
                  <c:v>42117</c:v>
                </c:pt>
                <c:pt idx="593">
                  <c:v>42118</c:v>
                </c:pt>
                <c:pt idx="594">
                  <c:v>42121</c:v>
                </c:pt>
                <c:pt idx="595">
                  <c:v>42122</c:v>
                </c:pt>
                <c:pt idx="596">
                  <c:v>42123</c:v>
                </c:pt>
                <c:pt idx="597">
                  <c:v>42124</c:v>
                </c:pt>
                <c:pt idx="598">
                  <c:v>42125</c:v>
                </c:pt>
                <c:pt idx="599">
                  <c:v>42128</c:v>
                </c:pt>
                <c:pt idx="600">
                  <c:v>42129</c:v>
                </c:pt>
                <c:pt idx="601">
                  <c:v>42130</c:v>
                </c:pt>
                <c:pt idx="602">
                  <c:v>42131</c:v>
                </c:pt>
                <c:pt idx="603">
                  <c:v>42132</c:v>
                </c:pt>
                <c:pt idx="604">
                  <c:v>42135</c:v>
                </c:pt>
                <c:pt idx="605">
                  <c:v>42136</c:v>
                </c:pt>
                <c:pt idx="606">
                  <c:v>42137</c:v>
                </c:pt>
                <c:pt idx="607">
                  <c:v>42138</c:v>
                </c:pt>
                <c:pt idx="608">
                  <c:v>42139</c:v>
                </c:pt>
                <c:pt idx="609">
                  <c:v>42142</c:v>
                </c:pt>
                <c:pt idx="610">
                  <c:v>42143</c:v>
                </c:pt>
                <c:pt idx="611">
                  <c:v>42144</c:v>
                </c:pt>
                <c:pt idx="612">
                  <c:v>42145</c:v>
                </c:pt>
                <c:pt idx="613">
                  <c:v>42146</c:v>
                </c:pt>
                <c:pt idx="614">
                  <c:v>42150</c:v>
                </c:pt>
                <c:pt idx="615">
                  <c:v>42151</c:v>
                </c:pt>
                <c:pt idx="616">
                  <c:v>42152</c:v>
                </c:pt>
                <c:pt idx="617">
                  <c:v>42153</c:v>
                </c:pt>
                <c:pt idx="618">
                  <c:v>42156</c:v>
                </c:pt>
                <c:pt idx="619">
                  <c:v>42157</c:v>
                </c:pt>
                <c:pt idx="620">
                  <c:v>42158</c:v>
                </c:pt>
                <c:pt idx="621">
                  <c:v>42159</c:v>
                </c:pt>
                <c:pt idx="622">
                  <c:v>42160</c:v>
                </c:pt>
                <c:pt idx="623">
                  <c:v>42163</c:v>
                </c:pt>
                <c:pt idx="624">
                  <c:v>42164</c:v>
                </c:pt>
                <c:pt idx="625">
                  <c:v>42165</c:v>
                </c:pt>
                <c:pt idx="626">
                  <c:v>42166</c:v>
                </c:pt>
                <c:pt idx="627">
                  <c:v>42167</c:v>
                </c:pt>
                <c:pt idx="628">
                  <c:v>42170</c:v>
                </c:pt>
                <c:pt idx="629">
                  <c:v>42171</c:v>
                </c:pt>
                <c:pt idx="630">
                  <c:v>42172</c:v>
                </c:pt>
                <c:pt idx="631">
                  <c:v>42173</c:v>
                </c:pt>
                <c:pt idx="632">
                  <c:v>42174</c:v>
                </c:pt>
                <c:pt idx="633">
                  <c:v>42177</c:v>
                </c:pt>
                <c:pt idx="634">
                  <c:v>42178</c:v>
                </c:pt>
                <c:pt idx="635">
                  <c:v>42179</c:v>
                </c:pt>
                <c:pt idx="636">
                  <c:v>42180</c:v>
                </c:pt>
                <c:pt idx="637">
                  <c:v>42181</c:v>
                </c:pt>
                <c:pt idx="638">
                  <c:v>42184</c:v>
                </c:pt>
                <c:pt idx="639">
                  <c:v>42185</c:v>
                </c:pt>
                <c:pt idx="640">
                  <c:v>42186</c:v>
                </c:pt>
                <c:pt idx="641">
                  <c:v>42187</c:v>
                </c:pt>
                <c:pt idx="642">
                  <c:v>42191</c:v>
                </c:pt>
                <c:pt idx="643">
                  <c:v>42192</c:v>
                </c:pt>
                <c:pt idx="644">
                  <c:v>42193</c:v>
                </c:pt>
                <c:pt idx="645">
                  <c:v>42194</c:v>
                </c:pt>
                <c:pt idx="646">
                  <c:v>42195</c:v>
                </c:pt>
                <c:pt idx="647">
                  <c:v>42198</c:v>
                </c:pt>
                <c:pt idx="648">
                  <c:v>42199</c:v>
                </c:pt>
                <c:pt idx="649">
                  <c:v>42200</c:v>
                </c:pt>
                <c:pt idx="650">
                  <c:v>42201</c:v>
                </c:pt>
                <c:pt idx="651">
                  <c:v>42202</c:v>
                </c:pt>
                <c:pt idx="652">
                  <c:v>42205</c:v>
                </c:pt>
                <c:pt idx="653">
                  <c:v>42206</c:v>
                </c:pt>
                <c:pt idx="654">
                  <c:v>42207</c:v>
                </c:pt>
                <c:pt idx="655">
                  <c:v>42208</c:v>
                </c:pt>
                <c:pt idx="656">
                  <c:v>42209</c:v>
                </c:pt>
                <c:pt idx="657">
                  <c:v>42212</c:v>
                </c:pt>
                <c:pt idx="658">
                  <c:v>42213</c:v>
                </c:pt>
                <c:pt idx="659">
                  <c:v>42214</c:v>
                </c:pt>
                <c:pt idx="660">
                  <c:v>42215</c:v>
                </c:pt>
                <c:pt idx="661">
                  <c:v>42216</c:v>
                </c:pt>
                <c:pt idx="662">
                  <c:v>42219</c:v>
                </c:pt>
                <c:pt idx="663">
                  <c:v>42220</c:v>
                </c:pt>
                <c:pt idx="664">
                  <c:v>42221</c:v>
                </c:pt>
                <c:pt idx="665">
                  <c:v>42222</c:v>
                </c:pt>
                <c:pt idx="666">
                  <c:v>42223</c:v>
                </c:pt>
                <c:pt idx="667">
                  <c:v>42226</c:v>
                </c:pt>
                <c:pt idx="668">
                  <c:v>42227</c:v>
                </c:pt>
                <c:pt idx="669">
                  <c:v>42228</c:v>
                </c:pt>
                <c:pt idx="670">
                  <c:v>42229</c:v>
                </c:pt>
                <c:pt idx="671">
                  <c:v>42230</c:v>
                </c:pt>
                <c:pt idx="672">
                  <c:v>42233</c:v>
                </c:pt>
                <c:pt idx="673">
                  <c:v>42234</c:v>
                </c:pt>
                <c:pt idx="674">
                  <c:v>42235</c:v>
                </c:pt>
                <c:pt idx="675">
                  <c:v>42236</c:v>
                </c:pt>
                <c:pt idx="676">
                  <c:v>42237</c:v>
                </c:pt>
                <c:pt idx="677">
                  <c:v>42240</c:v>
                </c:pt>
                <c:pt idx="678">
                  <c:v>42241</c:v>
                </c:pt>
                <c:pt idx="679">
                  <c:v>42242</c:v>
                </c:pt>
                <c:pt idx="680">
                  <c:v>42243</c:v>
                </c:pt>
                <c:pt idx="681">
                  <c:v>42244</c:v>
                </c:pt>
                <c:pt idx="682">
                  <c:v>42247</c:v>
                </c:pt>
                <c:pt idx="683">
                  <c:v>42248</c:v>
                </c:pt>
                <c:pt idx="684">
                  <c:v>42249</c:v>
                </c:pt>
                <c:pt idx="685">
                  <c:v>42250</c:v>
                </c:pt>
                <c:pt idx="686">
                  <c:v>42251</c:v>
                </c:pt>
                <c:pt idx="687">
                  <c:v>42255</c:v>
                </c:pt>
                <c:pt idx="688">
                  <c:v>42256</c:v>
                </c:pt>
                <c:pt idx="689">
                  <c:v>42257</c:v>
                </c:pt>
                <c:pt idx="690">
                  <c:v>42258</c:v>
                </c:pt>
                <c:pt idx="691">
                  <c:v>42261</c:v>
                </c:pt>
                <c:pt idx="692">
                  <c:v>42262</c:v>
                </c:pt>
                <c:pt idx="693">
                  <c:v>42263</c:v>
                </c:pt>
                <c:pt idx="694">
                  <c:v>42264</c:v>
                </c:pt>
                <c:pt idx="695">
                  <c:v>42265</c:v>
                </c:pt>
                <c:pt idx="696">
                  <c:v>42268</c:v>
                </c:pt>
                <c:pt idx="697">
                  <c:v>42269</c:v>
                </c:pt>
                <c:pt idx="698">
                  <c:v>42270</c:v>
                </c:pt>
                <c:pt idx="699">
                  <c:v>42271</c:v>
                </c:pt>
                <c:pt idx="700">
                  <c:v>42272</c:v>
                </c:pt>
                <c:pt idx="701">
                  <c:v>42275</c:v>
                </c:pt>
                <c:pt idx="702">
                  <c:v>42276</c:v>
                </c:pt>
                <c:pt idx="703">
                  <c:v>42277</c:v>
                </c:pt>
                <c:pt idx="704">
                  <c:v>42278</c:v>
                </c:pt>
                <c:pt idx="705">
                  <c:v>42279</c:v>
                </c:pt>
                <c:pt idx="706">
                  <c:v>42282</c:v>
                </c:pt>
                <c:pt idx="707">
                  <c:v>42283</c:v>
                </c:pt>
                <c:pt idx="708">
                  <c:v>42284</c:v>
                </c:pt>
                <c:pt idx="709">
                  <c:v>42285</c:v>
                </c:pt>
                <c:pt idx="710">
                  <c:v>42286</c:v>
                </c:pt>
                <c:pt idx="711">
                  <c:v>42289</c:v>
                </c:pt>
                <c:pt idx="712">
                  <c:v>42290</c:v>
                </c:pt>
                <c:pt idx="713">
                  <c:v>42291</c:v>
                </c:pt>
                <c:pt idx="714">
                  <c:v>42292</c:v>
                </c:pt>
                <c:pt idx="715">
                  <c:v>42293</c:v>
                </c:pt>
                <c:pt idx="716">
                  <c:v>42296</c:v>
                </c:pt>
                <c:pt idx="717">
                  <c:v>42297</c:v>
                </c:pt>
                <c:pt idx="718">
                  <c:v>42298</c:v>
                </c:pt>
                <c:pt idx="719">
                  <c:v>42299</c:v>
                </c:pt>
                <c:pt idx="720">
                  <c:v>42300</c:v>
                </c:pt>
                <c:pt idx="721">
                  <c:v>42303</c:v>
                </c:pt>
                <c:pt idx="722">
                  <c:v>42304</c:v>
                </c:pt>
                <c:pt idx="723">
                  <c:v>42305</c:v>
                </c:pt>
                <c:pt idx="724">
                  <c:v>42306</c:v>
                </c:pt>
                <c:pt idx="725">
                  <c:v>42307</c:v>
                </c:pt>
                <c:pt idx="726">
                  <c:v>42310</c:v>
                </c:pt>
                <c:pt idx="727">
                  <c:v>42311</c:v>
                </c:pt>
                <c:pt idx="728">
                  <c:v>42312</c:v>
                </c:pt>
                <c:pt idx="729">
                  <c:v>42313</c:v>
                </c:pt>
                <c:pt idx="730">
                  <c:v>42314</c:v>
                </c:pt>
                <c:pt idx="731">
                  <c:v>42317</c:v>
                </c:pt>
                <c:pt idx="732">
                  <c:v>42318</c:v>
                </c:pt>
                <c:pt idx="733">
                  <c:v>42319</c:v>
                </c:pt>
                <c:pt idx="734">
                  <c:v>42320</c:v>
                </c:pt>
                <c:pt idx="735">
                  <c:v>42321</c:v>
                </c:pt>
                <c:pt idx="736">
                  <c:v>42324</c:v>
                </c:pt>
                <c:pt idx="737">
                  <c:v>42325</c:v>
                </c:pt>
                <c:pt idx="738">
                  <c:v>42326</c:v>
                </c:pt>
                <c:pt idx="739">
                  <c:v>42327</c:v>
                </c:pt>
                <c:pt idx="740">
                  <c:v>42328</c:v>
                </c:pt>
                <c:pt idx="741">
                  <c:v>42331</c:v>
                </c:pt>
                <c:pt idx="742">
                  <c:v>42332</c:v>
                </c:pt>
                <c:pt idx="743">
                  <c:v>42333</c:v>
                </c:pt>
                <c:pt idx="744">
                  <c:v>42335</c:v>
                </c:pt>
                <c:pt idx="745">
                  <c:v>42338</c:v>
                </c:pt>
                <c:pt idx="746">
                  <c:v>42339</c:v>
                </c:pt>
                <c:pt idx="747">
                  <c:v>42340</c:v>
                </c:pt>
                <c:pt idx="748">
                  <c:v>42341</c:v>
                </c:pt>
                <c:pt idx="749">
                  <c:v>42342</c:v>
                </c:pt>
                <c:pt idx="750">
                  <c:v>42345</c:v>
                </c:pt>
                <c:pt idx="751">
                  <c:v>42346</c:v>
                </c:pt>
                <c:pt idx="752">
                  <c:v>42347</c:v>
                </c:pt>
                <c:pt idx="753">
                  <c:v>42348</c:v>
                </c:pt>
                <c:pt idx="754">
                  <c:v>42349</c:v>
                </c:pt>
                <c:pt idx="755">
                  <c:v>42352</c:v>
                </c:pt>
                <c:pt idx="756">
                  <c:v>42353</c:v>
                </c:pt>
                <c:pt idx="757">
                  <c:v>42354</c:v>
                </c:pt>
                <c:pt idx="758">
                  <c:v>42355</c:v>
                </c:pt>
                <c:pt idx="759">
                  <c:v>42356</c:v>
                </c:pt>
                <c:pt idx="760">
                  <c:v>42359</c:v>
                </c:pt>
                <c:pt idx="761">
                  <c:v>42360</c:v>
                </c:pt>
                <c:pt idx="762">
                  <c:v>42361</c:v>
                </c:pt>
                <c:pt idx="763">
                  <c:v>42362</c:v>
                </c:pt>
                <c:pt idx="764">
                  <c:v>42366</c:v>
                </c:pt>
                <c:pt idx="765">
                  <c:v>42367</c:v>
                </c:pt>
                <c:pt idx="766">
                  <c:v>42368</c:v>
                </c:pt>
                <c:pt idx="767">
                  <c:v>42369</c:v>
                </c:pt>
                <c:pt idx="768">
                  <c:v>42373</c:v>
                </c:pt>
                <c:pt idx="769">
                  <c:v>42374</c:v>
                </c:pt>
                <c:pt idx="770">
                  <c:v>42375</c:v>
                </c:pt>
                <c:pt idx="771">
                  <c:v>42376</c:v>
                </c:pt>
                <c:pt idx="772">
                  <c:v>42377</c:v>
                </c:pt>
                <c:pt idx="773">
                  <c:v>42380</c:v>
                </c:pt>
                <c:pt idx="774">
                  <c:v>42381</c:v>
                </c:pt>
                <c:pt idx="775">
                  <c:v>42382</c:v>
                </c:pt>
                <c:pt idx="776">
                  <c:v>42383</c:v>
                </c:pt>
                <c:pt idx="777">
                  <c:v>42384</c:v>
                </c:pt>
                <c:pt idx="778">
                  <c:v>42388</c:v>
                </c:pt>
                <c:pt idx="779">
                  <c:v>42389</c:v>
                </c:pt>
                <c:pt idx="780">
                  <c:v>42390</c:v>
                </c:pt>
                <c:pt idx="781">
                  <c:v>42391</c:v>
                </c:pt>
                <c:pt idx="782">
                  <c:v>42394</c:v>
                </c:pt>
                <c:pt idx="783">
                  <c:v>42395</c:v>
                </c:pt>
                <c:pt idx="784">
                  <c:v>42396</c:v>
                </c:pt>
                <c:pt idx="785">
                  <c:v>42397</c:v>
                </c:pt>
                <c:pt idx="786">
                  <c:v>42398</c:v>
                </c:pt>
                <c:pt idx="787">
                  <c:v>42401</c:v>
                </c:pt>
                <c:pt idx="788">
                  <c:v>42402</c:v>
                </c:pt>
                <c:pt idx="789">
                  <c:v>42403</c:v>
                </c:pt>
                <c:pt idx="790">
                  <c:v>42404</c:v>
                </c:pt>
                <c:pt idx="791">
                  <c:v>42405</c:v>
                </c:pt>
                <c:pt idx="792">
                  <c:v>42408</c:v>
                </c:pt>
                <c:pt idx="793">
                  <c:v>42409</c:v>
                </c:pt>
                <c:pt idx="794">
                  <c:v>42410</c:v>
                </c:pt>
                <c:pt idx="795">
                  <c:v>42411</c:v>
                </c:pt>
                <c:pt idx="796">
                  <c:v>42412</c:v>
                </c:pt>
                <c:pt idx="797">
                  <c:v>42416</c:v>
                </c:pt>
                <c:pt idx="798">
                  <c:v>42417</c:v>
                </c:pt>
                <c:pt idx="799">
                  <c:v>42418</c:v>
                </c:pt>
                <c:pt idx="800">
                  <c:v>42419</c:v>
                </c:pt>
                <c:pt idx="801">
                  <c:v>42422</c:v>
                </c:pt>
                <c:pt idx="802">
                  <c:v>42423</c:v>
                </c:pt>
                <c:pt idx="803">
                  <c:v>42424</c:v>
                </c:pt>
                <c:pt idx="804">
                  <c:v>42425</c:v>
                </c:pt>
                <c:pt idx="805">
                  <c:v>42426</c:v>
                </c:pt>
                <c:pt idx="806">
                  <c:v>42429</c:v>
                </c:pt>
                <c:pt idx="807">
                  <c:v>42430</c:v>
                </c:pt>
                <c:pt idx="808">
                  <c:v>42431</c:v>
                </c:pt>
                <c:pt idx="809">
                  <c:v>42432</c:v>
                </c:pt>
                <c:pt idx="810">
                  <c:v>42433</c:v>
                </c:pt>
                <c:pt idx="811">
                  <c:v>42436</c:v>
                </c:pt>
                <c:pt idx="812">
                  <c:v>42437</c:v>
                </c:pt>
                <c:pt idx="813">
                  <c:v>42438</c:v>
                </c:pt>
                <c:pt idx="814">
                  <c:v>42439</c:v>
                </c:pt>
                <c:pt idx="815">
                  <c:v>42440</c:v>
                </c:pt>
                <c:pt idx="816">
                  <c:v>42443</c:v>
                </c:pt>
                <c:pt idx="817">
                  <c:v>42444</c:v>
                </c:pt>
                <c:pt idx="818">
                  <c:v>42445</c:v>
                </c:pt>
                <c:pt idx="819">
                  <c:v>42446</c:v>
                </c:pt>
                <c:pt idx="820">
                  <c:v>42447</c:v>
                </c:pt>
                <c:pt idx="821">
                  <c:v>42450</c:v>
                </c:pt>
                <c:pt idx="822">
                  <c:v>42451</c:v>
                </c:pt>
                <c:pt idx="823">
                  <c:v>42452</c:v>
                </c:pt>
                <c:pt idx="824">
                  <c:v>42453</c:v>
                </c:pt>
                <c:pt idx="825">
                  <c:v>42457</c:v>
                </c:pt>
                <c:pt idx="826">
                  <c:v>42458</c:v>
                </c:pt>
                <c:pt idx="827">
                  <c:v>42459</c:v>
                </c:pt>
                <c:pt idx="828">
                  <c:v>42460</c:v>
                </c:pt>
                <c:pt idx="829">
                  <c:v>42461</c:v>
                </c:pt>
                <c:pt idx="830">
                  <c:v>42464</c:v>
                </c:pt>
                <c:pt idx="831">
                  <c:v>42465</c:v>
                </c:pt>
                <c:pt idx="832">
                  <c:v>42466</c:v>
                </c:pt>
                <c:pt idx="833">
                  <c:v>42467</c:v>
                </c:pt>
                <c:pt idx="834">
                  <c:v>42468</c:v>
                </c:pt>
                <c:pt idx="835">
                  <c:v>42471</c:v>
                </c:pt>
                <c:pt idx="836">
                  <c:v>42472</c:v>
                </c:pt>
                <c:pt idx="837">
                  <c:v>42473</c:v>
                </c:pt>
                <c:pt idx="838">
                  <c:v>42474</c:v>
                </c:pt>
                <c:pt idx="839">
                  <c:v>42475</c:v>
                </c:pt>
                <c:pt idx="840">
                  <c:v>42478</c:v>
                </c:pt>
                <c:pt idx="841">
                  <c:v>42479</c:v>
                </c:pt>
                <c:pt idx="842">
                  <c:v>42480</c:v>
                </c:pt>
                <c:pt idx="843">
                  <c:v>42481</c:v>
                </c:pt>
                <c:pt idx="844">
                  <c:v>42482</c:v>
                </c:pt>
                <c:pt idx="845">
                  <c:v>42485</c:v>
                </c:pt>
                <c:pt idx="846">
                  <c:v>42486</c:v>
                </c:pt>
                <c:pt idx="847">
                  <c:v>42487</c:v>
                </c:pt>
                <c:pt idx="848">
                  <c:v>42488</c:v>
                </c:pt>
                <c:pt idx="849">
                  <c:v>42489</c:v>
                </c:pt>
                <c:pt idx="850">
                  <c:v>42492</c:v>
                </c:pt>
                <c:pt idx="851">
                  <c:v>42493</c:v>
                </c:pt>
                <c:pt idx="852">
                  <c:v>42494</c:v>
                </c:pt>
                <c:pt idx="853">
                  <c:v>42495</c:v>
                </c:pt>
                <c:pt idx="854">
                  <c:v>42496</c:v>
                </c:pt>
                <c:pt idx="855">
                  <c:v>42499</c:v>
                </c:pt>
                <c:pt idx="856">
                  <c:v>42500</c:v>
                </c:pt>
                <c:pt idx="857">
                  <c:v>42501</c:v>
                </c:pt>
                <c:pt idx="858">
                  <c:v>42502</c:v>
                </c:pt>
                <c:pt idx="859">
                  <c:v>42503</c:v>
                </c:pt>
                <c:pt idx="860">
                  <c:v>42506</c:v>
                </c:pt>
                <c:pt idx="861">
                  <c:v>42507</c:v>
                </c:pt>
                <c:pt idx="862">
                  <c:v>42508</c:v>
                </c:pt>
                <c:pt idx="863">
                  <c:v>42509</c:v>
                </c:pt>
                <c:pt idx="864">
                  <c:v>42510</c:v>
                </c:pt>
                <c:pt idx="865">
                  <c:v>42513</c:v>
                </c:pt>
                <c:pt idx="866">
                  <c:v>42514</c:v>
                </c:pt>
                <c:pt idx="867">
                  <c:v>42515</c:v>
                </c:pt>
                <c:pt idx="868">
                  <c:v>42516</c:v>
                </c:pt>
                <c:pt idx="869">
                  <c:v>42517</c:v>
                </c:pt>
                <c:pt idx="870">
                  <c:v>42521</c:v>
                </c:pt>
                <c:pt idx="871">
                  <c:v>42522</c:v>
                </c:pt>
                <c:pt idx="872">
                  <c:v>42523</c:v>
                </c:pt>
                <c:pt idx="873">
                  <c:v>42524</c:v>
                </c:pt>
                <c:pt idx="874">
                  <c:v>42527</c:v>
                </c:pt>
                <c:pt idx="875">
                  <c:v>42528</c:v>
                </c:pt>
                <c:pt idx="876">
                  <c:v>42529</c:v>
                </c:pt>
                <c:pt idx="877">
                  <c:v>42530</c:v>
                </c:pt>
                <c:pt idx="878">
                  <c:v>42531</c:v>
                </c:pt>
                <c:pt idx="879">
                  <c:v>42534</c:v>
                </c:pt>
                <c:pt idx="880">
                  <c:v>42535</c:v>
                </c:pt>
                <c:pt idx="881">
                  <c:v>42536</c:v>
                </c:pt>
                <c:pt idx="882">
                  <c:v>42537</c:v>
                </c:pt>
                <c:pt idx="883">
                  <c:v>42538</c:v>
                </c:pt>
                <c:pt idx="884">
                  <c:v>42541</c:v>
                </c:pt>
                <c:pt idx="885">
                  <c:v>42542</c:v>
                </c:pt>
                <c:pt idx="886">
                  <c:v>42543</c:v>
                </c:pt>
                <c:pt idx="887">
                  <c:v>42544</c:v>
                </c:pt>
                <c:pt idx="888">
                  <c:v>42545</c:v>
                </c:pt>
                <c:pt idx="889">
                  <c:v>42548</c:v>
                </c:pt>
                <c:pt idx="890">
                  <c:v>42549</c:v>
                </c:pt>
                <c:pt idx="891">
                  <c:v>42550</c:v>
                </c:pt>
                <c:pt idx="892">
                  <c:v>42551</c:v>
                </c:pt>
                <c:pt idx="893">
                  <c:v>42552</c:v>
                </c:pt>
                <c:pt idx="894">
                  <c:v>42556</c:v>
                </c:pt>
                <c:pt idx="895">
                  <c:v>42557</c:v>
                </c:pt>
                <c:pt idx="896">
                  <c:v>42558</c:v>
                </c:pt>
                <c:pt idx="897">
                  <c:v>42559</c:v>
                </c:pt>
                <c:pt idx="898">
                  <c:v>42562</c:v>
                </c:pt>
                <c:pt idx="899">
                  <c:v>42563</c:v>
                </c:pt>
                <c:pt idx="900">
                  <c:v>42564</c:v>
                </c:pt>
                <c:pt idx="901">
                  <c:v>42565</c:v>
                </c:pt>
                <c:pt idx="902">
                  <c:v>42566</c:v>
                </c:pt>
                <c:pt idx="903">
                  <c:v>42569</c:v>
                </c:pt>
                <c:pt idx="904">
                  <c:v>42570</c:v>
                </c:pt>
                <c:pt idx="905">
                  <c:v>42571</c:v>
                </c:pt>
                <c:pt idx="906">
                  <c:v>42572</c:v>
                </c:pt>
                <c:pt idx="907">
                  <c:v>42573</c:v>
                </c:pt>
                <c:pt idx="908">
                  <c:v>42576</c:v>
                </c:pt>
                <c:pt idx="909">
                  <c:v>42577</c:v>
                </c:pt>
                <c:pt idx="910">
                  <c:v>42578</c:v>
                </c:pt>
                <c:pt idx="911">
                  <c:v>42579</c:v>
                </c:pt>
                <c:pt idx="912">
                  <c:v>42580</c:v>
                </c:pt>
                <c:pt idx="913">
                  <c:v>42583</c:v>
                </c:pt>
                <c:pt idx="914">
                  <c:v>42584</c:v>
                </c:pt>
                <c:pt idx="915">
                  <c:v>42585</c:v>
                </c:pt>
                <c:pt idx="916">
                  <c:v>42586</c:v>
                </c:pt>
                <c:pt idx="917">
                  <c:v>42587</c:v>
                </c:pt>
                <c:pt idx="918">
                  <c:v>42590</c:v>
                </c:pt>
                <c:pt idx="919">
                  <c:v>42591</c:v>
                </c:pt>
                <c:pt idx="920">
                  <c:v>42592</c:v>
                </c:pt>
                <c:pt idx="921">
                  <c:v>42593</c:v>
                </c:pt>
                <c:pt idx="922">
                  <c:v>42594</c:v>
                </c:pt>
                <c:pt idx="923">
                  <c:v>42597</c:v>
                </c:pt>
                <c:pt idx="924">
                  <c:v>42598</c:v>
                </c:pt>
                <c:pt idx="925">
                  <c:v>42599</c:v>
                </c:pt>
                <c:pt idx="926">
                  <c:v>42600</c:v>
                </c:pt>
                <c:pt idx="927">
                  <c:v>42601</c:v>
                </c:pt>
                <c:pt idx="928">
                  <c:v>42604</c:v>
                </c:pt>
                <c:pt idx="929">
                  <c:v>42605</c:v>
                </c:pt>
                <c:pt idx="930">
                  <c:v>42606</c:v>
                </c:pt>
                <c:pt idx="931">
                  <c:v>42607</c:v>
                </c:pt>
                <c:pt idx="932">
                  <c:v>42608</c:v>
                </c:pt>
                <c:pt idx="933">
                  <c:v>42611</c:v>
                </c:pt>
                <c:pt idx="934">
                  <c:v>42612</c:v>
                </c:pt>
                <c:pt idx="935">
                  <c:v>42613</c:v>
                </c:pt>
                <c:pt idx="936">
                  <c:v>42614</c:v>
                </c:pt>
                <c:pt idx="937">
                  <c:v>42615</c:v>
                </c:pt>
                <c:pt idx="938">
                  <c:v>42619</c:v>
                </c:pt>
                <c:pt idx="939">
                  <c:v>42620</c:v>
                </c:pt>
                <c:pt idx="940">
                  <c:v>42621</c:v>
                </c:pt>
                <c:pt idx="941">
                  <c:v>42622</c:v>
                </c:pt>
                <c:pt idx="942">
                  <c:v>42625</c:v>
                </c:pt>
                <c:pt idx="943">
                  <c:v>42626</c:v>
                </c:pt>
                <c:pt idx="944">
                  <c:v>42627</c:v>
                </c:pt>
                <c:pt idx="945">
                  <c:v>42628</c:v>
                </c:pt>
                <c:pt idx="946">
                  <c:v>42629</c:v>
                </c:pt>
                <c:pt idx="947">
                  <c:v>42632</c:v>
                </c:pt>
                <c:pt idx="948">
                  <c:v>42633</c:v>
                </c:pt>
                <c:pt idx="949">
                  <c:v>42634</c:v>
                </c:pt>
                <c:pt idx="950">
                  <c:v>42635</c:v>
                </c:pt>
                <c:pt idx="951">
                  <c:v>42636</c:v>
                </c:pt>
                <c:pt idx="952">
                  <c:v>42639</c:v>
                </c:pt>
                <c:pt idx="953">
                  <c:v>42640</c:v>
                </c:pt>
                <c:pt idx="954">
                  <c:v>42641</c:v>
                </c:pt>
                <c:pt idx="955">
                  <c:v>42642</c:v>
                </c:pt>
                <c:pt idx="956">
                  <c:v>42643</c:v>
                </c:pt>
                <c:pt idx="957">
                  <c:v>42646</c:v>
                </c:pt>
                <c:pt idx="958">
                  <c:v>42647</c:v>
                </c:pt>
                <c:pt idx="959">
                  <c:v>42648</c:v>
                </c:pt>
                <c:pt idx="960">
                  <c:v>42649</c:v>
                </c:pt>
                <c:pt idx="961">
                  <c:v>42650</c:v>
                </c:pt>
                <c:pt idx="962">
                  <c:v>42653</c:v>
                </c:pt>
                <c:pt idx="963">
                  <c:v>42654</c:v>
                </c:pt>
                <c:pt idx="964">
                  <c:v>42655</c:v>
                </c:pt>
                <c:pt idx="965">
                  <c:v>42656</c:v>
                </c:pt>
                <c:pt idx="966">
                  <c:v>42657</c:v>
                </c:pt>
                <c:pt idx="967">
                  <c:v>42660</c:v>
                </c:pt>
                <c:pt idx="968">
                  <c:v>42661</c:v>
                </c:pt>
                <c:pt idx="969">
                  <c:v>42662</c:v>
                </c:pt>
                <c:pt idx="970">
                  <c:v>42663</c:v>
                </c:pt>
                <c:pt idx="971">
                  <c:v>42664</c:v>
                </c:pt>
                <c:pt idx="972">
                  <c:v>42667</c:v>
                </c:pt>
                <c:pt idx="973">
                  <c:v>42668</c:v>
                </c:pt>
                <c:pt idx="974">
                  <c:v>42669</c:v>
                </c:pt>
                <c:pt idx="975">
                  <c:v>42670</c:v>
                </c:pt>
                <c:pt idx="976">
                  <c:v>42671</c:v>
                </c:pt>
                <c:pt idx="977">
                  <c:v>42674</c:v>
                </c:pt>
                <c:pt idx="978">
                  <c:v>42675</c:v>
                </c:pt>
                <c:pt idx="979">
                  <c:v>42676</c:v>
                </c:pt>
                <c:pt idx="980">
                  <c:v>42677</c:v>
                </c:pt>
                <c:pt idx="981">
                  <c:v>42678</c:v>
                </c:pt>
                <c:pt idx="982">
                  <c:v>42681</c:v>
                </c:pt>
                <c:pt idx="983">
                  <c:v>42682</c:v>
                </c:pt>
                <c:pt idx="984">
                  <c:v>42683</c:v>
                </c:pt>
                <c:pt idx="985">
                  <c:v>42684</c:v>
                </c:pt>
                <c:pt idx="986">
                  <c:v>42685</c:v>
                </c:pt>
                <c:pt idx="987">
                  <c:v>42688</c:v>
                </c:pt>
                <c:pt idx="988">
                  <c:v>42689</c:v>
                </c:pt>
                <c:pt idx="989">
                  <c:v>42690</c:v>
                </c:pt>
                <c:pt idx="990">
                  <c:v>42691</c:v>
                </c:pt>
                <c:pt idx="991">
                  <c:v>42692</c:v>
                </c:pt>
                <c:pt idx="992">
                  <c:v>42695</c:v>
                </c:pt>
                <c:pt idx="993">
                  <c:v>42696</c:v>
                </c:pt>
                <c:pt idx="994">
                  <c:v>42697</c:v>
                </c:pt>
                <c:pt idx="995">
                  <c:v>42699</c:v>
                </c:pt>
                <c:pt idx="996">
                  <c:v>42702</c:v>
                </c:pt>
                <c:pt idx="997">
                  <c:v>42703</c:v>
                </c:pt>
                <c:pt idx="998">
                  <c:v>42704</c:v>
                </c:pt>
                <c:pt idx="999">
                  <c:v>42705</c:v>
                </c:pt>
                <c:pt idx="1000">
                  <c:v>42706</c:v>
                </c:pt>
                <c:pt idx="1001">
                  <c:v>42709</c:v>
                </c:pt>
                <c:pt idx="1002">
                  <c:v>42710</c:v>
                </c:pt>
                <c:pt idx="1003">
                  <c:v>42711</c:v>
                </c:pt>
                <c:pt idx="1004">
                  <c:v>42712</c:v>
                </c:pt>
                <c:pt idx="1005">
                  <c:v>42713</c:v>
                </c:pt>
                <c:pt idx="1006">
                  <c:v>42716</c:v>
                </c:pt>
                <c:pt idx="1007">
                  <c:v>42717</c:v>
                </c:pt>
                <c:pt idx="1008">
                  <c:v>42718</c:v>
                </c:pt>
                <c:pt idx="1009">
                  <c:v>42719</c:v>
                </c:pt>
                <c:pt idx="1010">
                  <c:v>42720</c:v>
                </c:pt>
                <c:pt idx="1011">
                  <c:v>42723</c:v>
                </c:pt>
                <c:pt idx="1012">
                  <c:v>42724</c:v>
                </c:pt>
                <c:pt idx="1013">
                  <c:v>42725</c:v>
                </c:pt>
                <c:pt idx="1014">
                  <c:v>42726</c:v>
                </c:pt>
                <c:pt idx="1015">
                  <c:v>42727</c:v>
                </c:pt>
                <c:pt idx="1016">
                  <c:v>42731</c:v>
                </c:pt>
                <c:pt idx="1017">
                  <c:v>42732</c:v>
                </c:pt>
                <c:pt idx="1018">
                  <c:v>42733</c:v>
                </c:pt>
                <c:pt idx="1019">
                  <c:v>42734</c:v>
                </c:pt>
                <c:pt idx="1020">
                  <c:v>42738</c:v>
                </c:pt>
                <c:pt idx="1021">
                  <c:v>42739</c:v>
                </c:pt>
                <c:pt idx="1022">
                  <c:v>42740</c:v>
                </c:pt>
                <c:pt idx="1023">
                  <c:v>42741</c:v>
                </c:pt>
                <c:pt idx="1024">
                  <c:v>42744</c:v>
                </c:pt>
                <c:pt idx="1025">
                  <c:v>42745</c:v>
                </c:pt>
                <c:pt idx="1026">
                  <c:v>42746</c:v>
                </c:pt>
                <c:pt idx="1027">
                  <c:v>42747</c:v>
                </c:pt>
                <c:pt idx="1028">
                  <c:v>42748</c:v>
                </c:pt>
                <c:pt idx="1029">
                  <c:v>42752</c:v>
                </c:pt>
                <c:pt idx="1030">
                  <c:v>42753</c:v>
                </c:pt>
                <c:pt idx="1031">
                  <c:v>42754</c:v>
                </c:pt>
                <c:pt idx="1032">
                  <c:v>42755</c:v>
                </c:pt>
                <c:pt idx="1033">
                  <c:v>42758</c:v>
                </c:pt>
                <c:pt idx="1034">
                  <c:v>42759</c:v>
                </c:pt>
                <c:pt idx="1035">
                  <c:v>42760</c:v>
                </c:pt>
                <c:pt idx="1036">
                  <c:v>42761</c:v>
                </c:pt>
                <c:pt idx="1037">
                  <c:v>42762</c:v>
                </c:pt>
                <c:pt idx="1038">
                  <c:v>42765</c:v>
                </c:pt>
                <c:pt idx="1039">
                  <c:v>42766</c:v>
                </c:pt>
                <c:pt idx="1040">
                  <c:v>42767</c:v>
                </c:pt>
                <c:pt idx="1041">
                  <c:v>42768</c:v>
                </c:pt>
                <c:pt idx="1042">
                  <c:v>42769</c:v>
                </c:pt>
                <c:pt idx="1043">
                  <c:v>42772</c:v>
                </c:pt>
                <c:pt idx="1044">
                  <c:v>42773</c:v>
                </c:pt>
                <c:pt idx="1045">
                  <c:v>42774</c:v>
                </c:pt>
                <c:pt idx="1046">
                  <c:v>42775</c:v>
                </c:pt>
                <c:pt idx="1047">
                  <c:v>42776</c:v>
                </c:pt>
                <c:pt idx="1048">
                  <c:v>42779</c:v>
                </c:pt>
                <c:pt idx="1049">
                  <c:v>42780</c:v>
                </c:pt>
                <c:pt idx="1050">
                  <c:v>42781</c:v>
                </c:pt>
                <c:pt idx="1051">
                  <c:v>42782</c:v>
                </c:pt>
                <c:pt idx="1052">
                  <c:v>42783</c:v>
                </c:pt>
                <c:pt idx="1053">
                  <c:v>42787</c:v>
                </c:pt>
                <c:pt idx="1054">
                  <c:v>42788</c:v>
                </c:pt>
                <c:pt idx="1055">
                  <c:v>42789</c:v>
                </c:pt>
                <c:pt idx="1056">
                  <c:v>42790</c:v>
                </c:pt>
                <c:pt idx="1057">
                  <c:v>42793</c:v>
                </c:pt>
                <c:pt idx="1058">
                  <c:v>42794</c:v>
                </c:pt>
                <c:pt idx="1059">
                  <c:v>42795</c:v>
                </c:pt>
                <c:pt idx="1060">
                  <c:v>42796</c:v>
                </c:pt>
                <c:pt idx="1061">
                  <c:v>42797</c:v>
                </c:pt>
                <c:pt idx="1062">
                  <c:v>42800</c:v>
                </c:pt>
                <c:pt idx="1063">
                  <c:v>42801</c:v>
                </c:pt>
                <c:pt idx="1064">
                  <c:v>42802</c:v>
                </c:pt>
                <c:pt idx="1065">
                  <c:v>42803</c:v>
                </c:pt>
                <c:pt idx="1066">
                  <c:v>42804</c:v>
                </c:pt>
                <c:pt idx="1067">
                  <c:v>42807</c:v>
                </c:pt>
                <c:pt idx="1068">
                  <c:v>42808</c:v>
                </c:pt>
                <c:pt idx="1069">
                  <c:v>42809</c:v>
                </c:pt>
                <c:pt idx="1070">
                  <c:v>42810</c:v>
                </c:pt>
                <c:pt idx="1071">
                  <c:v>42811</c:v>
                </c:pt>
                <c:pt idx="1072">
                  <c:v>42814</c:v>
                </c:pt>
                <c:pt idx="1073">
                  <c:v>42815</c:v>
                </c:pt>
                <c:pt idx="1074">
                  <c:v>42816</c:v>
                </c:pt>
                <c:pt idx="1075">
                  <c:v>42817</c:v>
                </c:pt>
                <c:pt idx="1076">
                  <c:v>42818</c:v>
                </c:pt>
                <c:pt idx="1077">
                  <c:v>42821</c:v>
                </c:pt>
                <c:pt idx="1078">
                  <c:v>42822</c:v>
                </c:pt>
                <c:pt idx="1079">
                  <c:v>42823</c:v>
                </c:pt>
                <c:pt idx="1080">
                  <c:v>42824</c:v>
                </c:pt>
                <c:pt idx="1081">
                  <c:v>42825</c:v>
                </c:pt>
                <c:pt idx="1082">
                  <c:v>42828</c:v>
                </c:pt>
                <c:pt idx="1083">
                  <c:v>42829</c:v>
                </c:pt>
                <c:pt idx="1084">
                  <c:v>42830</c:v>
                </c:pt>
                <c:pt idx="1085">
                  <c:v>42831</c:v>
                </c:pt>
                <c:pt idx="1086">
                  <c:v>42832</c:v>
                </c:pt>
                <c:pt idx="1087">
                  <c:v>42835</c:v>
                </c:pt>
                <c:pt idx="1088">
                  <c:v>42836</c:v>
                </c:pt>
                <c:pt idx="1089">
                  <c:v>42837</c:v>
                </c:pt>
                <c:pt idx="1090">
                  <c:v>42838</c:v>
                </c:pt>
                <c:pt idx="1091">
                  <c:v>42842</c:v>
                </c:pt>
                <c:pt idx="1092">
                  <c:v>42843</c:v>
                </c:pt>
                <c:pt idx="1093">
                  <c:v>42844</c:v>
                </c:pt>
                <c:pt idx="1094">
                  <c:v>42845</c:v>
                </c:pt>
                <c:pt idx="1095">
                  <c:v>42846</c:v>
                </c:pt>
                <c:pt idx="1096">
                  <c:v>42849</c:v>
                </c:pt>
                <c:pt idx="1097">
                  <c:v>42850</c:v>
                </c:pt>
                <c:pt idx="1098">
                  <c:v>42851</c:v>
                </c:pt>
                <c:pt idx="1099">
                  <c:v>42852</c:v>
                </c:pt>
                <c:pt idx="1100">
                  <c:v>42853</c:v>
                </c:pt>
                <c:pt idx="1101">
                  <c:v>42856</c:v>
                </c:pt>
                <c:pt idx="1102">
                  <c:v>42857</c:v>
                </c:pt>
                <c:pt idx="1103">
                  <c:v>42858</c:v>
                </c:pt>
                <c:pt idx="1104">
                  <c:v>42859</c:v>
                </c:pt>
                <c:pt idx="1105">
                  <c:v>42860</c:v>
                </c:pt>
                <c:pt idx="1106">
                  <c:v>42863</c:v>
                </c:pt>
                <c:pt idx="1107">
                  <c:v>42864</c:v>
                </c:pt>
                <c:pt idx="1108">
                  <c:v>42865</c:v>
                </c:pt>
                <c:pt idx="1109">
                  <c:v>42866</c:v>
                </c:pt>
                <c:pt idx="1110">
                  <c:v>42867</c:v>
                </c:pt>
                <c:pt idx="1111">
                  <c:v>42870</c:v>
                </c:pt>
                <c:pt idx="1112">
                  <c:v>42871</c:v>
                </c:pt>
                <c:pt idx="1113">
                  <c:v>42872</c:v>
                </c:pt>
                <c:pt idx="1114">
                  <c:v>42873</c:v>
                </c:pt>
                <c:pt idx="1115">
                  <c:v>42874</c:v>
                </c:pt>
                <c:pt idx="1116">
                  <c:v>42877</c:v>
                </c:pt>
                <c:pt idx="1117">
                  <c:v>42878</c:v>
                </c:pt>
                <c:pt idx="1118">
                  <c:v>42879</c:v>
                </c:pt>
                <c:pt idx="1119">
                  <c:v>42880</c:v>
                </c:pt>
                <c:pt idx="1120">
                  <c:v>42881</c:v>
                </c:pt>
                <c:pt idx="1121">
                  <c:v>42885</c:v>
                </c:pt>
                <c:pt idx="1122">
                  <c:v>42886</c:v>
                </c:pt>
                <c:pt idx="1123">
                  <c:v>42887</c:v>
                </c:pt>
                <c:pt idx="1124">
                  <c:v>42888</c:v>
                </c:pt>
                <c:pt idx="1125">
                  <c:v>42891</c:v>
                </c:pt>
                <c:pt idx="1126">
                  <c:v>42892</c:v>
                </c:pt>
                <c:pt idx="1127">
                  <c:v>42893</c:v>
                </c:pt>
                <c:pt idx="1128">
                  <c:v>42894</c:v>
                </c:pt>
                <c:pt idx="1129">
                  <c:v>42895</c:v>
                </c:pt>
                <c:pt idx="1130">
                  <c:v>42898</c:v>
                </c:pt>
                <c:pt idx="1131">
                  <c:v>42899</c:v>
                </c:pt>
                <c:pt idx="1132">
                  <c:v>42900</c:v>
                </c:pt>
                <c:pt idx="1133">
                  <c:v>42901</c:v>
                </c:pt>
                <c:pt idx="1134">
                  <c:v>42902</c:v>
                </c:pt>
                <c:pt idx="1135">
                  <c:v>42905</c:v>
                </c:pt>
                <c:pt idx="1136">
                  <c:v>42906</c:v>
                </c:pt>
                <c:pt idx="1137">
                  <c:v>42907</c:v>
                </c:pt>
                <c:pt idx="1138">
                  <c:v>42908</c:v>
                </c:pt>
                <c:pt idx="1139">
                  <c:v>42909</c:v>
                </c:pt>
                <c:pt idx="1140">
                  <c:v>42912</c:v>
                </c:pt>
                <c:pt idx="1141">
                  <c:v>42913</c:v>
                </c:pt>
                <c:pt idx="1142">
                  <c:v>42914</c:v>
                </c:pt>
                <c:pt idx="1143">
                  <c:v>42915</c:v>
                </c:pt>
                <c:pt idx="1144">
                  <c:v>42916</c:v>
                </c:pt>
                <c:pt idx="1145">
                  <c:v>42919</c:v>
                </c:pt>
                <c:pt idx="1146">
                  <c:v>42921</c:v>
                </c:pt>
                <c:pt idx="1147">
                  <c:v>42922</c:v>
                </c:pt>
                <c:pt idx="1148">
                  <c:v>42923</c:v>
                </c:pt>
                <c:pt idx="1149">
                  <c:v>42926</c:v>
                </c:pt>
                <c:pt idx="1150">
                  <c:v>42927</c:v>
                </c:pt>
                <c:pt idx="1151">
                  <c:v>42928</c:v>
                </c:pt>
                <c:pt idx="1152">
                  <c:v>42929</c:v>
                </c:pt>
                <c:pt idx="1153">
                  <c:v>42930</c:v>
                </c:pt>
                <c:pt idx="1154">
                  <c:v>42933</c:v>
                </c:pt>
                <c:pt idx="1155">
                  <c:v>42934</c:v>
                </c:pt>
                <c:pt idx="1156">
                  <c:v>42935</c:v>
                </c:pt>
                <c:pt idx="1157">
                  <c:v>42936</c:v>
                </c:pt>
                <c:pt idx="1158">
                  <c:v>42937</c:v>
                </c:pt>
                <c:pt idx="1159">
                  <c:v>42940</c:v>
                </c:pt>
                <c:pt idx="1160">
                  <c:v>42941</c:v>
                </c:pt>
                <c:pt idx="1161">
                  <c:v>42942</c:v>
                </c:pt>
                <c:pt idx="1162">
                  <c:v>42943</c:v>
                </c:pt>
                <c:pt idx="1163">
                  <c:v>42944</c:v>
                </c:pt>
                <c:pt idx="1164">
                  <c:v>42947</c:v>
                </c:pt>
                <c:pt idx="1165">
                  <c:v>42948</c:v>
                </c:pt>
                <c:pt idx="1166">
                  <c:v>42949</c:v>
                </c:pt>
                <c:pt idx="1167">
                  <c:v>42950</c:v>
                </c:pt>
                <c:pt idx="1168">
                  <c:v>42951</c:v>
                </c:pt>
                <c:pt idx="1169">
                  <c:v>42954</c:v>
                </c:pt>
                <c:pt idx="1170">
                  <c:v>42955</c:v>
                </c:pt>
                <c:pt idx="1171">
                  <c:v>42956</c:v>
                </c:pt>
                <c:pt idx="1172">
                  <c:v>42957</c:v>
                </c:pt>
                <c:pt idx="1173">
                  <c:v>42958</c:v>
                </c:pt>
                <c:pt idx="1174">
                  <c:v>42961</c:v>
                </c:pt>
                <c:pt idx="1175">
                  <c:v>42962</c:v>
                </c:pt>
                <c:pt idx="1176">
                  <c:v>42963</c:v>
                </c:pt>
                <c:pt idx="1177">
                  <c:v>42964</c:v>
                </c:pt>
                <c:pt idx="1178">
                  <c:v>42965</c:v>
                </c:pt>
                <c:pt idx="1179">
                  <c:v>42968</c:v>
                </c:pt>
                <c:pt idx="1180">
                  <c:v>42969</c:v>
                </c:pt>
                <c:pt idx="1181">
                  <c:v>42970</c:v>
                </c:pt>
                <c:pt idx="1182">
                  <c:v>42971</c:v>
                </c:pt>
                <c:pt idx="1183">
                  <c:v>42972</c:v>
                </c:pt>
                <c:pt idx="1184">
                  <c:v>42975</c:v>
                </c:pt>
                <c:pt idx="1185">
                  <c:v>42976</c:v>
                </c:pt>
                <c:pt idx="1186">
                  <c:v>42977</c:v>
                </c:pt>
                <c:pt idx="1187">
                  <c:v>42978</c:v>
                </c:pt>
                <c:pt idx="1188">
                  <c:v>42979</c:v>
                </c:pt>
                <c:pt idx="1189">
                  <c:v>42983</c:v>
                </c:pt>
                <c:pt idx="1190">
                  <c:v>42984</c:v>
                </c:pt>
                <c:pt idx="1191">
                  <c:v>42985</c:v>
                </c:pt>
                <c:pt idx="1192">
                  <c:v>42986</c:v>
                </c:pt>
                <c:pt idx="1193">
                  <c:v>42989</c:v>
                </c:pt>
                <c:pt idx="1194">
                  <c:v>42990</c:v>
                </c:pt>
                <c:pt idx="1195">
                  <c:v>42991</c:v>
                </c:pt>
                <c:pt idx="1196">
                  <c:v>42992</c:v>
                </c:pt>
                <c:pt idx="1197">
                  <c:v>42993</c:v>
                </c:pt>
                <c:pt idx="1198">
                  <c:v>42996</c:v>
                </c:pt>
                <c:pt idx="1199">
                  <c:v>42997</c:v>
                </c:pt>
                <c:pt idx="1200">
                  <c:v>42998</c:v>
                </c:pt>
                <c:pt idx="1201">
                  <c:v>42999</c:v>
                </c:pt>
                <c:pt idx="1202">
                  <c:v>43000</c:v>
                </c:pt>
                <c:pt idx="1203">
                  <c:v>43003</c:v>
                </c:pt>
                <c:pt idx="1204">
                  <c:v>43004</c:v>
                </c:pt>
                <c:pt idx="1205">
                  <c:v>43005</c:v>
                </c:pt>
                <c:pt idx="1206">
                  <c:v>43006</c:v>
                </c:pt>
                <c:pt idx="1207">
                  <c:v>43007</c:v>
                </c:pt>
                <c:pt idx="1208">
                  <c:v>43010</c:v>
                </c:pt>
                <c:pt idx="1209">
                  <c:v>43011</c:v>
                </c:pt>
                <c:pt idx="1210">
                  <c:v>43012</c:v>
                </c:pt>
                <c:pt idx="1211">
                  <c:v>43013</c:v>
                </c:pt>
                <c:pt idx="1212">
                  <c:v>43014</c:v>
                </c:pt>
                <c:pt idx="1213">
                  <c:v>43017</c:v>
                </c:pt>
                <c:pt idx="1214">
                  <c:v>43018</c:v>
                </c:pt>
                <c:pt idx="1215">
                  <c:v>43019</c:v>
                </c:pt>
                <c:pt idx="1216">
                  <c:v>43020</c:v>
                </c:pt>
                <c:pt idx="1217">
                  <c:v>43021</c:v>
                </c:pt>
                <c:pt idx="1218">
                  <c:v>43024</c:v>
                </c:pt>
                <c:pt idx="1219">
                  <c:v>43025</c:v>
                </c:pt>
                <c:pt idx="1220">
                  <c:v>43026</c:v>
                </c:pt>
                <c:pt idx="1221">
                  <c:v>43027</c:v>
                </c:pt>
                <c:pt idx="1222">
                  <c:v>43028</c:v>
                </c:pt>
                <c:pt idx="1223">
                  <c:v>43031</c:v>
                </c:pt>
                <c:pt idx="1224">
                  <c:v>43032</c:v>
                </c:pt>
                <c:pt idx="1225">
                  <c:v>43033</c:v>
                </c:pt>
                <c:pt idx="1226">
                  <c:v>43034</c:v>
                </c:pt>
                <c:pt idx="1227">
                  <c:v>43035</c:v>
                </c:pt>
                <c:pt idx="1228">
                  <c:v>43038</c:v>
                </c:pt>
                <c:pt idx="1229">
                  <c:v>43039</c:v>
                </c:pt>
                <c:pt idx="1230">
                  <c:v>43040</c:v>
                </c:pt>
                <c:pt idx="1231">
                  <c:v>43041</c:v>
                </c:pt>
                <c:pt idx="1232">
                  <c:v>43042</c:v>
                </c:pt>
                <c:pt idx="1233">
                  <c:v>43045</c:v>
                </c:pt>
                <c:pt idx="1234">
                  <c:v>43046</c:v>
                </c:pt>
                <c:pt idx="1235">
                  <c:v>43047</c:v>
                </c:pt>
                <c:pt idx="1236">
                  <c:v>43048</c:v>
                </c:pt>
                <c:pt idx="1237">
                  <c:v>43049</c:v>
                </c:pt>
                <c:pt idx="1238">
                  <c:v>43052</c:v>
                </c:pt>
                <c:pt idx="1239">
                  <c:v>43053</c:v>
                </c:pt>
                <c:pt idx="1240">
                  <c:v>43054</c:v>
                </c:pt>
                <c:pt idx="1241">
                  <c:v>43055</c:v>
                </c:pt>
                <c:pt idx="1242">
                  <c:v>43056</c:v>
                </c:pt>
                <c:pt idx="1243">
                  <c:v>43059</c:v>
                </c:pt>
                <c:pt idx="1244">
                  <c:v>43060</c:v>
                </c:pt>
                <c:pt idx="1245">
                  <c:v>43061</c:v>
                </c:pt>
                <c:pt idx="1246">
                  <c:v>43063</c:v>
                </c:pt>
                <c:pt idx="1247">
                  <c:v>43066</c:v>
                </c:pt>
                <c:pt idx="1248">
                  <c:v>43067</c:v>
                </c:pt>
                <c:pt idx="1249">
                  <c:v>43068</c:v>
                </c:pt>
                <c:pt idx="1250">
                  <c:v>43069</c:v>
                </c:pt>
                <c:pt idx="1251">
                  <c:v>43070</c:v>
                </c:pt>
                <c:pt idx="1252">
                  <c:v>43073</c:v>
                </c:pt>
                <c:pt idx="1253">
                  <c:v>43074</c:v>
                </c:pt>
                <c:pt idx="1254">
                  <c:v>43075</c:v>
                </c:pt>
                <c:pt idx="1255">
                  <c:v>43076</c:v>
                </c:pt>
                <c:pt idx="1256">
                  <c:v>43077</c:v>
                </c:pt>
                <c:pt idx="1257">
                  <c:v>43080</c:v>
                </c:pt>
                <c:pt idx="1258">
                  <c:v>43081</c:v>
                </c:pt>
                <c:pt idx="1259">
                  <c:v>43082</c:v>
                </c:pt>
              </c:numCache>
            </c:numRef>
          </c:cat>
          <c:val>
            <c:numRef>
              <c:f>'Basic Data'!$D$2:$D$1513</c:f>
              <c:numCache>
                <c:formatCode>0.000</c:formatCode>
                <c:ptCount val="1512"/>
                <c:pt idx="0">
                  <c:v>4.8938916571932008E-2</c:v>
                </c:pt>
                <c:pt idx="1">
                  <c:v>4.660489469666064E-2</c:v>
                </c:pt>
                <c:pt idx="2">
                  <c:v>4.656758484745236E-2</c:v>
                </c:pt>
                <c:pt idx="3">
                  <c:v>5.6813028722882748E-2</c:v>
                </c:pt>
                <c:pt idx="4">
                  <c:v>5.8800140135877817E-2</c:v>
                </c:pt>
                <c:pt idx="5">
                  <c:v>5.7469417598817914E-2</c:v>
                </c:pt>
                <c:pt idx="6">
                  <c:v>5.8518045748143899E-2</c:v>
                </c:pt>
                <c:pt idx="7">
                  <c:v>5.9355233899291031E-2</c:v>
                </c:pt>
                <c:pt idx="8">
                  <c:v>5.9291439410435874E-2</c:v>
                </c:pt>
                <c:pt idx="9">
                  <c:v>5.6147804153821909E-2</c:v>
                </c:pt>
                <c:pt idx="10">
                  <c:v>5.4636923820393368E-2</c:v>
                </c:pt>
                <c:pt idx="11">
                  <c:v>5.2953083972138076E-2</c:v>
                </c:pt>
                <c:pt idx="12">
                  <c:v>5.422733839043619E-2</c:v>
                </c:pt>
                <c:pt idx="13">
                  <c:v>5.2349160258110546E-2</c:v>
                </c:pt>
                <c:pt idx="14">
                  <c:v>5.2891381027422024E-2</c:v>
                </c:pt>
                <c:pt idx="15">
                  <c:v>5.3350703828650294E-2</c:v>
                </c:pt>
                <c:pt idx="16">
                  <c:v>5.5964661348629367E-2</c:v>
                </c:pt>
                <c:pt idx="17">
                  <c:v>5.4428120921955189E-2</c:v>
                </c:pt>
                <c:pt idx="18">
                  <c:v>5.3252031395053516E-2</c:v>
                </c:pt>
                <c:pt idx="19">
                  <c:v>5.7287739516730593E-2</c:v>
                </c:pt>
                <c:pt idx="20">
                  <c:v>5.7140553739565128E-2</c:v>
                </c:pt>
                <c:pt idx="21">
                  <c:v>5.8374828947642725E-2</c:v>
                </c:pt>
                <c:pt idx="22">
                  <c:v>5.323250581155832E-2</c:v>
                </c:pt>
                <c:pt idx="23">
                  <c:v>5.2831281715535527E-2</c:v>
                </c:pt>
                <c:pt idx="24">
                  <c:v>5.4119691315303323E-2</c:v>
                </c:pt>
                <c:pt idx="25">
                  <c:v>5.4919743011992268E-2</c:v>
                </c:pt>
                <c:pt idx="26">
                  <c:v>5.040722315933692E-2</c:v>
                </c:pt>
                <c:pt idx="27">
                  <c:v>5.0294638105748357E-2</c:v>
                </c:pt>
                <c:pt idx="28">
                  <c:v>4.7292101634143248E-2</c:v>
                </c:pt>
                <c:pt idx="29">
                  <c:v>4.8428009408625267E-2</c:v>
                </c:pt>
                <c:pt idx="30">
                  <c:v>4.6320515269137746E-2</c:v>
                </c:pt>
                <c:pt idx="31">
                  <c:v>4.6488706561044327E-2</c:v>
                </c:pt>
                <c:pt idx="32">
                  <c:v>4.3473609693896215E-2</c:v>
                </c:pt>
                <c:pt idx="33">
                  <c:v>4.3308517245082348E-2</c:v>
                </c:pt>
                <c:pt idx="34">
                  <c:v>4.5390577658523446E-2</c:v>
                </c:pt>
                <c:pt idx="35">
                  <c:v>4.6305638663633686E-2</c:v>
                </c:pt>
                <c:pt idx="36">
                  <c:v>4.766536986510251E-2</c:v>
                </c:pt>
                <c:pt idx="37">
                  <c:v>4.7459234398146678E-2</c:v>
                </c:pt>
                <c:pt idx="38">
                  <c:v>4.2142649158496449E-2</c:v>
                </c:pt>
                <c:pt idx="39">
                  <c:v>4.2130169482904482E-2</c:v>
                </c:pt>
                <c:pt idx="40">
                  <c:v>4.35838980990415E-2</c:v>
                </c:pt>
                <c:pt idx="41">
                  <c:v>3.8047545320394269E-2</c:v>
                </c:pt>
                <c:pt idx="42">
                  <c:v>3.3411733660762347E-2</c:v>
                </c:pt>
                <c:pt idx="43">
                  <c:v>2.965992992642286E-2</c:v>
                </c:pt>
                <c:pt idx="44">
                  <c:v>2.2801625856576947E-2</c:v>
                </c:pt>
                <c:pt idx="45">
                  <c:v>2.4374050011463262E-2</c:v>
                </c:pt>
                <c:pt idx="46">
                  <c:v>2.9282219281404211E-2</c:v>
                </c:pt>
                <c:pt idx="47">
                  <c:v>2.2042176735988819E-2</c:v>
                </c:pt>
                <c:pt idx="48">
                  <c:v>2.1655514909869739E-2</c:v>
                </c:pt>
                <c:pt idx="49">
                  <c:v>2.3051213478243647E-2</c:v>
                </c:pt>
                <c:pt idx="50">
                  <c:v>2.1872722414440642E-2</c:v>
                </c:pt>
                <c:pt idx="51">
                  <c:v>2.112774580373129E-2</c:v>
                </c:pt>
                <c:pt idx="52">
                  <c:v>2.1388812670423911E-2</c:v>
                </c:pt>
                <c:pt idx="53">
                  <c:v>2.2122361458303232E-2</c:v>
                </c:pt>
                <c:pt idx="54">
                  <c:v>1.5668889116391513E-2</c:v>
                </c:pt>
                <c:pt idx="55">
                  <c:v>1.4516853887095192E-2</c:v>
                </c:pt>
                <c:pt idx="56">
                  <c:v>1.4316986496678829E-2</c:v>
                </c:pt>
                <c:pt idx="57">
                  <c:v>1.4786568214089642E-2</c:v>
                </c:pt>
                <c:pt idx="58">
                  <c:v>1.4397820700642518E-2</c:v>
                </c:pt>
                <c:pt idx="59">
                  <c:v>1.5473474276969259E-2</c:v>
                </c:pt>
                <c:pt idx="60">
                  <c:v>1.3440885107315195E-2</c:v>
                </c:pt>
                <c:pt idx="61">
                  <c:v>1.9775935380800611E-2</c:v>
                </c:pt>
                <c:pt idx="62">
                  <c:v>1.5104721516747015E-2</c:v>
                </c:pt>
                <c:pt idx="63">
                  <c:v>1.7149549485600546E-2</c:v>
                </c:pt>
                <c:pt idx="64">
                  <c:v>2.28670349739395E-2</c:v>
                </c:pt>
                <c:pt idx="65">
                  <c:v>2.4330005993865679E-2</c:v>
                </c:pt>
                <c:pt idx="66">
                  <c:v>2.4300311082409678E-2</c:v>
                </c:pt>
                <c:pt idx="67">
                  <c:v>2.0203370785450894E-2</c:v>
                </c:pt>
                <c:pt idx="68">
                  <c:v>1.9529251965438262E-2</c:v>
                </c:pt>
                <c:pt idx="69">
                  <c:v>2.0982977952429434E-2</c:v>
                </c:pt>
                <c:pt idx="70">
                  <c:v>2.0043084944213353E-2</c:v>
                </c:pt>
                <c:pt idx="71">
                  <c:v>2.2990513978675523E-2</c:v>
                </c:pt>
                <c:pt idx="72">
                  <c:v>2.3234880311425406E-2</c:v>
                </c:pt>
                <c:pt idx="73">
                  <c:v>2.1586220475338442E-2</c:v>
                </c:pt>
                <c:pt idx="74">
                  <c:v>1.7826240753210491E-2</c:v>
                </c:pt>
                <c:pt idx="75">
                  <c:v>1.5475107183422826E-2</c:v>
                </c:pt>
                <c:pt idx="76">
                  <c:v>1.8031138411985236E-2</c:v>
                </c:pt>
                <c:pt idx="77">
                  <c:v>1.4429747494575861E-2</c:v>
                </c:pt>
                <c:pt idx="78">
                  <c:v>1.2314502064763762E-2</c:v>
                </c:pt>
                <c:pt idx="79">
                  <c:v>1.1276925923918024E-2</c:v>
                </c:pt>
                <c:pt idx="80">
                  <c:v>7.808453737546627E-3</c:v>
                </c:pt>
                <c:pt idx="81">
                  <c:v>4.7360668518771224E-3</c:v>
                </c:pt>
                <c:pt idx="82">
                  <c:v>3.2864072461997549E-3</c:v>
                </c:pt>
                <c:pt idx="83">
                  <c:v>1.6105859558190622E-4</c:v>
                </c:pt>
                <c:pt idx="84">
                  <c:v>-3.7601324538559986E-3</c:v>
                </c:pt>
                <c:pt idx="85">
                  <c:v>1.311573561612514E-3</c:v>
                </c:pt>
                <c:pt idx="86">
                  <c:v>3.5946651650096521E-3</c:v>
                </c:pt>
                <c:pt idx="87">
                  <c:v>9.7665839916030381E-4</c:v>
                </c:pt>
                <c:pt idx="88">
                  <c:v>-5.9725674831964349E-3</c:v>
                </c:pt>
                <c:pt idx="89">
                  <c:v>-4.9270899696220172E-3</c:v>
                </c:pt>
                <c:pt idx="90">
                  <c:v>-2.6871810794320723E-3</c:v>
                </c:pt>
                <c:pt idx="91">
                  <c:v>-3.017616249110885E-3</c:v>
                </c:pt>
                <c:pt idx="92">
                  <c:v>-3.7574377098785732E-3</c:v>
                </c:pt>
                <c:pt idx="93">
                  <c:v>-1.2381889553241222E-3</c:v>
                </c:pt>
                <c:pt idx="94">
                  <c:v>2.3521897837322442E-3</c:v>
                </c:pt>
                <c:pt idx="95">
                  <c:v>3.6002584781150769E-3</c:v>
                </c:pt>
                <c:pt idx="96">
                  <c:v>4.6539866775940913E-4</c:v>
                </c:pt>
                <c:pt idx="97">
                  <c:v>5.5998631678138826E-3</c:v>
                </c:pt>
                <c:pt idx="98">
                  <c:v>1.1856476943524857E-2</c:v>
                </c:pt>
                <c:pt idx="99">
                  <c:v>1.4194901555339007E-2</c:v>
                </c:pt>
                <c:pt idx="100">
                  <c:v>1.5754552997121963E-2</c:v>
                </c:pt>
                <c:pt idx="101">
                  <c:v>1.7045607677766854E-2</c:v>
                </c:pt>
                <c:pt idx="102">
                  <c:v>1.7248618230591629E-2</c:v>
                </c:pt>
                <c:pt idx="103">
                  <c:v>1.5691536376862131E-2</c:v>
                </c:pt>
                <c:pt idx="104">
                  <c:v>1.5828809814216898E-2</c:v>
                </c:pt>
                <c:pt idx="105">
                  <c:v>2.1197076619556457E-2</c:v>
                </c:pt>
                <c:pt idx="106">
                  <c:v>2.233366934873722E-2</c:v>
                </c:pt>
                <c:pt idx="107">
                  <c:v>2.1597009783796257E-2</c:v>
                </c:pt>
                <c:pt idx="108">
                  <c:v>2.6607471157952516E-2</c:v>
                </c:pt>
                <c:pt idx="109">
                  <c:v>3.2410708033249171E-2</c:v>
                </c:pt>
                <c:pt idx="110">
                  <c:v>3.3833133751200013E-2</c:v>
                </c:pt>
                <c:pt idx="111">
                  <c:v>4.8350318476060118E-2</c:v>
                </c:pt>
                <c:pt idx="112">
                  <c:v>4.8313796991539239E-2</c:v>
                </c:pt>
                <c:pt idx="113">
                  <c:v>5.17511917676668E-2</c:v>
                </c:pt>
                <c:pt idx="114">
                  <c:v>5.2651913480565839E-2</c:v>
                </c:pt>
                <c:pt idx="115">
                  <c:v>5.5382090160673032E-2</c:v>
                </c:pt>
                <c:pt idx="116">
                  <c:v>5.024254145756743E-2</c:v>
                </c:pt>
                <c:pt idx="117">
                  <c:v>5.2071638791847959E-2</c:v>
                </c:pt>
                <c:pt idx="118">
                  <c:v>6.0602784471299555E-2</c:v>
                </c:pt>
                <c:pt idx="119">
                  <c:v>5.9840472962919077E-2</c:v>
                </c:pt>
                <c:pt idx="120">
                  <c:v>6.3817871502496709E-2</c:v>
                </c:pt>
                <c:pt idx="121">
                  <c:v>6.927531166343566E-2</c:v>
                </c:pt>
                <c:pt idx="122">
                  <c:v>7.0609021764898972E-2</c:v>
                </c:pt>
                <c:pt idx="123">
                  <c:v>6.6012621746438321E-2</c:v>
                </c:pt>
                <c:pt idx="124">
                  <c:v>6.1169627486682754E-2</c:v>
                </c:pt>
                <c:pt idx="125">
                  <c:v>5.8309263724882189E-2</c:v>
                </c:pt>
                <c:pt idx="126">
                  <c:v>5.5102851768173713E-2</c:v>
                </c:pt>
                <c:pt idx="127">
                  <c:v>5.9336913747826674E-2</c:v>
                </c:pt>
                <c:pt idx="128">
                  <c:v>6.4121112485171147E-2</c:v>
                </c:pt>
                <c:pt idx="129">
                  <c:v>6.9557318277988431E-2</c:v>
                </c:pt>
                <c:pt idx="130">
                  <c:v>6.3877577018011042E-2</c:v>
                </c:pt>
                <c:pt idx="131">
                  <c:v>5.9358973838423895E-2</c:v>
                </c:pt>
                <c:pt idx="132">
                  <c:v>5.6218896339042881E-2</c:v>
                </c:pt>
                <c:pt idx="133">
                  <c:v>5.297273734354771E-2</c:v>
                </c:pt>
                <c:pt idx="134">
                  <c:v>5.3781223212839777E-2</c:v>
                </c:pt>
                <c:pt idx="135">
                  <c:v>6.3747755614343968E-2</c:v>
                </c:pt>
                <c:pt idx="136">
                  <c:v>6.7222938201497953E-2</c:v>
                </c:pt>
                <c:pt idx="137">
                  <c:v>6.4630566154074628E-2</c:v>
                </c:pt>
                <c:pt idx="138">
                  <c:v>7.0453894442753823E-2</c:v>
                </c:pt>
                <c:pt idx="139">
                  <c:v>6.5780933787271539E-2</c:v>
                </c:pt>
                <c:pt idx="140">
                  <c:v>6.4994140200030387E-2</c:v>
                </c:pt>
                <c:pt idx="141">
                  <c:v>6.1155749926583763E-2</c:v>
                </c:pt>
                <c:pt idx="142">
                  <c:v>6.5262336191983003E-2</c:v>
                </c:pt>
                <c:pt idx="143">
                  <c:v>6.6206951005923845E-2</c:v>
                </c:pt>
                <c:pt idx="144">
                  <c:v>6.9906335875098632E-2</c:v>
                </c:pt>
                <c:pt idx="145">
                  <c:v>6.9360074483907519E-2</c:v>
                </c:pt>
                <c:pt idx="146">
                  <c:v>6.4711219533572714E-2</c:v>
                </c:pt>
                <c:pt idx="147">
                  <c:v>6.4635030336630678E-2</c:v>
                </c:pt>
                <c:pt idx="148">
                  <c:v>7.0663876780150972E-2</c:v>
                </c:pt>
                <c:pt idx="149">
                  <c:v>7.3768943465095743E-2</c:v>
                </c:pt>
                <c:pt idx="150">
                  <c:v>7.3717593574774268E-2</c:v>
                </c:pt>
                <c:pt idx="151">
                  <c:v>7.2999231626578939E-2</c:v>
                </c:pt>
                <c:pt idx="152">
                  <c:v>7.2395272248157894E-2</c:v>
                </c:pt>
                <c:pt idx="153">
                  <c:v>7.1008423856352657E-2</c:v>
                </c:pt>
                <c:pt idx="154">
                  <c:v>6.6662962131144185E-2</c:v>
                </c:pt>
                <c:pt idx="155">
                  <c:v>7.1807941651261822E-2</c:v>
                </c:pt>
                <c:pt idx="156">
                  <c:v>7.2323250625318164E-2</c:v>
                </c:pt>
                <c:pt idx="157">
                  <c:v>7.4771158805859161E-2</c:v>
                </c:pt>
                <c:pt idx="158">
                  <c:v>7.5683401456219462E-2</c:v>
                </c:pt>
                <c:pt idx="159">
                  <c:v>7.1507668368593402E-2</c:v>
                </c:pt>
                <c:pt idx="160">
                  <c:v>7.120370548755256E-2</c:v>
                </c:pt>
                <c:pt idx="161">
                  <c:v>6.6893804273150628E-2</c:v>
                </c:pt>
                <c:pt idx="162">
                  <c:v>7.0222456918515253E-2</c:v>
                </c:pt>
                <c:pt idx="163">
                  <c:v>6.7156324938742781E-2</c:v>
                </c:pt>
                <c:pt idx="164">
                  <c:v>6.5198929083281384E-2</c:v>
                </c:pt>
                <c:pt idx="165">
                  <c:v>6.3726700987427679E-2</c:v>
                </c:pt>
                <c:pt idx="166">
                  <c:v>6.0924322840022652E-2</c:v>
                </c:pt>
                <c:pt idx="167">
                  <c:v>6.1548549102097339E-2</c:v>
                </c:pt>
                <c:pt idx="168">
                  <c:v>6.7230953197175022E-2</c:v>
                </c:pt>
                <c:pt idx="169">
                  <c:v>6.596663066841553E-2</c:v>
                </c:pt>
                <c:pt idx="170">
                  <c:v>6.3999738572382586E-2</c:v>
                </c:pt>
                <c:pt idx="171">
                  <c:v>6.7155795490815975E-2</c:v>
                </c:pt>
                <c:pt idx="172">
                  <c:v>6.5675562316564587E-2</c:v>
                </c:pt>
                <c:pt idx="173">
                  <c:v>6.4762104351106298E-2</c:v>
                </c:pt>
                <c:pt idx="174">
                  <c:v>6.3223387171282827E-2</c:v>
                </c:pt>
                <c:pt idx="175">
                  <c:v>6.579729059526529E-2</c:v>
                </c:pt>
                <c:pt idx="176">
                  <c:v>6.5309631964785855E-2</c:v>
                </c:pt>
                <c:pt idx="177">
                  <c:v>6.7581046272114614E-2</c:v>
                </c:pt>
                <c:pt idx="178">
                  <c:v>6.8955473871058701E-2</c:v>
                </c:pt>
                <c:pt idx="179">
                  <c:v>6.6893923822433768E-2</c:v>
                </c:pt>
                <c:pt idx="180">
                  <c:v>5.7317611432180567E-2</c:v>
                </c:pt>
                <c:pt idx="181">
                  <c:v>5.3449899020501832E-2</c:v>
                </c:pt>
                <c:pt idx="182">
                  <c:v>5.8904289483042077E-2</c:v>
                </c:pt>
                <c:pt idx="183">
                  <c:v>5.903127335520067E-2</c:v>
                </c:pt>
                <c:pt idx="184">
                  <c:v>5.4993572995417343E-2</c:v>
                </c:pt>
                <c:pt idx="185">
                  <c:v>4.8223310995558023E-2</c:v>
                </c:pt>
                <c:pt idx="186">
                  <c:v>4.8997855706880714E-2</c:v>
                </c:pt>
                <c:pt idx="187">
                  <c:v>4.8222760280487963E-2</c:v>
                </c:pt>
                <c:pt idx="188">
                  <c:v>4.8395682625838772E-2</c:v>
                </c:pt>
                <c:pt idx="189">
                  <c:v>4.943255921889763E-2</c:v>
                </c:pt>
                <c:pt idx="190">
                  <c:v>4.6861376064394993E-2</c:v>
                </c:pt>
                <c:pt idx="191">
                  <c:v>4.1829337428994799E-2</c:v>
                </c:pt>
                <c:pt idx="192">
                  <c:v>4.4582147784952196E-2</c:v>
                </c:pt>
                <c:pt idx="193">
                  <c:v>4.4925411916561735E-2</c:v>
                </c:pt>
                <c:pt idx="194">
                  <c:v>4.3417356421803437E-2</c:v>
                </c:pt>
                <c:pt idx="195">
                  <c:v>4.5944467296532718E-2</c:v>
                </c:pt>
                <c:pt idx="196">
                  <c:v>4.4313097917075821E-2</c:v>
                </c:pt>
                <c:pt idx="197">
                  <c:v>4.1698650916927246E-2</c:v>
                </c:pt>
                <c:pt idx="198">
                  <c:v>4.5197717330390075E-2</c:v>
                </c:pt>
                <c:pt idx="199">
                  <c:v>4.9334612104513988E-2</c:v>
                </c:pt>
                <c:pt idx="200">
                  <c:v>4.7577436027129341E-2</c:v>
                </c:pt>
                <c:pt idx="201">
                  <c:v>4.6983447906220721E-2</c:v>
                </c:pt>
                <c:pt idx="202">
                  <c:v>4.4611300767783982E-2</c:v>
                </c:pt>
                <c:pt idx="203">
                  <c:v>4.3021850115811562E-2</c:v>
                </c:pt>
                <c:pt idx="204">
                  <c:v>5.055823543933298E-2</c:v>
                </c:pt>
                <c:pt idx="205">
                  <c:v>4.8076284581755724E-2</c:v>
                </c:pt>
                <c:pt idx="206">
                  <c:v>4.681042715550001E-2</c:v>
                </c:pt>
                <c:pt idx="207">
                  <c:v>4.5417799904402534E-2</c:v>
                </c:pt>
                <c:pt idx="208">
                  <c:v>4.1362220110904277E-2</c:v>
                </c:pt>
                <c:pt idx="209">
                  <c:v>4.1438307476370173E-2</c:v>
                </c:pt>
                <c:pt idx="210">
                  <c:v>4.1728194023899441E-2</c:v>
                </c:pt>
                <c:pt idx="211">
                  <c:v>3.8960688569685278E-2</c:v>
                </c:pt>
                <c:pt idx="212">
                  <c:v>3.6780204458171553E-2</c:v>
                </c:pt>
                <c:pt idx="213">
                  <c:v>3.5333007555024887E-2</c:v>
                </c:pt>
                <c:pt idx="214">
                  <c:v>3.6709685689852993E-2</c:v>
                </c:pt>
                <c:pt idx="215">
                  <c:v>3.3571313804650317E-2</c:v>
                </c:pt>
                <c:pt idx="216">
                  <c:v>3.645159836925356E-2</c:v>
                </c:pt>
                <c:pt idx="217">
                  <c:v>3.5741014874312395E-2</c:v>
                </c:pt>
                <c:pt idx="218">
                  <c:v>3.4996712581751292E-2</c:v>
                </c:pt>
                <c:pt idx="219">
                  <c:v>3.3554138647379828E-2</c:v>
                </c:pt>
                <c:pt idx="220">
                  <c:v>3.9269265175306052E-2</c:v>
                </c:pt>
                <c:pt idx="221">
                  <c:v>4.1703186612947939E-2</c:v>
                </c:pt>
                <c:pt idx="222">
                  <c:v>4.17330503462029E-2</c:v>
                </c:pt>
                <c:pt idx="223">
                  <c:v>4.0725509071200892E-2</c:v>
                </c:pt>
                <c:pt idx="224">
                  <c:v>4.0269956940293533E-2</c:v>
                </c:pt>
                <c:pt idx="225">
                  <c:v>3.8004638466547357E-2</c:v>
                </c:pt>
                <c:pt idx="226">
                  <c:v>3.7413236229860675E-2</c:v>
                </c:pt>
                <c:pt idx="227">
                  <c:v>3.8792319167657248E-2</c:v>
                </c:pt>
                <c:pt idx="228">
                  <c:v>3.98401796118431E-2</c:v>
                </c:pt>
                <c:pt idx="229">
                  <c:v>4.3325213282007939E-2</c:v>
                </c:pt>
                <c:pt idx="230">
                  <c:v>4.6817877431200014E-2</c:v>
                </c:pt>
                <c:pt idx="231">
                  <c:v>5.2281881242460984E-2</c:v>
                </c:pt>
                <c:pt idx="232">
                  <c:v>5.2388086080219769E-2</c:v>
                </c:pt>
                <c:pt idx="233">
                  <c:v>4.8520441288792307E-2</c:v>
                </c:pt>
                <c:pt idx="234">
                  <c:v>5.128077771672717E-2</c:v>
                </c:pt>
                <c:pt idx="235">
                  <c:v>4.9424389136432108E-2</c:v>
                </c:pt>
                <c:pt idx="236">
                  <c:v>5.6334212301403799E-2</c:v>
                </c:pt>
                <c:pt idx="237">
                  <c:v>5.8329277848943706E-2</c:v>
                </c:pt>
                <c:pt idx="238">
                  <c:v>5.8645527659615122E-2</c:v>
                </c:pt>
                <c:pt idx="239">
                  <c:v>5.7506045832818209E-2</c:v>
                </c:pt>
                <c:pt idx="240">
                  <c:v>5.6439929576192892E-2</c:v>
                </c:pt>
                <c:pt idx="241">
                  <c:v>5.5898957471842939E-2</c:v>
                </c:pt>
                <c:pt idx="242">
                  <c:v>5.9594454912187726E-2</c:v>
                </c:pt>
                <c:pt idx="243">
                  <c:v>6.2944047176939244E-2</c:v>
                </c:pt>
                <c:pt idx="244">
                  <c:v>5.9768220135701398E-2</c:v>
                </c:pt>
                <c:pt idx="245">
                  <c:v>5.8447899231538807E-2</c:v>
                </c:pt>
                <c:pt idx="246">
                  <c:v>6.2370835475082702E-2</c:v>
                </c:pt>
                <c:pt idx="247">
                  <c:v>6.1366281480533934E-2</c:v>
                </c:pt>
                <c:pt idx="248">
                  <c:v>6.9622797346312562E-2</c:v>
                </c:pt>
                <c:pt idx="249">
                  <c:v>7.115703236703616E-2</c:v>
                </c:pt>
                <c:pt idx="250">
                  <c:v>7.1246752117762144E-2</c:v>
                </c:pt>
                <c:pt idx="251">
                  <c:v>7.9826485851881027E-2</c:v>
                </c:pt>
                <c:pt idx="252">
                  <c:v>7.6406000063535234E-2</c:v>
                </c:pt>
                <c:pt idx="253">
                  <c:v>7.6335785161212422E-2</c:v>
                </c:pt>
                <c:pt idx="254">
                  <c:v>7.9851782962488918E-2</c:v>
                </c:pt>
                <c:pt idx="255">
                  <c:v>8.5210005582537177E-2</c:v>
                </c:pt>
                <c:pt idx="256">
                  <c:v>8.1412537575254712E-2</c:v>
                </c:pt>
                <c:pt idx="257">
                  <c:v>7.5850982743345355E-2</c:v>
                </c:pt>
                <c:pt idx="258">
                  <c:v>7.366327200604593E-2</c:v>
                </c:pt>
                <c:pt idx="259">
                  <c:v>7.4342741616904254E-2</c:v>
                </c:pt>
                <c:pt idx="260">
                  <c:v>7.7302922839609323E-2</c:v>
                </c:pt>
                <c:pt idx="261">
                  <c:v>7.6122220929994627E-2</c:v>
                </c:pt>
                <c:pt idx="262">
                  <c:v>7.7269875417028164E-2</c:v>
                </c:pt>
                <c:pt idx="263">
                  <c:v>7.7931972640348027E-2</c:v>
                </c:pt>
                <c:pt idx="264">
                  <c:v>7.8342246003999555E-2</c:v>
                </c:pt>
                <c:pt idx="265">
                  <c:v>7.3752882180874849E-2</c:v>
                </c:pt>
                <c:pt idx="266">
                  <c:v>7.2317275131603145E-2</c:v>
                </c:pt>
                <c:pt idx="267">
                  <c:v>7.1366742745793285E-2</c:v>
                </c:pt>
                <c:pt idx="268">
                  <c:v>7.3752509510736516E-2</c:v>
                </c:pt>
                <c:pt idx="269">
                  <c:v>7.3256755605176541E-2</c:v>
                </c:pt>
                <c:pt idx="270">
                  <c:v>7.0928727395831365E-2</c:v>
                </c:pt>
                <c:pt idx="271">
                  <c:v>7.2619584334397982E-2</c:v>
                </c:pt>
                <c:pt idx="272">
                  <c:v>7.5502709880498856E-2</c:v>
                </c:pt>
                <c:pt idx="273">
                  <c:v>7.7664323506813737E-2</c:v>
                </c:pt>
                <c:pt idx="274">
                  <c:v>8.0998380422074107E-2</c:v>
                </c:pt>
                <c:pt idx="275">
                  <c:v>8.3404090330692737E-2</c:v>
                </c:pt>
                <c:pt idx="276">
                  <c:v>8.2895089610595121E-2</c:v>
                </c:pt>
                <c:pt idx="277">
                  <c:v>7.9665780295249983E-2</c:v>
                </c:pt>
                <c:pt idx="278">
                  <c:v>8.6779142392698655E-2</c:v>
                </c:pt>
                <c:pt idx="279">
                  <c:v>8.9453309997967509E-2</c:v>
                </c:pt>
                <c:pt idx="280">
                  <c:v>8.1189838068622622E-2</c:v>
                </c:pt>
                <c:pt idx="281">
                  <c:v>8.0490771646020365E-2</c:v>
                </c:pt>
                <c:pt idx="282">
                  <c:v>8.251302424026162E-2</c:v>
                </c:pt>
                <c:pt idx="283">
                  <c:v>7.9212320578774351E-2</c:v>
                </c:pt>
                <c:pt idx="284">
                  <c:v>8.3588442100244131E-2</c:v>
                </c:pt>
                <c:pt idx="285">
                  <c:v>8.4602251080490812E-2</c:v>
                </c:pt>
                <c:pt idx="286">
                  <c:v>7.5459011922423908E-2</c:v>
                </c:pt>
                <c:pt idx="287">
                  <c:v>8.0560177657376122E-2</c:v>
                </c:pt>
                <c:pt idx="288">
                  <c:v>7.5676623827329773E-2</c:v>
                </c:pt>
                <c:pt idx="289">
                  <c:v>7.5793686064049348E-2</c:v>
                </c:pt>
                <c:pt idx="290">
                  <c:v>7.5976124420081143E-2</c:v>
                </c:pt>
                <c:pt idx="291">
                  <c:v>6.984057119605841E-2</c:v>
                </c:pt>
                <c:pt idx="292">
                  <c:v>6.8638060080935911E-2</c:v>
                </c:pt>
                <c:pt idx="293">
                  <c:v>7.2864590185987427E-2</c:v>
                </c:pt>
                <c:pt idx="294">
                  <c:v>6.7619792284730543E-2</c:v>
                </c:pt>
                <c:pt idx="295">
                  <c:v>6.7195085607820254E-2</c:v>
                </c:pt>
                <c:pt idx="296">
                  <c:v>6.5822739057218208E-2</c:v>
                </c:pt>
                <c:pt idx="297">
                  <c:v>6.3103123706588535E-2</c:v>
                </c:pt>
                <c:pt idx="298">
                  <c:v>6.4134523624494844E-2</c:v>
                </c:pt>
                <c:pt idx="299">
                  <c:v>6.1197404531001975E-2</c:v>
                </c:pt>
                <c:pt idx="300">
                  <c:v>6.4541559043282182E-2</c:v>
                </c:pt>
                <c:pt idx="301">
                  <c:v>6.3637514175974824E-2</c:v>
                </c:pt>
                <c:pt idx="302">
                  <c:v>6.4063066219296472E-2</c:v>
                </c:pt>
                <c:pt idx="303">
                  <c:v>6.8014720191431996E-2</c:v>
                </c:pt>
                <c:pt idx="304">
                  <c:v>7.0291580009812282E-2</c:v>
                </c:pt>
                <c:pt idx="305">
                  <c:v>6.5809163003485216E-2</c:v>
                </c:pt>
                <c:pt idx="306">
                  <c:v>6.6626742846291248E-2</c:v>
                </c:pt>
                <c:pt idx="307">
                  <c:v>6.2794102502673338E-2</c:v>
                </c:pt>
                <c:pt idx="308">
                  <c:v>6.020125174954833E-2</c:v>
                </c:pt>
                <c:pt idx="309">
                  <c:v>6.5539506885429213E-2</c:v>
                </c:pt>
                <c:pt idx="310">
                  <c:v>6.8834828334384673E-2</c:v>
                </c:pt>
                <c:pt idx="311">
                  <c:v>7.091207152013182E-2</c:v>
                </c:pt>
                <c:pt idx="312">
                  <c:v>7.0197359682309321E-2</c:v>
                </c:pt>
                <c:pt idx="313">
                  <c:v>7.1467741892405873E-2</c:v>
                </c:pt>
                <c:pt idx="314">
                  <c:v>6.7144821090255227E-2</c:v>
                </c:pt>
                <c:pt idx="315">
                  <c:v>6.5222712408455452E-2</c:v>
                </c:pt>
                <c:pt idx="316">
                  <c:v>6.7096623850454812E-2</c:v>
                </c:pt>
                <c:pt idx="317">
                  <c:v>6.8570506505109735E-2</c:v>
                </c:pt>
                <c:pt idx="318">
                  <c:v>6.8242579471824508E-2</c:v>
                </c:pt>
                <c:pt idx="319">
                  <c:v>6.4386183832688168E-2</c:v>
                </c:pt>
                <c:pt idx="320">
                  <c:v>6.112981857431013E-2</c:v>
                </c:pt>
                <c:pt idx="321">
                  <c:v>5.8482087459105395E-2</c:v>
                </c:pt>
                <c:pt idx="322">
                  <c:v>5.8267982862251114E-2</c:v>
                </c:pt>
                <c:pt idx="323">
                  <c:v>5.8161046639263379E-2</c:v>
                </c:pt>
                <c:pt idx="324">
                  <c:v>5.7761025016222281E-2</c:v>
                </c:pt>
                <c:pt idx="325">
                  <c:v>5.9456699858670123E-2</c:v>
                </c:pt>
                <c:pt idx="326">
                  <c:v>6.0996302031279696E-2</c:v>
                </c:pt>
                <c:pt idx="327">
                  <c:v>6.0675908889718376E-2</c:v>
                </c:pt>
                <c:pt idx="328">
                  <c:v>6.1666785140362897E-2</c:v>
                </c:pt>
                <c:pt idx="329">
                  <c:v>5.7404650949571208E-2</c:v>
                </c:pt>
                <c:pt idx="330">
                  <c:v>5.516129444270803E-2</c:v>
                </c:pt>
                <c:pt idx="331">
                  <c:v>5.1872179513991819E-2</c:v>
                </c:pt>
                <c:pt idx="332">
                  <c:v>5.1883043194737327E-2</c:v>
                </c:pt>
                <c:pt idx="333">
                  <c:v>5.003141335242129E-2</c:v>
                </c:pt>
                <c:pt idx="334">
                  <c:v>5.3060866996658719E-2</c:v>
                </c:pt>
                <c:pt idx="335">
                  <c:v>5.6196751980973458E-2</c:v>
                </c:pt>
                <c:pt idx="336">
                  <c:v>5.3543107099365085E-2</c:v>
                </c:pt>
                <c:pt idx="337">
                  <c:v>5.3826117721871639E-2</c:v>
                </c:pt>
                <c:pt idx="338">
                  <c:v>5.3845249600927944E-2</c:v>
                </c:pt>
                <c:pt idx="339">
                  <c:v>5.0899410276965748E-2</c:v>
                </c:pt>
                <c:pt idx="340">
                  <c:v>5.2113291180693633E-2</c:v>
                </c:pt>
                <c:pt idx="341">
                  <c:v>5.3220319827475021E-2</c:v>
                </c:pt>
                <c:pt idx="342">
                  <c:v>5.3787869637315244E-2</c:v>
                </c:pt>
                <c:pt idx="343">
                  <c:v>5.1098239029786316E-2</c:v>
                </c:pt>
                <c:pt idx="344">
                  <c:v>5.966977446369745E-2</c:v>
                </c:pt>
                <c:pt idx="345">
                  <c:v>6.2443354150260283E-2</c:v>
                </c:pt>
                <c:pt idx="346">
                  <c:v>6.5690419988581453E-2</c:v>
                </c:pt>
                <c:pt idx="347">
                  <c:v>6.6686909841772807E-2</c:v>
                </c:pt>
                <c:pt idx="348">
                  <c:v>6.4890368783833322E-2</c:v>
                </c:pt>
                <c:pt idx="349">
                  <c:v>6.3198275594378503E-2</c:v>
                </c:pt>
                <c:pt idx="350">
                  <c:v>6.4236799338677902E-2</c:v>
                </c:pt>
                <c:pt idx="351">
                  <c:v>6.1166449874866878E-2</c:v>
                </c:pt>
                <c:pt idx="352">
                  <c:v>5.8829750897051669E-2</c:v>
                </c:pt>
                <c:pt idx="353">
                  <c:v>6.1080679333214587E-2</c:v>
                </c:pt>
                <c:pt idx="354">
                  <c:v>6.1037946322438648E-2</c:v>
                </c:pt>
                <c:pt idx="355">
                  <c:v>6.0443364751303304E-2</c:v>
                </c:pt>
                <c:pt idx="356">
                  <c:v>5.8988184672838027E-2</c:v>
                </c:pt>
                <c:pt idx="357">
                  <c:v>5.6730925985624153E-2</c:v>
                </c:pt>
                <c:pt idx="358">
                  <c:v>6.3309754535517154E-2</c:v>
                </c:pt>
                <c:pt idx="359">
                  <c:v>6.7543643544338908E-2</c:v>
                </c:pt>
                <c:pt idx="360">
                  <c:v>6.7585911473893742E-2</c:v>
                </c:pt>
                <c:pt idx="361">
                  <c:v>6.7064500562870125E-2</c:v>
                </c:pt>
                <c:pt idx="362">
                  <c:v>6.6970243009529043E-2</c:v>
                </c:pt>
                <c:pt idx="363">
                  <c:v>6.2822226532659259E-2</c:v>
                </c:pt>
                <c:pt idx="364">
                  <c:v>6.2759326608794061E-2</c:v>
                </c:pt>
                <c:pt idx="365">
                  <c:v>5.9269075928468321E-2</c:v>
                </c:pt>
                <c:pt idx="366">
                  <c:v>6.291033527905561E-2</c:v>
                </c:pt>
                <c:pt idx="367">
                  <c:v>6.2812841090298166E-2</c:v>
                </c:pt>
                <c:pt idx="368">
                  <c:v>6.6405746348168371E-2</c:v>
                </c:pt>
                <c:pt idx="369">
                  <c:v>6.8998188505482769E-2</c:v>
                </c:pt>
                <c:pt idx="370">
                  <c:v>6.5960878961737746E-2</c:v>
                </c:pt>
                <c:pt idx="371">
                  <c:v>6.573042508030387E-2</c:v>
                </c:pt>
                <c:pt idx="372">
                  <c:v>6.506263176912172E-2</c:v>
                </c:pt>
                <c:pt idx="373">
                  <c:v>6.5901066312130011E-2</c:v>
                </c:pt>
                <c:pt idx="374">
                  <c:v>7.0180429819921092E-2</c:v>
                </c:pt>
                <c:pt idx="375">
                  <c:v>7.2954500232989092E-2</c:v>
                </c:pt>
                <c:pt idx="376">
                  <c:v>7.5996385379281592E-2</c:v>
                </c:pt>
                <c:pt idx="377">
                  <c:v>7.7948021562718531E-2</c:v>
                </c:pt>
                <c:pt idx="378">
                  <c:v>8.1139066884531125E-2</c:v>
                </c:pt>
                <c:pt idx="379">
                  <c:v>7.9729238084231741E-2</c:v>
                </c:pt>
                <c:pt idx="380">
                  <c:v>7.6787233821120113E-2</c:v>
                </c:pt>
                <c:pt idx="381">
                  <c:v>8.0974183635391883E-2</c:v>
                </c:pt>
                <c:pt idx="382">
                  <c:v>7.9776564329107069E-2</c:v>
                </c:pt>
                <c:pt idx="383">
                  <c:v>8.1345119178644495E-2</c:v>
                </c:pt>
                <c:pt idx="384">
                  <c:v>8.395814701693273E-2</c:v>
                </c:pt>
                <c:pt idx="385">
                  <c:v>8.1148621964741791E-2</c:v>
                </c:pt>
                <c:pt idx="386">
                  <c:v>8.4678359953933996E-2</c:v>
                </c:pt>
                <c:pt idx="387">
                  <c:v>9.0851318229678207E-2</c:v>
                </c:pt>
                <c:pt idx="388">
                  <c:v>9.1013378244023779E-2</c:v>
                </c:pt>
                <c:pt idx="389">
                  <c:v>8.7165060665079896E-2</c:v>
                </c:pt>
                <c:pt idx="390">
                  <c:v>8.8516627055133065E-2</c:v>
                </c:pt>
                <c:pt idx="391">
                  <c:v>8.5032577703864937E-2</c:v>
                </c:pt>
                <c:pt idx="392">
                  <c:v>8.6672045356788824E-2</c:v>
                </c:pt>
                <c:pt idx="393">
                  <c:v>8.9549488722746359E-2</c:v>
                </c:pt>
                <c:pt idx="394">
                  <c:v>8.9607985680904695E-2</c:v>
                </c:pt>
                <c:pt idx="395">
                  <c:v>8.2034450868560496E-2</c:v>
                </c:pt>
                <c:pt idx="396">
                  <c:v>8.2102533872357081E-2</c:v>
                </c:pt>
                <c:pt idx="397">
                  <c:v>8.124904342771859E-2</c:v>
                </c:pt>
                <c:pt idx="398">
                  <c:v>8.3859991013725432E-2</c:v>
                </c:pt>
                <c:pt idx="399">
                  <c:v>8.5893548204761958E-2</c:v>
                </c:pt>
                <c:pt idx="400">
                  <c:v>8.4215755763347735E-2</c:v>
                </c:pt>
                <c:pt idx="401">
                  <c:v>8.5604916267482484E-2</c:v>
                </c:pt>
                <c:pt idx="402">
                  <c:v>8.465430884877323E-2</c:v>
                </c:pt>
                <c:pt idx="403">
                  <c:v>8.2109410731417184E-2</c:v>
                </c:pt>
                <c:pt idx="404">
                  <c:v>8.3127963586332176E-2</c:v>
                </c:pt>
                <c:pt idx="405">
                  <c:v>8.4938922178548523E-2</c:v>
                </c:pt>
                <c:pt idx="406">
                  <c:v>8.3723262222797593E-2</c:v>
                </c:pt>
                <c:pt idx="407">
                  <c:v>8.2103245014777879E-2</c:v>
                </c:pt>
                <c:pt idx="408">
                  <c:v>8.3114458712277711E-2</c:v>
                </c:pt>
                <c:pt idx="409">
                  <c:v>8.2597702744846555E-2</c:v>
                </c:pt>
                <c:pt idx="410">
                  <c:v>8.1176623392860831E-2</c:v>
                </c:pt>
                <c:pt idx="411">
                  <c:v>8.1955254614691039E-2</c:v>
                </c:pt>
                <c:pt idx="412">
                  <c:v>8.1409883649751283E-2</c:v>
                </c:pt>
                <c:pt idx="413">
                  <c:v>8.1425400563237049E-2</c:v>
                </c:pt>
                <c:pt idx="414">
                  <c:v>8.3379495558521269E-2</c:v>
                </c:pt>
                <c:pt idx="415">
                  <c:v>8.4517217353160493E-2</c:v>
                </c:pt>
                <c:pt idx="416">
                  <c:v>8.8619511967943015E-2</c:v>
                </c:pt>
                <c:pt idx="417">
                  <c:v>8.5099051975069173E-2</c:v>
                </c:pt>
                <c:pt idx="418">
                  <c:v>8.21300694001834E-2</c:v>
                </c:pt>
                <c:pt idx="419">
                  <c:v>8.0185774974356749E-2</c:v>
                </c:pt>
                <c:pt idx="420">
                  <c:v>8.0752507395768156E-2</c:v>
                </c:pt>
                <c:pt idx="421">
                  <c:v>7.8911595147662522E-2</c:v>
                </c:pt>
                <c:pt idx="422">
                  <c:v>8.0310767345383824E-2</c:v>
                </c:pt>
                <c:pt idx="423">
                  <c:v>7.8324727950225687E-2</c:v>
                </c:pt>
                <c:pt idx="424">
                  <c:v>7.9716107591535287E-2</c:v>
                </c:pt>
                <c:pt idx="425">
                  <c:v>8.0683224643724155E-2</c:v>
                </c:pt>
                <c:pt idx="426">
                  <c:v>8.0279417444738224E-2</c:v>
                </c:pt>
                <c:pt idx="427">
                  <c:v>8.1665467437776362E-2</c:v>
                </c:pt>
                <c:pt idx="428">
                  <c:v>8.3245646245900681E-2</c:v>
                </c:pt>
                <c:pt idx="429">
                  <c:v>8.266108186480095E-2</c:v>
                </c:pt>
                <c:pt idx="430">
                  <c:v>8.2737806707087524E-2</c:v>
                </c:pt>
                <c:pt idx="431">
                  <c:v>8.1016239699540221E-2</c:v>
                </c:pt>
                <c:pt idx="432">
                  <c:v>8.1056921878634156E-2</c:v>
                </c:pt>
                <c:pt idx="433">
                  <c:v>8.0507323858332244E-2</c:v>
                </c:pt>
                <c:pt idx="434">
                  <c:v>8.1834228446495891E-2</c:v>
                </c:pt>
                <c:pt idx="435">
                  <c:v>8.2516185936826386E-2</c:v>
                </c:pt>
                <c:pt idx="436">
                  <c:v>8.6052524716431017E-2</c:v>
                </c:pt>
                <c:pt idx="437">
                  <c:v>8.5872764698245896E-2</c:v>
                </c:pt>
                <c:pt idx="438">
                  <c:v>9.1066993877766775E-2</c:v>
                </c:pt>
                <c:pt idx="439">
                  <c:v>9.4118626777185938E-2</c:v>
                </c:pt>
                <c:pt idx="440">
                  <c:v>9.8734059297562585E-2</c:v>
                </c:pt>
                <c:pt idx="441">
                  <c:v>9.9689989492069295E-2</c:v>
                </c:pt>
                <c:pt idx="442">
                  <c:v>0.10858813655418578</c:v>
                </c:pt>
                <c:pt idx="443">
                  <c:v>0.10750433833190005</c:v>
                </c:pt>
                <c:pt idx="444">
                  <c:v>0.10656066520680268</c:v>
                </c:pt>
                <c:pt idx="445">
                  <c:v>0.10712753873629001</c:v>
                </c:pt>
                <c:pt idx="446">
                  <c:v>0.1047102556343808</c:v>
                </c:pt>
                <c:pt idx="447">
                  <c:v>0.10027381365157917</c:v>
                </c:pt>
                <c:pt idx="448">
                  <c:v>0.1031610027181054</c:v>
                </c:pt>
                <c:pt idx="449">
                  <c:v>0.10740619231279915</c:v>
                </c:pt>
                <c:pt idx="450">
                  <c:v>0.11281899699134011</c:v>
                </c:pt>
                <c:pt idx="451">
                  <c:v>0.10787273837148462</c:v>
                </c:pt>
                <c:pt idx="452">
                  <c:v>0.10373813246860865</c:v>
                </c:pt>
                <c:pt idx="453">
                  <c:v>0.10093127264557285</c:v>
                </c:pt>
                <c:pt idx="454">
                  <c:v>0.10043941788968569</c:v>
                </c:pt>
                <c:pt idx="455">
                  <c:v>0.10113519219881838</c:v>
                </c:pt>
                <c:pt idx="456">
                  <c:v>9.9670214691328307E-2</c:v>
                </c:pt>
                <c:pt idx="457">
                  <c:v>9.6373754432790101E-2</c:v>
                </c:pt>
                <c:pt idx="458">
                  <c:v>9.5196353274758685E-2</c:v>
                </c:pt>
                <c:pt idx="459">
                  <c:v>9.9674088018359863E-2</c:v>
                </c:pt>
                <c:pt idx="460">
                  <c:v>9.1708371145260453E-2</c:v>
                </c:pt>
                <c:pt idx="461">
                  <c:v>8.4353468245211505E-2</c:v>
                </c:pt>
                <c:pt idx="462">
                  <c:v>7.4298036802062414E-2</c:v>
                </c:pt>
                <c:pt idx="463">
                  <c:v>7.8667610076545214E-2</c:v>
                </c:pt>
                <c:pt idx="464">
                  <c:v>7.7240795065758261E-2</c:v>
                </c:pt>
                <c:pt idx="465">
                  <c:v>7.6955228644013843E-2</c:v>
                </c:pt>
                <c:pt idx="466">
                  <c:v>8.3104618152738827E-2</c:v>
                </c:pt>
                <c:pt idx="467">
                  <c:v>7.630834951105904E-2</c:v>
                </c:pt>
                <c:pt idx="468">
                  <c:v>8.0061261041731085E-2</c:v>
                </c:pt>
                <c:pt idx="469">
                  <c:v>7.8308292021239442E-2</c:v>
                </c:pt>
                <c:pt idx="470">
                  <c:v>7.5009358319021904E-2</c:v>
                </c:pt>
                <c:pt idx="471">
                  <c:v>7.4705715612598728E-2</c:v>
                </c:pt>
                <c:pt idx="472">
                  <c:v>7.8832540621607688E-2</c:v>
                </c:pt>
                <c:pt idx="473">
                  <c:v>7.0512422863813359E-2</c:v>
                </c:pt>
                <c:pt idx="474">
                  <c:v>7.0615229016714909E-2</c:v>
                </c:pt>
                <c:pt idx="475">
                  <c:v>7.2510449261002696E-2</c:v>
                </c:pt>
                <c:pt idx="476">
                  <c:v>6.3842293024883506E-2</c:v>
                </c:pt>
                <c:pt idx="477">
                  <c:v>7.4513717812851488E-2</c:v>
                </c:pt>
                <c:pt idx="478">
                  <c:v>7.4939001985438042E-2</c:v>
                </c:pt>
                <c:pt idx="479">
                  <c:v>7.7351901427271219E-2</c:v>
                </c:pt>
                <c:pt idx="480">
                  <c:v>7.6623815464497924E-2</c:v>
                </c:pt>
                <c:pt idx="481">
                  <c:v>7.82849460969086E-2</c:v>
                </c:pt>
                <c:pt idx="482">
                  <c:v>8.3828912432392419E-2</c:v>
                </c:pt>
                <c:pt idx="483">
                  <c:v>8.3019935153610003E-2</c:v>
                </c:pt>
                <c:pt idx="484">
                  <c:v>8.4136762921899227E-2</c:v>
                </c:pt>
                <c:pt idx="485">
                  <c:v>8.9175439468225551E-2</c:v>
                </c:pt>
                <c:pt idx="486">
                  <c:v>9.1536080434611949E-2</c:v>
                </c:pt>
                <c:pt idx="487">
                  <c:v>0.10160786236742159</c:v>
                </c:pt>
                <c:pt idx="488">
                  <c:v>0.10753231228854764</c:v>
                </c:pt>
                <c:pt idx="489">
                  <c:v>0.107070046641838</c:v>
                </c:pt>
                <c:pt idx="490">
                  <c:v>0.10530158962524296</c:v>
                </c:pt>
                <c:pt idx="491">
                  <c:v>0.11188287349235092</c:v>
                </c:pt>
                <c:pt idx="492">
                  <c:v>0.10760318831248473</c:v>
                </c:pt>
                <c:pt idx="493">
                  <c:v>0.10278810725910384</c:v>
                </c:pt>
                <c:pt idx="494">
                  <c:v>0.10796134083227622</c:v>
                </c:pt>
                <c:pt idx="495">
                  <c:v>0.10405814893552454</c:v>
                </c:pt>
                <c:pt idx="496">
                  <c:v>0.10685725408542462</c:v>
                </c:pt>
                <c:pt idx="497">
                  <c:v>9.7426250808147263E-2</c:v>
                </c:pt>
                <c:pt idx="498">
                  <c:v>9.865634842506317E-2</c:v>
                </c:pt>
                <c:pt idx="499">
                  <c:v>8.9731428380933023E-2</c:v>
                </c:pt>
                <c:pt idx="500">
                  <c:v>9.7061572765973284E-2</c:v>
                </c:pt>
                <c:pt idx="501">
                  <c:v>9.1495764126196574E-2</c:v>
                </c:pt>
                <c:pt idx="502">
                  <c:v>9.1449568598641839E-2</c:v>
                </c:pt>
                <c:pt idx="503">
                  <c:v>9.0811100121397315E-2</c:v>
                </c:pt>
                <c:pt idx="504">
                  <c:v>9.1507084786257867E-2</c:v>
                </c:pt>
                <c:pt idx="505">
                  <c:v>9.5925871552503622E-2</c:v>
                </c:pt>
                <c:pt idx="506">
                  <c:v>0.11335143028386642</c:v>
                </c:pt>
                <c:pt idx="507">
                  <c:v>0.11121451489899743</c:v>
                </c:pt>
                <c:pt idx="508">
                  <c:v>0.11058059097087383</c:v>
                </c:pt>
                <c:pt idx="509">
                  <c:v>0.10308124459171003</c:v>
                </c:pt>
                <c:pt idx="510">
                  <c:v>0.11324803510333829</c:v>
                </c:pt>
                <c:pt idx="511">
                  <c:v>0.11380748740828169</c:v>
                </c:pt>
                <c:pt idx="512">
                  <c:v>0.11443985205606526</c:v>
                </c:pt>
                <c:pt idx="513">
                  <c:v>0.10753513080568837</c:v>
                </c:pt>
                <c:pt idx="514">
                  <c:v>0.11004832347163118</c:v>
                </c:pt>
                <c:pt idx="515">
                  <c:v>0.11453064869130576</c:v>
                </c:pt>
                <c:pt idx="516">
                  <c:v>0.11333828969837371</c:v>
                </c:pt>
                <c:pt idx="517">
                  <c:v>0.10566967222304986</c:v>
                </c:pt>
                <c:pt idx="518">
                  <c:v>0.10103411670684442</c:v>
                </c:pt>
                <c:pt idx="519">
                  <c:v>9.7541270868287344E-2</c:v>
                </c:pt>
                <c:pt idx="520">
                  <c:v>9.71826658846313E-2</c:v>
                </c:pt>
                <c:pt idx="521">
                  <c:v>8.9355504878262465E-2</c:v>
                </c:pt>
                <c:pt idx="522">
                  <c:v>8.7434137090887487E-2</c:v>
                </c:pt>
                <c:pt idx="523">
                  <c:v>8.5513877103086833E-2</c:v>
                </c:pt>
                <c:pt idx="524">
                  <c:v>8.8677054730419036E-2</c:v>
                </c:pt>
                <c:pt idx="525">
                  <c:v>8.3683775934130469E-2</c:v>
                </c:pt>
                <c:pt idx="526">
                  <c:v>8.6831661233113588E-2</c:v>
                </c:pt>
                <c:pt idx="527">
                  <c:v>8.7383090643228314E-2</c:v>
                </c:pt>
                <c:pt idx="528">
                  <c:v>8.4745881987021154E-2</c:v>
                </c:pt>
                <c:pt idx="529">
                  <c:v>8.8622471553019083E-2</c:v>
                </c:pt>
                <c:pt idx="530">
                  <c:v>9.3103170676448563E-2</c:v>
                </c:pt>
                <c:pt idx="531">
                  <c:v>9.0410154502919726E-2</c:v>
                </c:pt>
                <c:pt idx="532">
                  <c:v>9.2806874131784428E-2</c:v>
                </c:pt>
                <c:pt idx="533">
                  <c:v>8.4088596808079619E-2</c:v>
                </c:pt>
                <c:pt idx="534">
                  <c:v>8.1146402498751186E-2</c:v>
                </c:pt>
                <c:pt idx="535">
                  <c:v>8.1420917426931874E-2</c:v>
                </c:pt>
                <c:pt idx="536">
                  <c:v>8.3943823810933738E-2</c:v>
                </c:pt>
                <c:pt idx="537">
                  <c:v>8.6250779890301041E-2</c:v>
                </c:pt>
                <c:pt idx="538">
                  <c:v>8.0357894944478814E-2</c:v>
                </c:pt>
                <c:pt idx="539">
                  <c:v>8.1085162846755487E-2</c:v>
                </c:pt>
                <c:pt idx="540">
                  <c:v>7.9527451099592042E-2</c:v>
                </c:pt>
                <c:pt idx="541">
                  <c:v>8.3072915485301699E-2</c:v>
                </c:pt>
                <c:pt idx="542">
                  <c:v>8.0126373268431264E-2</c:v>
                </c:pt>
                <c:pt idx="543">
                  <c:v>8.5347848010043567E-2</c:v>
                </c:pt>
                <c:pt idx="544">
                  <c:v>8.9866309162677599E-2</c:v>
                </c:pt>
                <c:pt idx="545">
                  <c:v>8.2347893657532201E-2</c:v>
                </c:pt>
                <c:pt idx="546">
                  <c:v>8.4014862853730679E-2</c:v>
                </c:pt>
                <c:pt idx="547">
                  <c:v>7.7204634437383596E-2</c:v>
                </c:pt>
                <c:pt idx="548">
                  <c:v>7.5483003092418399E-2</c:v>
                </c:pt>
                <c:pt idx="549">
                  <c:v>7.1199192705287448E-2</c:v>
                </c:pt>
                <c:pt idx="550">
                  <c:v>7.2308520842004592E-2</c:v>
                </c:pt>
                <c:pt idx="551">
                  <c:v>7.0755286245287971E-2</c:v>
                </c:pt>
                <c:pt idx="552">
                  <c:v>7.2172148119166182E-2</c:v>
                </c:pt>
                <c:pt idx="553">
                  <c:v>7.5099834136835825E-2</c:v>
                </c:pt>
                <c:pt idx="554">
                  <c:v>7.3086432898873607E-2</c:v>
                </c:pt>
                <c:pt idx="555">
                  <c:v>7.287474891943721E-2</c:v>
                </c:pt>
                <c:pt idx="556">
                  <c:v>7.0205448634915416E-2</c:v>
                </c:pt>
                <c:pt idx="557">
                  <c:v>7.290469793528756E-2</c:v>
                </c:pt>
                <c:pt idx="558">
                  <c:v>7.2934998191311246E-2</c:v>
                </c:pt>
                <c:pt idx="559">
                  <c:v>7.3014227057372538E-2</c:v>
                </c:pt>
                <c:pt idx="560">
                  <c:v>7.1258854724206774E-2</c:v>
                </c:pt>
                <c:pt idx="561">
                  <c:v>7.2149951152258446E-2</c:v>
                </c:pt>
                <c:pt idx="562">
                  <c:v>7.3471904041981187E-2</c:v>
                </c:pt>
                <c:pt idx="563">
                  <c:v>6.4172765547674857E-2</c:v>
                </c:pt>
                <c:pt idx="564">
                  <c:v>6.8968148817152269E-2</c:v>
                </c:pt>
                <c:pt idx="565">
                  <c:v>7.0676034945136579E-2</c:v>
                </c:pt>
                <c:pt idx="566">
                  <c:v>7.2492009174773636E-2</c:v>
                </c:pt>
                <c:pt idx="567">
                  <c:v>6.8977519295330039E-2</c:v>
                </c:pt>
                <c:pt idx="568">
                  <c:v>6.2708166317281364E-2</c:v>
                </c:pt>
                <c:pt idx="569">
                  <c:v>5.9599665993965718E-2</c:v>
                </c:pt>
                <c:pt idx="570">
                  <c:v>5.8734657904317054E-2</c:v>
                </c:pt>
                <c:pt idx="571">
                  <c:v>6.2003744857176121E-2</c:v>
                </c:pt>
                <c:pt idx="572">
                  <c:v>6.2499976100448322E-2</c:v>
                </c:pt>
                <c:pt idx="573">
                  <c:v>6.5762638137547111E-2</c:v>
                </c:pt>
                <c:pt idx="574">
                  <c:v>6.3643767520155228E-2</c:v>
                </c:pt>
                <c:pt idx="575">
                  <c:v>6.8633391038791416E-2</c:v>
                </c:pt>
                <c:pt idx="576">
                  <c:v>7.5173207339204184E-2</c:v>
                </c:pt>
                <c:pt idx="577">
                  <c:v>7.6327148792644989E-2</c:v>
                </c:pt>
                <c:pt idx="578">
                  <c:v>8.0030844846022436E-2</c:v>
                </c:pt>
                <c:pt idx="579">
                  <c:v>8.0303435907948612E-2</c:v>
                </c:pt>
                <c:pt idx="580">
                  <c:v>7.9615776452894804E-2</c:v>
                </c:pt>
                <c:pt idx="581">
                  <c:v>7.4982763660707427E-2</c:v>
                </c:pt>
                <c:pt idx="582">
                  <c:v>7.7947469520377011E-2</c:v>
                </c:pt>
                <c:pt idx="583">
                  <c:v>7.9027559131921984E-2</c:v>
                </c:pt>
                <c:pt idx="584">
                  <c:v>8.5852075406339809E-2</c:v>
                </c:pt>
                <c:pt idx="585">
                  <c:v>8.7404457259382937E-2</c:v>
                </c:pt>
                <c:pt idx="586">
                  <c:v>9.4560165889738187E-2</c:v>
                </c:pt>
                <c:pt idx="587">
                  <c:v>8.9672853262923222E-2</c:v>
                </c:pt>
                <c:pt idx="588">
                  <c:v>9.5564734169552412E-2</c:v>
                </c:pt>
                <c:pt idx="589">
                  <c:v>9.7955261836665072E-2</c:v>
                </c:pt>
                <c:pt idx="590">
                  <c:v>9.5671140069728114E-2</c:v>
                </c:pt>
                <c:pt idx="591">
                  <c:v>9.5449331989503075E-2</c:v>
                </c:pt>
                <c:pt idx="592">
                  <c:v>9.7948108558947491E-2</c:v>
                </c:pt>
                <c:pt idx="593">
                  <c:v>8.7628388605378443E-2</c:v>
                </c:pt>
                <c:pt idx="594">
                  <c:v>8.5604323857128642E-2</c:v>
                </c:pt>
                <c:pt idx="595">
                  <c:v>8.2610233470684552E-2</c:v>
                </c:pt>
                <c:pt idx="596">
                  <c:v>9.3651128512966461E-2</c:v>
                </c:pt>
                <c:pt idx="597">
                  <c:v>9.6462839467981704E-2</c:v>
                </c:pt>
                <c:pt idx="598">
                  <c:v>9.434666695912608E-2</c:v>
                </c:pt>
                <c:pt idx="599">
                  <c:v>9.7910649283927773E-2</c:v>
                </c:pt>
                <c:pt idx="600">
                  <c:v>9.3553509648604843E-2</c:v>
                </c:pt>
                <c:pt idx="601">
                  <c:v>9.7740780338468475E-2</c:v>
                </c:pt>
                <c:pt idx="602">
                  <c:v>0.10159317792120159</c:v>
                </c:pt>
                <c:pt idx="603">
                  <c:v>0.10075500115097853</c:v>
                </c:pt>
                <c:pt idx="604">
                  <c:v>0.10772795562648538</c:v>
                </c:pt>
                <c:pt idx="605">
                  <c:v>9.7135971921950198E-2</c:v>
                </c:pt>
                <c:pt idx="606">
                  <c:v>8.7736766249348577E-2</c:v>
                </c:pt>
                <c:pt idx="607">
                  <c:v>8.521428183049555E-2</c:v>
                </c:pt>
                <c:pt idx="608">
                  <c:v>8.6600069313217759E-2</c:v>
                </c:pt>
                <c:pt idx="609">
                  <c:v>9.1983967569329042E-2</c:v>
                </c:pt>
                <c:pt idx="610">
                  <c:v>9.6795640728081972E-2</c:v>
                </c:pt>
                <c:pt idx="611">
                  <c:v>9.8400365463162207E-2</c:v>
                </c:pt>
                <c:pt idx="612">
                  <c:v>9.7326508653545585E-2</c:v>
                </c:pt>
                <c:pt idx="613">
                  <c:v>9.7940549239847935E-2</c:v>
                </c:pt>
                <c:pt idx="614">
                  <c:v>8.8431945550563912E-2</c:v>
                </c:pt>
                <c:pt idx="615">
                  <c:v>8.8863386706845404E-2</c:v>
                </c:pt>
                <c:pt idx="616">
                  <c:v>9.5593165877076558E-2</c:v>
                </c:pt>
                <c:pt idx="617">
                  <c:v>9.0778326057136594E-2</c:v>
                </c:pt>
                <c:pt idx="618">
                  <c:v>9.2656967918960664E-2</c:v>
                </c:pt>
                <c:pt idx="619">
                  <c:v>9.5437977566722995E-2</c:v>
                </c:pt>
                <c:pt idx="620">
                  <c:v>9.9203020859504928E-2</c:v>
                </c:pt>
                <c:pt idx="621">
                  <c:v>0.1070403486605543</c:v>
                </c:pt>
                <c:pt idx="622">
                  <c:v>0.11024336925150612</c:v>
                </c:pt>
                <c:pt idx="623">
                  <c:v>0.1029058903225578</c:v>
                </c:pt>
                <c:pt idx="624">
                  <c:v>0.10898727447508202</c:v>
                </c:pt>
                <c:pt idx="625">
                  <c:v>0.10424089854810924</c:v>
                </c:pt>
                <c:pt idx="626">
                  <c:v>0.10035184202994389</c:v>
                </c:pt>
                <c:pt idx="627">
                  <c:v>9.9636819916737437E-2</c:v>
                </c:pt>
                <c:pt idx="628">
                  <c:v>9.7934385843452543E-2</c:v>
                </c:pt>
                <c:pt idx="629">
                  <c:v>9.5262148153384116E-2</c:v>
                </c:pt>
                <c:pt idx="630">
                  <c:v>9.601040687887101E-2</c:v>
                </c:pt>
                <c:pt idx="631">
                  <c:v>9.5701422430195249E-2</c:v>
                </c:pt>
                <c:pt idx="632">
                  <c:v>8.9775474831197757E-2</c:v>
                </c:pt>
                <c:pt idx="633">
                  <c:v>9.214909635409399E-2</c:v>
                </c:pt>
                <c:pt idx="634">
                  <c:v>9.0716760362346771E-2</c:v>
                </c:pt>
                <c:pt idx="635">
                  <c:v>9.15497389235847E-2</c:v>
                </c:pt>
                <c:pt idx="636">
                  <c:v>0.10145764075877704</c:v>
                </c:pt>
                <c:pt idx="637">
                  <c:v>0.10858142589164275</c:v>
                </c:pt>
                <c:pt idx="638">
                  <c:v>0.10717750024619331</c:v>
                </c:pt>
                <c:pt idx="639">
                  <c:v>0.10318372235236765</c:v>
                </c:pt>
                <c:pt idx="640">
                  <c:v>9.6664794157252709E-2</c:v>
                </c:pt>
                <c:pt idx="641">
                  <c:v>9.6300513362380713E-2</c:v>
                </c:pt>
                <c:pt idx="642">
                  <c:v>0.10391389098586992</c:v>
                </c:pt>
                <c:pt idx="643">
                  <c:v>0.10188290492107857</c:v>
                </c:pt>
                <c:pt idx="644">
                  <c:v>0.10687473653056447</c:v>
                </c:pt>
                <c:pt idx="645">
                  <c:v>0.1006335058409463</c:v>
                </c:pt>
                <c:pt idx="646">
                  <c:v>9.9670630136802468E-2</c:v>
                </c:pt>
                <c:pt idx="647">
                  <c:v>0.10145766172905675</c:v>
                </c:pt>
                <c:pt idx="648">
                  <c:v>9.8110673721100106E-2</c:v>
                </c:pt>
                <c:pt idx="649">
                  <c:v>9.5494710463075533E-2</c:v>
                </c:pt>
                <c:pt idx="650">
                  <c:v>9.0830659457267801E-2</c:v>
                </c:pt>
                <c:pt idx="651">
                  <c:v>9.0254007958178131E-2</c:v>
                </c:pt>
                <c:pt idx="652">
                  <c:v>8.129495416041238E-2</c:v>
                </c:pt>
                <c:pt idx="653">
                  <c:v>7.9590186267956331E-2</c:v>
                </c:pt>
                <c:pt idx="654">
                  <c:v>8.4161286877194499E-2</c:v>
                </c:pt>
                <c:pt idx="655">
                  <c:v>8.7169382110697205E-2</c:v>
                </c:pt>
                <c:pt idx="656">
                  <c:v>9.2679737182660288E-2</c:v>
                </c:pt>
                <c:pt idx="657">
                  <c:v>8.6721454576578844E-2</c:v>
                </c:pt>
                <c:pt idx="658">
                  <c:v>8.3593169216801502E-2</c:v>
                </c:pt>
                <c:pt idx="659">
                  <c:v>8.868567021290101E-2</c:v>
                </c:pt>
                <c:pt idx="660">
                  <c:v>8.7944772505616636E-2</c:v>
                </c:pt>
                <c:pt idx="661">
                  <c:v>8.6829207277667408E-2</c:v>
                </c:pt>
                <c:pt idx="662">
                  <c:v>8.5280598519074532E-2</c:v>
                </c:pt>
                <c:pt idx="663">
                  <c:v>8.0757136880451663E-2</c:v>
                </c:pt>
                <c:pt idx="664">
                  <c:v>8.195890892729564E-2</c:v>
                </c:pt>
                <c:pt idx="665">
                  <c:v>9.2485327329001082E-2</c:v>
                </c:pt>
                <c:pt idx="666">
                  <c:v>9.2359688186505515E-2</c:v>
                </c:pt>
                <c:pt idx="667">
                  <c:v>9.4674963404395823E-2</c:v>
                </c:pt>
                <c:pt idx="668">
                  <c:v>0.10442409057917086</c:v>
                </c:pt>
                <c:pt idx="669">
                  <c:v>0.10608600612048491</c:v>
                </c:pt>
                <c:pt idx="670">
                  <c:v>0.10190322810232674</c:v>
                </c:pt>
                <c:pt idx="671">
                  <c:v>0.10273137074607079</c:v>
                </c:pt>
                <c:pt idx="672">
                  <c:v>0.1005123536534636</c:v>
                </c:pt>
                <c:pt idx="673">
                  <c:v>0.10416809367542297</c:v>
                </c:pt>
                <c:pt idx="674">
                  <c:v>9.4232561160578959E-2</c:v>
                </c:pt>
                <c:pt idx="675">
                  <c:v>9.8169598315191633E-2</c:v>
                </c:pt>
                <c:pt idx="676">
                  <c:v>9.6633010033701311E-2</c:v>
                </c:pt>
                <c:pt idx="677">
                  <c:v>0.11752444307319443</c:v>
                </c:pt>
                <c:pt idx="678">
                  <c:v>9.1725335077968373E-2</c:v>
                </c:pt>
                <c:pt idx="679">
                  <c:v>8.9486036651325152E-2</c:v>
                </c:pt>
                <c:pt idx="680">
                  <c:v>9.6503747551676289E-2</c:v>
                </c:pt>
                <c:pt idx="681">
                  <c:v>0.10164660562184234</c:v>
                </c:pt>
                <c:pt idx="682">
                  <c:v>0.11439094018722838</c:v>
                </c:pt>
                <c:pt idx="683">
                  <c:v>0.12089188977553075</c:v>
                </c:pt>
                <c:pt idx="684">
                  <c:v>0.11215817008459984</c:v>
                </c:pt>
                <c:pt idx="685">
                  <c:v>0.12165825170233471</c:v>
                </c:pt>
                <c:pt idx="686">
                  <c:v>0.12462911718539089</c:v>
                </c:pt>
                <c:pt idx="687">
                  <c:v>0.11262985039417797</c:v>
                </c:pt>
                <c:pt idx="688">
                  <c:v>0.11019905252579608</c:v>
                </c:pt>
                <c:pt idx="689">
                  <c:v>0.11032555740947622</c:v>
                </c:pt>
                <c:pt idx="690">
                  <c:v>0.10679516091175756</c:v>
                </c:pt>
                <c:pt idx="691">
                  <c:v>0.10066201695660136</c:v>
                </c:pt>
                <c:pt idx="692">
                  <c:v>0.10466800001314402</c:v>
                </c:pt>
                <c:pt idx="693">
                  <c:v>0.10663512577585015</c:v>
                </c:pt>
                <c:pt idx="694">
                  <c:v>0.11084337079941271</c:v>
                </c:pt>
                <c:pt idx="695">
                  <c:v>0.10755985460081333</c:v>
                </c:pt>
                <c:pt idx="696">
                  <c:v>0.11349040155738548</c:v>
                </c:pt>
                <c:pt idx="697">
                  <c:v>0.10858731912823627</c:v>
                </c:pt>
                <c:pt idx="698">
                  <c:v>0.11151956770890277</c:v>
                </c:pt>
                <c:pt idx="699">
                  <c:v>0.10480391873157638</c:v>
                </c:pt>
                <c:pt idx="700">
                  <c:v>0.10820464113814249</c:v>
                </c:pt>
                <c:pt idx="701">
                  <c:v>0.10047565359802391</c:v>
                </c:pt>
                <c:pt idx="702">
                  <c:v>0.10609891359276141</c:v>
                </c:pt>
                <c:pt idx="703">
                  <c:v>0.10838983069148647</c:v>
                </c:pt>
                <c:pt idx="704">
                  <c:v>0.104769683456661</c:v>
                </c:pt>
                <c:pt idx="705">
                  <c:v>0.10702401610963752</c:v>
                </c:pt>
                <c:pt idx="706">
                  <c:v>0.10384197844685249</c:v>
                </c:pt>
                <c:pt idx="707">
                  <c:v>0.10637535451452493</c:v>
                </c:pt>
                <c:pt idx="708">
                  <c:v>0.10614018229006926</c:v>
                </c:pt>
                <c:pt idx="709">
                  <c:v>0.10495850595101082</c:v>
                </c:pt>
                <c:pt idx="710">
                  <c:v>0.1034065766489554</c:v>
                </c:pt>
                <c:pt idx="711">
                  <c:v>0.10110614518443675</c:v>
                </c:pt>
                <c:pt idx="712">
                  <c:v>0.10682000682007253</c:v>
                </c:pt>
                <c:pt idx="713">
                  <c:v>0.10944503677753664</c:v>
                </c:pt>
                <c:pt idx="714">
                  <c:v>0.10227769437534048</c:v>
                </c:pt>
                <c:pt idx="715">
                  <c:v>0.10198437761158635</c:v>
                </c:pt>
                <c:pt idx="716">
                  <c:v>9.9053817075362982E-2</c:v>
                </c:pt>
                <c:pt idx="717">
                  <c:v>0.10582805501092038</c:v>
                </c:pt>
                <c:pt idx="718">
                  <c:v>9.8811878126499511E-2</c:v>
                </c:pt>
                <c:pt idx="719">
                  <c:v>9.7221201448282252E-2</c:v>
                </c:pt>
                <c:pt idx="720">
                  <c:v>9.1477650821892853E-2</c:v>
                </c:pt>
                <c:pt idx="721">
                  <c:v>8.7969844696902985E-2</c:v>
                </c:pt>
                <c:pt idx="722">
                  <c:v>8.6705697683575722E-2</c:v>
                </c:pt>
                <c:pt idx="723">
                  <c:v>9.7849746003842913E-2</c:v>
                </c:pt>
                <c:pt idx="724">
                  <c:v>0.1091444514864274</c:v>
                </c:pt>
                <c:pt idx="725">
                  <c:v>9.9655806743070244E-2</c:v>
                </c:pt>
                <c:pt idx="726">
                  <c:v>0.10389609273539563</c:v>
                </c:pt>
                <c:pt idx="727">
                  <c:v>0.1017213580361786</c:v>
                </c:pt>
                <c:pt idx="728">
                  <c:v>0.10132421402581235</c:v>
                </c:pt>
                <c:pt idx="729">
                  <c:v>0.10127484149899627</c:v>
                </c:pt>
                <c:pt idx="730">
                  <c:v>0.10099143268519918</c:v>
                </c:pt>
                <c:pt idx="731">
                  <c:v>0.110285569511558</c:v>
                </c:pt>
                <c:pt idx="732">
                  <c:v>0.10909128730416212</c:v>
                </c:pt>
                <c:pt idx="733">
                  <c:v>0.10227579041039062</c:v>
                </c:pt>
                <c:pt idx="734">
                  <c:v>9.3917670219699947E-2</c:v>
                </c:pt>
                <c:pt idx="735">
                  <c:v>9.5805463293970106E-2</c:v>
                </c:pt>
                <c:pt idx="736">
                  <c:v>0.10079318362372221</c:v>
                </c:pt>
                <c:pt idx="737">
                  <c:v>9.5684945504995747E-2</c:v>
                </c:pt>
                <c:pt idx="738">
                  <c:v>9.3511432424998056E-2</c:v>
                </c:pt>
                <c:pt idx="739">
                  <c:v>8.6100162373571071E-2</c:v>
                </c:pt>
                <c:pt idx="740">
                  <c:v>7.955515436336287E-2</c:v>
                </c:pt>
                <c:pt idx="741">
                  <c:v>7.9068310282613616E-2</c:v>
                </c:pt>
                <c:pt idx="742">
                  <c:v>8.0115413931799662E-2</c:v>
                </c:pt>
                <c:pt idx="743">
                  <c:v>8.3840618975767459E-2</c:v>
                </c:pt>
                <c:pt idx="744">
                  <c:v>8.4589451670205443E-2</c:v>
                </c:pt>
                <c:pt idx="745">
                  <c:v>8.5990454893063159E-2</c:v>
                </c:pt>
                <c:pt idx="746">
                  <c:v>7.9991725494119356E-2</c:v>
                </c:pt>
                <c:pt idx="747">
                  <c:v>7.851019403332915E-2</c:v>
                </c:pt>
                <c:pt idx="748">
                  <c:v>7.7301997619972862E-2</c:v>
                </c:pt>
                <c:pt idx="749">
                  <c:v>7.603419321129834E-2</c:v>
                </c:pt>
                <c:pt idx="750">
                  <c:v>6.9517433952034552E-2</c:v>
                </c:pt>
                <c:pt idx="751">
                  <c:v>7.1617205568220155E-2</c:v>
                </c:pt>
                <c:pt idx="752">
                  <c:v>7.4486124839244952E-2</c:v>
                </c:pt>
                <c:pt idx="753">
                  <c:v>7.4252672589775706E-2</c:v>
                </c:pt>
                <c:pt idx="754">
                  <c:v>7.6411578242731301E-2</c:v>
                </c:pt>
                <c:pt idx="755">
                  <c:v>7.3343596172644077E-2</c:v>
                </c:pt>
                <c:pt idx="756">
                  <c:v>8.0655955568097848E-2</c:v>
                </c:pt>
                <c:pt idx="757">
                  <c:v>7.4302558157856968E-2</c:v>
                </c:pt>
                <c:pt idx="758">
                  <c:v>7.2368178778033448E-2</c:v>
                </c:pt>
                <c:pt idx="759">
                  <c:v>6.7181056604483827E-2</c:v>
                </c:pt>
                <c:pt idx="760">
                  <c:v>6.7966021457031345E-2</c:v>
                </c:pt>
                <c:pt idx="761">
                  <c:v>6.7081833346124026E-2</c:v>
                </c:pt>
                <c:pt idx="762">
                  <c:v>6.8534728609737305E-2</c:v>
                </c:pt>
                <c:pt idx="763">
                  <c:v>6.9489910712234357E-2</c:v>
                </c:pt>
                <c:pt idx="764">
                  <c:v>6.3848576073822938E-2</c:v>
                </c:pt>
                <c:pt idx="765">
                  <c:v>5.7142863517065011E-2</c:v>
                </c:pt>
                <c:pt idx="766">
                  <c:v>5.326294754677597E-2</c:v>
                </c:pt>
                <c:pt idx="767">
                  <c:v>5.4600149819385574E-2</c:v>
                </c:pt>
                <c:pt idx="768">
                  <c:v>5.4289347445248222E-2</c:v>
                </c:pt>
                <c:pt idx="769">
                  <c:v>5.878695387865622E-2</c:v>
                </c:pt>
                <c:pt idx="770">
                  <c:v>6.1888890630003544E-2</c:v>
                </c:pt>
                <c:pt idx="771">
                  <c:v>7.0302107041170653E-2</c:v>
                </c:pt>
                <c:pt idx="772">
                  <c:v>7.4741938734338445E-2</c:v>
                </c:pt>
                <c:pt idx="773">
                  <c:v>6.5266753468833733E-2</c:v>
                </c:pt>
                <c:pt idx="774">
                  <c:v>6.3599864440454568E-2</c:v>
                </c:pt>
                <c:pt idx="775">
                  <c:v>6.1527758843436642E-2</c:v>
                </c:pt>
                <c:pt idx="776">
                  <c:v>5.8149982315070729E-2</c:v>
                </c:pt>
                <c:pt idx="777">
                  <c:v>6.72139426800165E-2</c:v>
                </c:pt>
                <c:pt idx="778">
                  <c:v>5.5078639075848229E-2</c:v>
                </c:pt>
                <c:pt idx="779">
                  <c:v>5.1094309930451651E-2</c:v>
                </c:pt>
                <c:pt idx="780">
                  <c:v>5.6544029230846005E-2</c:v>
                </c:pt>
                <c:pt idx="781">
                  <c:v>6.5466243543659597E-2</c:v>
                </c:pt>
                <c:pt idx="782">
                  <c:v>6.0675520910690874E-2</c:v>
                </c:pt>
                <c:pt idx="783">
                  <c:v>6.4137207700120213E-2</c:v>
                </c:pt>
                <c:pt idx="784">
                  <c:v>6.9588844313887205E-2</c:v>
                </c:pt>
                <c:pt idx="785">
                  <c:v>7.2051212122499611E-2</c:v>
                </c:pt>
                <c:pt idx="786">
                  <c:v>7.3855476641740248E-2</c:v>
                </c:pt>
                <c:pt idx="787">
                  <c:v>7.103550983535338E-2</c:v>
                </c:pt>
                <c:pt idx="788">
                  <c:v>7.4245981595801466E-2</c:v>
                </c:pt>
                <c:pt idx="789">
                  <c:v>8.0846806984161412E-2</c:v>
                </c:pt>
                <c:pt idx="790">
                  <c:v>8.0818550463436625E-2</c:v>
                </c:pt>
                <c:pt idx="791">
                  <c:v>8.6529581906119632E-2</c:v>
                </c:pt>
                <c:pt idx="792">
                  <c:v>7.8675075265497538E-2</c:v>
                </c:pt>
                <c:pt idx="793">
                  <c:v>7.9009303782719351E-2</c:v>
                </c:pt>
                <c:pt idx="794">
                  <c:v>7.6020811743762698E-2</c:v>
                </c:pt>
                <c:pt idx="795">
                  <c:v>7.3428921199019295E-2</c:v>
                </c:pt>
                <c:pt idx="796">
                  <c:v>8.092957308416468E-2</c:v>
                </c:pt>
                <c:pt idx="797">
                  <c:v>7.7841842431708705E-2</c:v>
                </c:pt>
                <c:pt idx="798">
                  <c:v>8.7934586529723857E-2</c:v>
                </c:pt>
                <c:pt idx="799">
                  <c:v>8.6255019882644765E-2</c:v>
                </c:pt>
                <c:pt idx="800">
                  <c:v>8.237365432548259E-2</c:v>
                </c:pt>
                <c:pt idx="801">
                  <c:v>7.350884247259265E-2</c:v>
                </c:pt>
                <c:pt idx="802">
                  <c:v>7.6238527966164676E-2</c:v>
                </c:pt>
                <c:pt idx="803">
                  <c:v>8.1931123428245795E-2</c:v>
                </c:pt>
                <c:pt idx="804">
                  <c:v>8.6723747677293392E-2</c:v>
                </c:pt>
                <c:pt idx="805">
                  <c:v>9.7010421335684188E-2</c:v>
                </c:pt>
                <c:pt idx="806">
                  <c:v>9.751273608509535E-2</c:v>
                </c:pt>
                <c:pt idx="807">
                  <c:v>9.3193912181055216E-2</c:v>
                </c:pt>
                <c:pt idx="808">
                  <c:v>8.1501030039481837E-2</c:v>
                </c:pt>
                <c:pt idx="809">
                  <c:v>7.7748252979629714E-2</c:v>
                </c:pt>
                <c:pt idx="810">
                  <c:v>7.4597662574988316E-2</c:v>
                </c:pt>
                <c:pt idx="811">
                  <c:v>7.6475371521286403E-2</c:v>
                </c:pt>
                <c:pt idx="812">
                  <c:v>7.780474012464926E-2</c:v>
                </c:pt>
                <c:pt idx="813">
                  <c:v>7.5586444503781519E-2</c:v>
                </c:pt>
                <c:pt idx="814">
                  <c:v>7.5332898639899448E-2</c:v>
                </c:pt>
                <c:pt idx="815">
                  <c:v>7.3023533927952272E-2</c:v>
                </c:pt>
                <c:pt idx="816">
                  <c:v>7.6539113892211838E-2</c:v>
                </c:pt>
                <c:pt idx="817">
                  <c:v>8.1188278223273402E-2</c:v>
                </c:pt>
                <c:pt idx="818">
                  <c:v>8.0625747383087726E-2</c:v>
                </c:pt>
                <c:pt idx="819">
                  <c:v>7.9580360128262334E-2</c:v>
                </c:pt>
                <c:pt idx="820">
                  <c:v>7.7608821455952118E-2</c:v>
                </c:pt>
                <c:pt idx="821">
                  <c:v>8.002464707910964E-2</c:v>
                </c:pt>
                <c:pt idx="822">
                  <c:v>8.0502626140046163E-2</c:v>
                </c:pt>
                <c:pt idx="823">
                  <c:v>8.0606288955036062E-2</c:v>
                </c:pt>
                <c:pt idx="824">
                  <c:v>7.9444648678696481E-2</c:v>
                </c:pt>
                <c:pt idx="825">
                  <c:v>8.07169596423815E-2</c:v>
                </c:pt>
                <c:pt idx="826">
                  <c:v>8.6308003392559368E-2</c:v>
                </c:pt>
                <c:pt idx="827">
                  <c:v>9.0345084780291282E-2</c:v>
                </c:pt>
                <c:pt idx="828">
                  <c:v>8.8924413581780187E-2</c:v>
                </c:pt>
                <c:pt idx="829">
                  <c:v>8.9794754150187603E-2</c:v>
                </c:pt>
                <c:pt idx="830">
                  <c:v>8.9890235990756739E-2</c:v>
                </c:pt>
                <c:pt idx="831">
                  <c:v>9.841798147415734E-2</c:v>
                </c:pt>
                <c:pt idx="832">
                  <c:v>9.2825168470202765E-2</c:v>
                </c:pt>
                <c:pt idx="833">
                  <c:v>9.705153078975827E-2</c:v>
                </c:pt>
                <c:pt idx="834">
                  <c:v>0.10155491805381996</c:v>
                </c:pt>
                <c:pt idx="835">
                  <c:v>0.10536826991562827</c:v>
                </c:pt>
                <c:pt idx="836">
                  <c:v>0.10217370292337992</c:v>
                </c:pt>
                <c:pt idx="837">
                  <c:v>9.7221844351185929E-2</c:v>
                </c:pt>
                <c:pt idx="838">
                  <c:v>9.1717832405978264E-2</c:v>
                </c:pt>
                <c:pt idx="839">
                  <c:v>8.6116257278753466E-2</c:v>
                </c:pt>
                <c:pt idx="840">
                  <c:v>8.443512790803008E-2</c:v>
                </c:pt>
                <c:pt idx="841">
                  <c:v>8.7111521328158317E-2</c:v>
                </c:pt>
                <c:pt idx="842">
                  <c:v>8.9114044204324658E-2</c:v>
                </c:pt>
                <c:pt idx="843">
                  <c:v>8.8584899865734895E-2</c:v>
                </c:pt>
                <c:pt idx="844">
                  <c:v>9.234160830368239E-2</c:v>
                </c:pt>
                <c:pt idx="845">
                  <c:v>9.1749828682911705E-2</c:v>
                </c:pt>
                <c:pt idx="846">
                  <c:v>9.1485032808548472E-2</c:v>
                </c:pt>
                <c:pt idx="847">
                  <c:v>0.10417127215628978</c:v>
                </c:pt>
                <c:pt idx="848">
                  <c:v>0.10423545725270414</c:v>
                </c:pt>
                <c:pt idx="849">
                  <c:v>0.10532641791945041</c:v>
                </c:pt>
                <c:pt idx="850">
                  <c:v>9.9497673981698495E-2</c:v>
                </c:pt>
                <c:pt idx="851">
                  <c:v>9.4141680001056341E-2</c:v>
                </c:pt>
                <c:pt idx="852">
                  <c:v>9.2617116618421189E-2</c:v>
                </c:pt>
                <c:pt idx="853">
                  <c:v>9.2659865693012808E-2</c:v>
                </c:pt>
                <c:pt idx="854">
                  <c:v>9.4090367310550538E-2</c:v>
                </c:pt>
                <c:pt idx="855">
                  <c:v>8.9447295668748955E-2</c:v>
                </c:pt>
                <c:pt idx="856">
                  <c:v>8.7867447166782728E-2</c:v>
                </c:pt>
                <c:pt idx="857">
                  <c:v>9.1193488641854961E-2</c:v>
                </c:pt>
                <c:pt idx="858">
                  <c:v>9.3542685321865937E-2</c:v>
                </c:pt>
                <c:pt idx="859">
                  <c:v>9.493551784044614E-2</c:v>
                </c:pt>
                <c:pt idx="860">
                  <c:v>9.4479482119310135E-2</c:v>
                </c:pt>
                <c:pt idx="861">
                  <c:v>9.6026384673461265E-2</c:v>
                </c:pt>
                <c:pt idx="862">
                  <c:v>9.5342583326701355E-2</c:v>
                </c:pt>
                <c:pt idx="863">
                  <c:v>9.3443359926791883E-2</c:v>
                </c:pt>
                <c:pt idx="864">
                  <c:v>9.4177301958603105E-2</c:v>
                </c:pt>
                <c:pt idx="865">
                  <c:v>9.6370199394214276E-2</c:v>
                </c:pt>
                <c:pt idx="866">
                  <c:v>9.5967286808998922E-2</c:v>
                </c:pt>
                <c:pt idx="867">
                  <c:v>0.1012997922322544</c:v>
                </c:pt>
                <c:pt idx="868">
                  <c:v>0.10185528811290953</c:v>
                </c:pt>
                <c:pt idx="869">
                  <c:v>0.10141142889417833</c:v>
                </c:pt>
                <c:pt idx="870">
                  <c:v>9.9891785483032486E-2</c:v>
                </c:pt>
                <c:pt idx="871">
                  <c:v>0.10162535051641061</c:v>
                </c:pt>
                <c:pt idx="872">
                  <c:v>0.10622991669442286</c:v>
                </c:pt>
                <c:pt idx="873">
                  <c:v>0.10566625152798251</c:v>
                </c:pt>
                <c:pt idx="874">
                  <c:v>0.10668341774161917</c:v>
                </c:pt>
                <c:pt idx="875">
                  <c:v>0.10675646241321103</c:v>
                </c:pt>
                <c:pt idx="876">
                  <c:v>0.10428952821742911</c:v>
                </c:pt>
                <c:pt idx="877">
                  <c:v>0.10669212496282525</c:v>
                </c:pt>
                <c:pt idx="878">
                  <c:v>0.11033491226637658</c:v>
                </c:pt>
                <c:pt idx="879">
                  <c:v>0.11176861325121686</c:v>
                </c:pt>
                <c:pt idx="880">
                  <c:v>0.11000350818235896</c:v>
                </c:pt>
                <c:pt idx="881">
                  <c:v>0.10836015597086568</c:v>
                </c:pt>
                <c:pt idx="882">
                  <c:v>0.10942444624680217</c:v>
                </c:pt>
                <c:pt idx="883">
                  <c:v>0.10932116876939042</c:v>
                </c:pt>
                <c:pt idx="884">
                  <c:v>0.10451360199239566</c:v>
                </c:pt>
                <c:pt idx="885">
                  <c:v>0.10176938130390413</c:v>
                </c:pt>
                <c:pt idx="886">
                  <c:v>0.1026741099982072</c:v>
                </c:pt>
                <c:pt idx="887">
                  <c:v>9.7777717202177927E-2</c:v>
                </c:pt>
                <c:pt idx="888">
                  <c:v>0.10581611570489813</c:v>
                </c:pt>
                <c:pt idx="889">
                  <c:v>0.10940721114461563</c:v>
                </c:pt>
                <c:pt idx="890">
                  <c:v>0.10384721180366599</c:v>
                </c:pt>
                <c:pt idx="891">
                  <c:v>0.10536763635136177</c:v>
                </c:pt>
                <c:pt idx="892">
                  <c:v>0.10042368326158684</c:v>
                </c:pt>
                <c:pt idx="893">
                  <c:v>0.10405213794589033</c:v>
                </c:pt>
                <c:pt idx="894">
                  <c:v>0.10841310024579372</c:v>
                </c:pt>
                <c:pt idx="895">
                  <c:v>0.10587036605596729</c:v>
                </c:pt>
                <c:pt idx="896">
                  <c:v>0.10478371742291998</c:v>
                </c:pt>
                <c:pt idx="897">
                  <c:v>9.6954083621577383E-2</c:v>
                </c:pt>
                <c:pt idx="898">
                  <c:v>9.2921812232303294E-2</c:v>
                </c:pt>
                <c:pt idx="899">
                  <c:v>9.2300585265207805E-2</c:v>
                </c:pt>
                <c:pt idx="900">
                  <c:v>9.4327481224184731E-2</c:v>
                </c:pt>
                <c:pt idx="901">
                  <c:v>9.4311331470115278E-2</c:v>
                </c:pt>
                <c:pt idx="902">
                  <c:v>9.3572928429147426E-2</c:v>
                </c:pt>
                <c:pt idx="903">
                  <c:v>9.3161648343210821E-2</c:v>
                </c:pt>
                <c:pt idx="904">
                  <c:v>9.5834265989237014E-2</c:v>
                </c:pt>
                <c:pt idx="905">
                  <c:v>9.3476854403570134E-2</c:v>
                </c:pt>
                <c:pt idx="906">
                  <c:v>9.2014307488173741E-2</c:v>
                </c:pt>
                <c:pt idx="907">
                  <c:v>9.1923026396718704E-2</c:v>
                </c:pt>
                <c:pt idx="908">
                  <c:v>8.5072385926189528E-2</c:v>
                </c:pt>
                <c:pt idx="909">
                  <c:v>8.4432758532231325E-2</c:v>
                </c:pt>
                <c:pt idx="910">
                  <c:v>8.4470106960901556E-2</c:v>
                </c:pt>
                <c:pt idx="911">
                  <c:v>8.3514421186877089E-2</c:v>
                </c:pt>
                <c:pt idx="912">
                  <c:v>8.2150931381376066E-2</c:v>
                </c:pt>
                <c:pt idx="913">
                  <c:v>8.1591961320171644E-2</c:v>
                </c:pt>
                <c:pt idx="914">
                  <c:v>8.1489675181962429E-2</c:v>
                </c:pt>
                <c:pt idx="915">
                  <c:v>8.6650632281073003E-2</c:v>
                </c:pt>
                <c:pt idx="916">
                  <c:v>8.5062154127060585E-2</c:v>
                </c:pt>
                <c:pt idx="917">
                  <c:v>8.1574670666482885E-2</c:v>
                </c:pt>
                <c:pt idx="918">
                  <c:v>8.3073509595311304E-2</c:v>
                </c:pt>
                <c:pt idx="919">
                  <c:v>8.3360130325804346E-2</c:v>
                </c:pt>
                <c:pt idx="920">
                  <c:v>8.4005075692319339E-2</c:v>
                </c:pt>
                <c:pt idx="921">
                  <c:v>8.7673782632708794E-2</c:v>
                </c:pt>
                <c:pt idx="922">
                  <c:v>9.112546130034882E-2</c:v>
                </c:pt>
                <c:pt idx="923">
                  <c:v>9.0409242604519158E-2</c:v>
                </c:pt>
                <c:pt idx="924">
                  <c:v>9.1119595077867932E-2</c:v>
                </c:pt>
                <c:pt idx="925">
                  <c:v>9.0616098756038016E-2</c:v>
                </c:pt>
                <c:pt idx="926">
                  <c:v>9.3421701840210231E-2</c:v>
                </c:pt>
                <c:pt idx="927">
                  <c:v>9.4524386161997404E-2</c:v>
                </c:pt>
                <c:pt idx="928">
                  <c:v>9.2762089029837819E-2</c:v>
                </c:pt>
                <c:pt idx="929">
                  <c:v>9.2578730898798908E-2</c:v>
                </c:pt>
                <c:pt idx="930">
                  <c:v>8.9048528618814654E-2</c:v>
                </c:pt>
                <c:pt idx="931">
                  <c:v>8.8580073139181217E-2</c:v>
                </c:pt>
                <c:pt idx="932">
                  <c:v>9.2899488684561327E-2</c:v>
                </c:pt>
                <c:pt idx="933">
                  <c:v>9.4167313455415277E-2</c:v>
                </c:pt>
                <c:pt idx="934">
                  <c:v>9.5933010369032498E-2</c:v>
                </c:pt>
                <c:pt idx="935">
                  <c:v>9.7510998222725603E-2</c:v>
                </c:pt>
                <c:pt idx="936">
                  <c:v>9.8232456831228929E-2</c:v>
                </c:pt>
                <c:pt idx="937">
                  <c:v>0.10427758875171264</c:v>
                </c:pt>
                <c:pt idx="938">
                  <c:v>0.10183335620255402</c:v>
                </c:pt>
                <c:pt idx="939">
                  <c:v>0.10122097517590915</c:v>
                </c:pt>
                <c:pt idx="940">
                  <c:v>0.10525155447467596</c:v>
                </c:pt>
                <c:pt idx="941">
                  <c:v>0.10797129435568252</c:v>
                </c:pt>
                <c:pt idx="942">
                  <c:v>0.10535660885458871</c:v>
                </c:pt>
                <c:pt idx="943">
                  <c:v>0.10881895449337819</c:v>
                </c:pt>
                <c:pt idx="944">
                  <c:v>0.10487892033908121</c:v>
                </c:pt>
                <c:pt idx="945">
                  <c:v>0.10261620769905654</c:v>
                </c:pt>
                <c:pt idx="946">
                  <c:v>9.9927911384962639E-2</c:v>
                </c:pt>
                <c:pt idx="947">
                  <c:v>9.974211970542976E-2</c:v>
                </c:pt>
                <c:pt idx="948">
                  <c:v>9.7474511239284217E-2</c:v>
                </c:pt>
                <c:pt idx="949">
                  <c:v>9.6739997221920171E-2</c:v>
                </c:pt>
                <c:pt idx="950">
                  <c:v>9.7880126856180721E-2</c:v>
                </c:pt>
                <c:pt idx="951">
                  <c:v>9.2745899770609624E-2</c:v>
                </c:pt>
                <c:pt idx="952">
                  <c:v>8.9223201575673108E-2</c:v>
                </c:pt>
                <c:pt idx="953">
                  <c:v>8.4246973718821658E-2</c:v>
                </c:pt>
                <c:pt idx="954">
                  <c:v>8.7789535539276584E-2</c:v>
                </c:pt>
                <c:pt idx="955">
                  <c:v>9.1600843373411248E-2</c:v>
                </c:pt>
                <c:pt idx="956">
                  <c:v>8.9617835060487719E-2</c:v>
                </c:pt>
                <c:pt idx="957">
                  <c:v>8.7941305825847554E-2</c:v>
                </c:pt>
                <c:pt idx="958">
                  <c:v>8.4271686396778303E-2</c:v>
                </c:pt>
                <c:pt idx="959">
                  <c:v>8.5541517626339408E-2</c:v>
                </c:pt>
                <c:pt idx="960">
                  <c:v>8.3623930851682945E-2</c:v>
                </c:pt>
                <c:pt idx="961">
                  <c:v>8.167598612715371E-2</c:v>
                </c:pt>
                <c:pt idx="962">
                  <c:v>8.2992226467968944E-2</c:v>
                </c:pt>
                <c:pt idx="963">
                  <c:v>8.8088718398789984E-2</c:v>
                </c:pt>
                <c:pt idx="964">
                  <c:v>8.6005939826053895E-2</c:v>
                </c:pt>
                <c:pt idx="965">
                  <c:v>8.915112401971563E-2</c:v>
                </c:pt>
                <c:pt idx="966">
                  <c:v>8.9205179780662378E-2</c:v>
                </c:pt>
                <c:pt idx="967">
                  <c:v>9.1660163555493543E-2</c:v>
                </c:pt>
                <c:pt idx="968">
                  <c:v>9.04622564573139E-2</c:v>
                </c:pt>
                <c:pt idx="969">
                  <c:v>9.0176650970858793E-2</c:v>
                </c:pt>
                <c:pt idx="970">
                  <c:v>9.1502483258591491E-2</c:v>
                </c:pt>
                <c:pt idx="971">
                  <c:v>9.3333838136051311E-2</c:v>
                </c:pt>
                <c:pt idx="972">
                  <c:v>9.2140028486350958E-2</c:v>
                </c:pt>
                <c:pt idx="973">
                  <c:v>8.8246507585187553E-2</c:v>
                </c:pt>
                <c:pt idx="974">
                  <c:v>9.1950915061158794E-2</c:v>
                </c:pt>
                <c:pt idx="975">
                  <c:v>0.10007101758552837</c:v>
                </c:pt>
                <c:pt idx="976">
                  <c:v>0.10119727596390569</c:v>
                </c:pt>
                <c:pt idx="977">
                  <c:v>9.6909991593141717E-2</c:v>
                </c:pt>
                <c:pt idx="978">
                  <c:v>9.9140209700653875E-2</c:v>
                </c:pt>
                <c:pt idx="979">
                  <c:v>9.8860927362921264E-2</c:v>
                </c:pt>
                <c:pt idx="980">
                  <c:v>9.6823426923592526E-2</c:v>
                </c:pt>
                <c:pt idx="981">
                  <c:v>9.7869202094066826E-2</c:v>
                </c:pt>
                <c:pt idx="982">
                  <c:v>9.0931430150887033E-2</c:v>
                </c:pt>
                <c:pt idx="983">
                  <c:v>8.9454130628464482E-2</c:v>
                </c:pt>
                <c:pt idx="984">
                  <c:v>9.3298833212662649E-2</c:v>
                </c:pt>
                <c:pt idx="985">
                  <c:v>9.1578545608832829E-2</c:v>
                </c:pt>
                <c:pt idx="986">
                  <c:v>8.5058026436903342E-2</c:v>
                </c:pt>
                <c:pt idx="987">
                  <c:v>8.4694926856246786E-2</c:v>
                </c:pt>
                <c:pt idx="988">
                  <c:v>9.1297395140191709E-2</c:v>
                </c:pt>
                <c:pt idx="989">
                  <c:v>9.8973173571829803E-2</c:v>
                </c:pt>
                <c:pt idx="990">
                  <c:v>9.9824155271639362E-2</c:v>
                </c:pt>
                <c:pt idx="991">
                  <c:v>0.10417741128394613</c:v>
                </c:pt>
                <c:pt idx="992">
                  <c:v>0.109287755790659</c:v>
                </c:pt>
                <c:pt idx="993">
                  <c:v>0.10458340898611758</c:v>
                </c:pt>
                <c:pt idx="994">
                  <c:v>9.9724503918111856E-2</c:v>
                </c:pt>
                <c:pt idx="995">
                  <c:v>9.4274985267831554E-2</c:v>
                </c:pt>
                <c:pt idx="996">
                  <c:v>9.6281663033140272E-2</c:v>
                </c:pt>
                <c:pt idx="997">
                  <c:v>9.4814983309165088E-2</c:v>
                </c:pt>
                <c:pt idx="998">
                  <c:v>0.10465943948591433</c:v>
                </c:pt>
                <c:pt idx="999">
                  <c:v>0.10167657127260478</c:v>
                </c:pt>
                <c:pt idx="1000">
                  <c:v>0.10303777893406939</c:v>
                </c:pt>
                <c:pt idx="1001">
                  <c:v>0.10368658284805703</c:v>
                </c:pt>
                <c:pt idx="1002">
                  <c:v>0.10392732134937187</c:v>
                </c:pt>
                <c:pt idx="1003">
                  <c:v>0.10265145723951735</c:v>
                </c:pt>
                <c:pt idx="1004">
                  <c:v>0.10482356920382273</c:v>
                </c:pt>
                <c:pt idx="1005">
                  <c:v>0.10508723579671016</c:v>
                </c:pt>
                <c:pt idx="1006">
                  <c:v>0.10502788274464758</c:v>
                </c:pt>
                <c:pt idx="1007">
                  <c:v>0.10530243806335612</c:v>
                </c:pt>
                <c:pt idx="1008">
                  <c:v>0.1039932964114765</c:v>
                </c:pt>
                <c:pt idx="1009">
                  <c:v>0.10609170223147155</c:v>
                </c:pt>
                <c:pt idx="1010">
                  <c:v>0.11148404563684303</c:v>
                </c:pt>
                <c:pt idx="1011">
                  <c:v>0.10987249671453275</c:v>
                </c:pt>
                <c:pt idx="1012">
                  <c:v>0.10795567451285235</c:v>
                </c:pt>
                <c:pt idx="1013">
                  <c:v>0.11503457007576767</c:v>
                </c:pt>
                <c:pt idx="1014">
                  <c:v>0.11311561343044912</c:v>
                </c:pt>
                <c:pt idx="1015">
                  <c:v>0.11402667587270104</c:v>
                </c:pt>
                <c:pt idx="1016">
                  <c:v>0.11208158651450791</c:v>
                </c:pt>
                <c:pt idx="1017">
                  <c:v>0.10952616244904669</c:v>
                </c:pt>
                <c:pt idx="1018">
                  <c:v>0.10859956427931108</c:v>
                </c:pt>
                <c:pt idx="1019">
                  <c:v>0.11147581043248835</c:v>
                </c:pt>
                <c:pt idx="1020">
                  <c:v>0.10629938535862801</c:v>
                </c:pt>
                <c:pt idx="1021">
                  <c:v>0.10805534361618915</c:v>
                </c:pt>
                <c:pt idx="1022">
                  <c:v>0.10714552796765152</c:v>
                </c:pt>
                <c:pt idx="1023">
                  <c:v>0.10861408798975138</c:v>
                </c:pt>
                <c:pt idx="1024">
                  <c:v>0.10079041961087384</c:v>
                </c:pt>
                <c:pt idx="1025">
                  <c:v>0.10062075488533447</c:v>
                </c:pt>
                <c:pt idx="1026">
                  <c:v>0.10018071351468792</c:v>
                </c:pt>
                <c:pt idx="1027">
                  <c:v>9.8521497164635777E-2</c:v>
                </c:pt>
                <c:pt idx="1028">
                  <c:v>0.10242760671186149</c:v>
                </c:pt>
                <c:pt idx="1029">
                  <c:v>0.10392208504882418</c:v>
                </c:pt>
                <c:pt idx="1030">
                  <c:v>0.10033799034741163</c:v>
                </c:pt>
                <c:pt idx="1031">
                  <c:v>9.7032385615938188E-2</c:v>
                </c:pt>
                <c:pt idx="1032">
                  <c:v>0.10044499083462757</c:v>
                </c:pt>
                <c:pt idx="1033">
                  <c:v>0.10150877934958127</c:v>
                </c:pt>
                <c:pt idx="1034">
                  <c:v>0.10595186686462778</c:v>
                </c:pt>
                <c:pt idx="1035">
                  <c:v>0.10833425429795616</c:v>
                </c:pt>
                <c:pt idx="1036">
                  <c:v>0.10966422852233697</c:v>
                </c:pt>
                <c:pt idx="1037">
                  <c:v>0.10511207814946397</c:v>
                </c:pt>
                <c:pt idx="1038">
                  <c:v>0.10457459002145214</c:v>
                </c:pt>
                <c:pt idx="1039">
                  <c:v>0.1070949399870441</c:v>
                </c:pt>
                <c:pt idx="1040">
                  <c:v>0.10357141151336309</c:v>
                </c:pt>
                <c:pt idx="1041">
                  <c:v>0.10023949331534571</c:v>
                </c:pt>
                <c:pt idx="1042">
                  <c:v>0.10143249560739906</c:v>
                </c:pt>
                <c:pt idx="1043">
                  <c:v>0.1024378957452015</c:v>
                </c:pt>
                <c:pt idx="1044">
                  <c:v>0.10216934907053625</c:v>
                </c:pt>
                <c:pt idx="1045">
                  <c:v>0.10154197410683419</c:v>
                </c:pt>
                <c:pt idx="1046">
                  <c:v>0.10235481521277651</c:v>
                </c:pt>
                <c:pt idx="1047">
                  <c:v>0.10130025917274479</c:v>
                </c:pt>
                <c:pt idx="1048">
                  <c:v>0.10053376978328211</c:v>
                </c:pt>
                <c:pt idx="1049">
                  <c:v>0.10154819166278582</c:v>
                </c:pt>
                <c:pt idx="1050">
                  <c:v>9.6598000339781095E-2</c:v>
                </c:pt>
                <c:pt idx="1051">
                  <c:v>9.6754024944262648E-2</c:v>
                </c:pt>
                <c:pt idx="1052">
                  <c:v>9.6597474124927321E-2</c:v>
                </c:pt>
                <c:pt idx="1053">
                  <c:v>9.5624483262604976E-2</c:v>
                </c:pt>
                <c:pt idx="1054">
                  <c:v>9.2500082273943351E-2</c:v>
                </c:pt>
                <c:pt idx="1055">
                  <c:v>9.1243078554440901E-2</c:v>
                </c:pt>
                <c:pt idx="1056">
                  <c:v>9.0889035855177075E-2</c:v>
                </c:pt>
                <c:pt idx="1057">
                  <c:v>9.0484150000685951E-2</c:v>
                </c:pt>
                <c:pt idx="1058">
                  <c:v>8.4914045695547266E-2</c:v>
                </c:pt>
                <c:pt idx="1059">
                  <c:v>8.3076254211545908E-2</c:v>
                </c:pt>
                <c:pt idx="1060">
                  <c:v>8.4751280880746016E-2</c:v>
                </c:pt>
                <c:pt idx="1061">
                  <c:v>8.675482340948272E-2</c:v>
                </c:pt>
                <c:pt idx="1062">
                  <c:v>8.8588698412666991E-2</c:v>
                </c:pt>
                <c:pt idx="1063">
                  <c:v>8.6000630118590993E-2</c:v>
                </c:pt>
                <c:pt idx="1064">
                  <c:v>8.359569645603912E-2</c:v>
                </c:pt>
                <c:pt idx="1065">
                  <c:v>8.359569645603912E-2</c:v>
                </c:pt>
                <c:pt idx="1066">
                  <c:v>8.0328692244305819E-2</c:v>
                </c:pt>
                <c:pt idx="1067">
                  <c:v>8.1075002811614116E-2</c:v>
                </c:pt>
                <c:pt idx="1068">
                  <c:v>7.8455847789022135E-2</c:v>
                </c:pt>
                <c:pt idx="1069">
                  <c:v>7.3876083686723756E-2</c:v>
                </c:pt>
                <c:pt idx="1070">
                  <c:v>7.8051317911662518E-2</c:v>
                </c:pt>
                <c:pt idx="1071">
                  <c:v>7.4684416326119218E-2</c:v>
                </c:pt>
                <c:pt idx="1072">
                  <c:v>7.2283679872007511E-2</c:v>
                </c:pt>
                <c:pt idx="1073">
                  <c:v>7.3376796519238632E-2</c:v>
                </c:pt>
                <c:pt idx="1074">
                  <c:v>7.836165120919221E-2</c:v>
                </c:pt>
                <c:pt idx="1075">
                  <c:v>8.1574239774544546E-2</c:v>
                </c:pt>
                <c:pt idx="1076">
                  <c:v>7.7971573237779673E-2</c:v>
                </c:pt>
                <c:pt idx="1077">
                  <c:v>7.9442374338761362E-2</c:v>
                </c:pt>
                <c:pt idx="1078">
                  <c:v>7.6631217236306795E-2</c:v>
                </c:pt>
                <c:pt idx="1079">
                  <c:v>7.5025302337653269E-2</c:v>
                </c:pt>
                <c:pt idx="1080">
                  <c:v>7.1875509417190467E-2</c:v>
                </c:pt>
                <c:pt idx="1081">
                  <c:v>7.512866667156845E-2</c:v>
                </c:pt>
                <c:pt idx="1082">
                  <c:v>7.4856657915299621E-2</c:v>
                </c:pt>
                <c:pt idx="1083">
                  <c:v>7.763294132797513E-2</c:v>
                </c:pt>
                <c:pt idx="1084">
                  <c:v>7.6432006502625258E-2</c:v>
                </c:pt>
                <c:pt idx="1085">
                  <c:v>7.9278089504800156E-2</c:v>
                </c:pt>
                <c:pt idx="1086">
                  <c:v>8.0768131778492069E-2</c:v>
                </c:pt>
                <c:pt idx="1087">
                  <c:v>8.2915216692181756E-2</c:v>
                </c:pt>
                <c:pt idx="1088">
                  <c:v>7.9341728815706281E-2</c:v>
                </c:pt>
                <c:pt idx="1089">
                  <c:v>8.0177797951706931E-2</c:v>
                </c:pt>
                <c:pt idx="1090">
                  <c:v>7.5519316476344883E-2</c:v>
                </c:pt>
                <c:pt idx="1091">
                  <c:v>7.8506985705191185E-2</c:v>
                </c:pt>
                <c:pt idx="1092">
                  <c:v>8.0609617825080956E-2</c:v>
                </c:pt>
                <c:pt idx="1093">
                  <c:v>7.987034841265267E-2</c:v>
                </c:pt>
                <c:pt idx="1094">
                  <c:v>7.7976996328552858E-2</c:v>
                </c:pt>
                <c:pt idx="1095">
                  <c:v>7.5502831338839588E-2</c:v>
                </c:pt>
                <c:pt idx="1096">
                  <c:v>7.4765238706143683E-2</c:v>
                </c:pt>
                <c:pt idx="1097">
                  <c:v>7.3317969104094882E-2</c:v>
                </c:pt>
                <c:pt idx="1098">
                  <c:v>7.2640101762169743E-2</c:v>
                </c:pt>
                <c:pt idx="1099">
                  <c:v>6.8218986042636418E-2</c:v>
                </c:pt>
                <c:pt idx="1100">
                  <c:v>6.7884989164374757E-2</c:v>
                </c:pt>
                <c:pt idx="1101">
                  <c:v>6.2989620569714799E-2</c:v>
                </c:pt>
                <c:pt idx="1102">
                  <c:v>6.3372765263205358E-2</c:v>
                </c:pt>
                <c:pt idx="1103">
                  <c:v>7.1569637050401966E-2</c:v>
                </c:pt>
                <c:pt idx="1104">
                  <c:v>6.9365306895064843E-2</c:v>
                </c:pt>
                <c:pt idx="1105">
                  <c:v>7.5398328940630963E-2</c:v>
                </c:pt>
                <c:pt idx="1106">
                  <c:v>7.8653568940479826E-2</c:v>
                </c:pt>
                <c:pt idx="1107">
                  <c:v>8.0879821069803626E-2</c:v>
                </c:pt>
                <c:pt idx="1108">
                  <c:v>8.1062848450229999E-2</c:v>
                </c:pt>
                <c:pt idx="1109">
                  <c:v>7.8020251896852327E-2</c:v>
                </c:pt>
                <c:pt idx="1110">
                  <c:v>7.9347627165550383E-2</c:v>
                </c:pt>
                <c:pt idx="1111">
                  <c:v>8.0666031422579304E-2</c:v>
                </c:pt>
                <c:pt idx="1112">
                  <c:v>7.7995728072416989E-2</c:v>
                </c:pt>
                <c:pt idx="1113">
                  <c:v>8.019237236253883E-2</c:v>
                </c:pt>
                <c:pt idx="1114">
                  <c:v>7.9349527801665723E-2</c:v>
                </c:pt>
                <c:pt idx="1115">
                  <c:v>8.3365805376417593E-2</c:v>
                </c:pt>
                <c:pt idx="1116">
                  <c:v>8.2645721825269691E-2</c:v>
                </c:pt>
                <c:pt idx="1117">
                  <c:v>8.1987932456826534E-2</c:v>
                </c:pt>
                <c:pt idx="1118">
                  <c:v>8.1721103394456471E-2</c:v>
                </c:pt>
                <c:pt idx="1119">
                  <c:v>8.1465185912811988E-2</c:v>
                </c:pt>
                <c:pt idx="1120">
                  <c:v>8.5415863427507691E-2</c:v>
                </c:pt>
                <c:pt idx="1121">
                  <c:v>8.6141866254569946E-2</c:v>
                </c:pt>
                <c:pt idx="1122">
                  <c:v>8.5401324160786371E-2</c:v>
                </c:pt>
                <c:pt idx="1123">
                  <c:v>8.9353302780993835E-2</c:v>
                </c:pt>
                <c:pt idx="1124">
                  <c:v>8.375596970409796E-2</c:v>
                </c:pt>
                <c:pt idx="1125">
                  <c:v>8.3720893228040869E-2</c:v>
                </c:pt>
                <c:pt idx="1126">
                  <c:v>9.0845542805787716E-2</c:v>
                </c:pt>
                <c:pt idx="1127">
                  <c:v>8.5733226723293712E-2</c:v>
                </c:pt>
                <c:pt idx="1128">
                  <c:v>8.5703089642428579E-2</c:v>
                </c:pt>
                <c:pt idx="1129">
                  <c:v>8.9559582630548432E-2</c:v>
                </c:pt>
                <c:pt idx="1130">
                  <c:v>9.1107722262839447E-2</c:v>
                </c:pt>
                <c:pt idx="1131">
                  <c:v>8.4506471721514279E-2</c:v>
                </c:pt>
                <c:pt idx="1132">
                  <c:v>7.4993350579517837E-2</c:v>
                </c:pt>
                <c:pt idx="1133">
                  <c:v>7.6680396524713063E-2</c:v>
                </c:pt>
                <c:pt idx="1134">
                  <c:v>7.8494753003487808E-2</c:v>
                </c:pt>
                <c:pt idx="1135">
                  <c:v>7.8236367220453892E-2</c:v>
                </c:pt>
                <c:pt idx="1136">
                  <c:v>8.6835964851587788E-2</c:v>
                </c:pt>
                <c:pt idx="1137">
                  <c:v>8.9123483373860946E-2</c:v>
                </c:pt>
                <c:pt idx="1138">
                  <c:v>9.2754073712829482E-2</c:v>
                </c:pt>
                <c:pt idx="1139">
                  <c:v>9.1344153708826356E-2</c:v>
                </c:pt>
                <c:pt idx="1140">
                  <c:v>9.2089482572070502E-2</c:v>
                </c:pt>
                <c:pt idx="1141">
                  <c:v>9.5317505557830168E-2</c:v>
                </c:pt>
                <c:pt idx="1142">
                  <c:v>9.3222039323875711E-2</c:v>
                </c:pt>
                <c:pt idx="1143">
                  <c:v>8.9516256136436337E-2</c:v>
                </c:pt>
                <c:pt idx="1144">
                  <c:v>9.1426831229436206E-2</c:v>
                </c:pt>
                <c:pt idx="1145">
                  <c:v>9.6346167160879487E-2</c:v>
                </c:pt>
                <c:pt idx="1146">
                  <c:v>9.1426831229436206E-2</c:v>
                </c:pt>
                <c:pt idx="1147">
                  <c:v>9.3662936335073013E-2</c:v>
                </c:pt>
                <c:pt idx="1148">
                  <c:v>9.5451832068267489E-2</c:v>
                </c:pt>
                <c:pt idx="1149">
                  <c:v>9.6708230007324342E-2</c:v>
                </c:pt>
                <c:pt idx="1150">
                  <c:v>9.5377807878106735E-2</c:v>
                </c:pt>
                <c:pt idx="1151">
                  <c:v>0.10014464026413034</c:v>
                </c:pt>
                <c:pt idx="1152">
                  <c:v>9.6195516852542323E-2</c:v>
                </c:pt>
                <c:pt idx="1153">
                  <c:v>9.2596427425249012E-2</c:v>
                </c:pt>
                <c:pt idx="1154">
                  <c:v>9.2264265791388148E-2</c:v>
                </c:pt>
                <c:pt idx="1155">
                  <c:v>9.2633936373543266E-2</c:v>
                </c:pt>
                <c:pt idx="1156">
                  <c:v>8.8820356056246094E-2</c:v>
                </c:pt>
                <c:pt idx="1157">
                  <c:v>8.8764012580160215E-2</c:v>
                </c:pt>
                <c:pt idx="1158">
                  <c:v>9.3990706113748296E-2</c:v>
                </c:pt>
                <c:pt idx="1159">
                  <c:v>9.4109107321864852E-2</c:v>
                </c:pt>
                <c:pt idx="1160">
                  <c:v>9.1350013988373308E-2</c:v>
                </c:pt>
                <c:pt idx="1161">
                  <c:v>8.7391709016224797E-2</c:v>
                </c:pt>
                <c:pt idx="1162">
                  <c:v>8.6403622027223986E-2</c:v>
                </c:pt>
                <c:pt idx="1163">
                  <c:v>9.1111583484582287E-2</c:v>
                </c:pt>
                <c:pt idx="1164">
                  <c:v>8.9578326948559731E-2</c:v>
                </c:pt>
                <c:pt idx="1165">
                  <c:v>8.695946752623479E-2</c:v>
                </c:pt>
                <c:pt idx="1166">
                  <c:v>8.9387088177353843E-2</c:v>
                </c:pt>
                <c:pt idx="1167">
                  <c:v>9.0814668750151942E-2</c:v>
                </c:pt>
                <c:pt idx="1168">
                  <c:v>9.0429352795457496E-2</c:v>
                </c:pt>
                <c:pt idx="1169">
                  <c:v>8.8998017589865058E-2</c:v>
                </c:pt>
                <c:pt idx="1170">
                  <c:v>9.0297266631586964E-2</c:v>
                </c:pt>
                <c:pt idx="1171">
                  <c:v>8.9098715486228663E-2</c:v>
                </c:pt>
                <c:pt idx="1172">
                  <c:v>8.8128096604749559E-2</c:v>
                </c:pt>
                <c:pt idx="1173">
                  <c:v>8.7593742908896627E-2</c:v>
                </c:pt>
                <c:pt idx="1174">
                  <c:v>8.7079462352942727E-2</c:v>
                </c:pt>
                <c:pt idx="1175">
                  <c:v>8.6813319824654664E-2</c:v>
                </c:pt>
                <c:pt idx="1176">
                  <c:v>8.0164691302761576E-2</c:v>
                </c:pt>
                <c:pt idx="1177">
                  <c:v>8.270558680097588E-2</c:v>
                </c:pt>
                <c:pt idx="1178">
                  <c:v>8.1384556388199747E-2</c:v>
                </c:pt>
                <c:pt idx="1179">
                  <c:v>8.2405453316972271E-2</c:v>
                </c:pt>
                <c:pt idx="1180">
                  <c:v>8.115112709541708E-2</c:v>
                </c:pt>
                <c:pt idx="1181">
                  <c:v>8.6101642050815691E-2</c:v>
                </c:pt>
                <c:pt idx="1182">
                  <c:v>8.7814085400675923E-2</c:v>
                </c:pt>
                <c:pt idx="1183">
                  <c:v>8.6767333947541936E-2</c:v>
                </c:pt>
                <c:pt idx="1184">
                  <c:v>8.6155483617674708E-2</c:v>
                </c:pt>
                <c:pt idx="1185">
                  <c:v>8.9705680205084862E-2</c:v>
                </c:pt>
                <c:pt idx="1186">
                  <c:v>8.9946164381789137E-2</c:v>
                </c:pt>
                <c:pt idx="1187">
                  <c:v>9.0068777947319517E-2</c:v>
                </c:pt>
                <c:pt idx="1188">
                  <c:v>9.0545220975066065E-2</c:v>
                </c:pt>
                <c:pt idx="1189">
                  <c:v>8.9805448473488897E-2</c:v>
                </c:pt>
                <c:pt idx="1190">
                  <c:v>9.3230813037278079E-2</c:v>
                </c:pt>
                <c:pt idx="1191">
                  <c:v>9.3366602117186365E-2</c:v>
                </c:pt>
                <c:pt idx="1192">
                  <c:v>9.3354154244813956E-2</c:v>
                </c:pt>
                <c:pt idx="1193">
                  <c:v>9.2623366296175361E-2</c:v>
                </c:pt>
                <c:pt idx="1194">
                  <c:v>9.0106304953111588E-2</c:v>
                </c:pt>
                <c:pt idx="1195">
                  <c:v>9.3531472951481301E-2</c:v>
                </c:pt>
                <c:pt idx="1196">
                  <c:v>9.5205056841047492E-2</c:v>
                </c:pt>
                <c:pt idx="1197">
                  <c:v>9.6378673018100852E-2</c:v>
                </c:pt>
                <c:pt idx="1198">
                  <c:v>9.6186537749241588E-2</c:v>
                </c:pt>
                <c:pt idx="1199">
                  <c:v>9.5622974119637799E-2</c:v>
                </c:pt>
                <c:pt idx="1200">
                  <c:v>9.7326508653545585E-2</c:v>
                </c:pt>
                <c:pt idx="1201">
                  <c:v>0.10669811543340767</c:v>
                </c:pt>
                <c:pt idx="1202">
                  <c:v>0.10332612810973364</c:v>
                </c:pt>
                <c:pt idx="1203">
                  <c:v>0.10511885271377652</c:v>
                </c:pt>
                <c:pt idx="1204">
                  <c:v>0.10794019011459617</c:v>
                </c:pt>
                <c:pt idx="1205">
                  <c:v>0.10979056820598375</c:v>
                </c:pt>
                <c:pt idx="1206">
                  <c:v>0.11222101432178326</c:v>
                </c:pt>
                <c:pt idx="1207">
                  <c:v>0.11047566985202867</c:v>
                </c:pt>
                <c:pt idx="1208">
                  <c:v>0.10884461155094209</c:v>
                </c:pt>
                <c:pt idx="1209">
                  <c:v>0.1125715302492903</c:v>
                </c:pt>
                <c:pt idx="1210">
                  <c:v>0.11534803009235153</c:v>
                </c:pt>
                <c:pt idx="1211">
                  <c:v>0.11550418029535524</c:v>
                </c:pt>
                <c:pt idx="1212">
                  <c:v>0.11490454800534904</c:v>
                </c:pt>
                <c:pt idx="1213">
                  <c:v>0.11485907982976198</c:v>
                </c:pt>
                <c:pt idx="1214">
                  <c:v>0.11360036382283149</c:v>
                </c:pt>
                <c:pt idx="1215">
                  <c:v>0.11496803412743459</c:v>
                </c:pt>
                <c:pt idx="1216">
                  <c:v>0.11040075279379973</c:v>
                </c:pt>
                <c:pt idx="1217">
                  <c:v>0.10530245697862146</c:v>
                </c:pt>
                <c:pt idx="1218">
                  <c:v>0.1033974578524537</c:v>
                </c:pt>
                <c:pt idx="1219">
                  <c:v>0.10173992512484356</c:v>
                </c:pt>
                <c:pt idx="1220">
                  <c:v>0.10352349269772231</c:v>
                </c:pt>
                <c:pt idx="1221">
                  <c:v>0.10351209870895157</c:v>
                </c:pt>
                <c:pt idx="1222">
                  <c:v>0.10009302471430674</c:v>
                </c:pt>
                <c:pt idx="1223">
                  <c:v>0.10168607450387362</c:v>
                </c:pt>
                <c:pt idx="1224">
                  <c:v>0.10126879096550712</c:v>
                </c:pt>
                <c:pt idx="1225">
                  <c:v>0.10234990542330542</c:v>
                </c:pt>
                <c:pt idx="1226">
                  <c:v>0.10129011127812583</c:v>
                </c:pt>
                <c:pt idx="1227">
                  <c:v>0.10190981443575801</c:v>
                </c:pt>
                <c:pt idx="1228">
                  <c:v>0.10402603089945966</c:v>
                </c:pt>
                <c:pt idx="1229">
                  <c:v>0.10321580363795127</c:v>
                </c:pt>
                <c:pt idx="1230">
                  <c:v>0.10262226057450904</c:v>
                </c:pt>
                <c:pt idx="1231">
                  <c:v>0.10059845586031531</c:v>
                </c:pt>
                <c:pt idx="1232">
                  <c:v>0.10515601595202366</c:v>
                </c:pt>
                <c:pt idx="1233">
                  <c:v>0.10671863048354774</c:v>
                </c:pt>
                <c:pt idx="1234">
                  <c:v>0.106587240093904</c:v>
                </c:pt>
                <c:pt idx="1235">
                  <c:v>0.1036202570507789</c:v>
                </c:pt>
                <c:pt idx="1236">
                  <c:v>0.10356899071709372</c:v>
                </c:pt>
                <c:pt idx="1237">
                  <c:v>0.10223793217911471</c:v>
                </c:pt>
                <c:pt idx="1238">
                  <c:v>0.10346624765287331</c:v>
                </c:pt>
                <c:pt idx="1239">
                  <c:v>0.10556632780953293</c:v>
                </c:pt>
                <c:pt idx="1240">
                  <c:v>0.10525479253567889</c:v>
                </c:pt>
                <c:pt idx="1241">
                  <c:v>0.10419149661148179</c:v>
                </c:pt>
                <c:pt idx="1242">
                  <c:v>0.10846158701282008</c:v>
                </c:pt>
                <c:pt idx="1243">
                  <c:v>0.10735357676223102</c:v>
                </c:pt>
                <c:pt idx="1244">
                  <c:v>0.10676964747523697</c:v>
                </c:pt>
                <c:pt idx="1245">
                  <c:v>0.10760613879866056</c:v>
                </c:pt>
                <c:pt idx="1246">
                  <c:v>0.10809096977713049</c:v>
                </c:pt>
                <c:pt idx="1247">
                  <c:v>0.1062816081557018</c:v>
                </c:pt>
                <c:pt idx="1248">
                  <c:v>0.10247316695975714</c:v>
                </c:pt>
                <c:pt idx="1249">
                  <c:v>0.10179043031555877</c:v>
                </c:pt>
                <c:pt idx="1250">
                  <c:v>0.10413551117459575</c:v>
                </c:pt>
                <c:pt idx="1251">
                  <c:v>0.10901775690394087</c:v>
                </c:pt>
                <c:pt idx="1252">
                  <c:v>0.10950566578050475</c:v>
                </c:pt>
                <c:pt idx="1253">
                  <c:v>0.1090805641914496</c:v>
                </c:pt>
                <c:pt idx="1254">
                  <c:v>0.10693965252325692</c:v>
                </c:pt>
                <c:pt idx="1255">
                  <c:v>0.10908039606273702</c:v>
                </c:pt>
                <c:pt idx="1256">
                  <c:v>0.10922962700286983</c:v>
                </c:pt>
                <c:pt idx="1257">
                  <c:v>0.10857040454969329</c:v>
                </c:pt>
                <c:pt idx="1258">
                  <c:v>0.10687695483128153</c:v>
                </c:pt>
                <c:pt idx="1259">
                  <c:v>0.1016450534288402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185176"/>
        <c:axId val="703185960"/>
      </c:lineChart>
      <c:dateAx>
        <c:axId val="703185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03185960"/>
        <c:crosses val="autoZero"/>
        <c:auto val="1"/>
        <c:lblOffset val="100"/>
        <c:baseTimeUnit val="days"/>
        <c:majorUnit val="12"/>
        <c:majorTimeUnit val="months"/>
      </c:dateAx>
      <c:valAx>
        <c:axId val="703185960"/>
        <c:scaling>
          <c:orientation val="minMax"/>
          <c:min val="-2.0000000000000004E-2"/>
        </c:scaling>
        <c:delete val="0"/>
        <c:axPos val="l"/>
        <c:numFmt formatCode="0.000" sourceLinked="1"/>
        <c:majorTickMark val="out"/>
        <c:minorTickMark val="none"/>
        <c:tickLblPos val="nextTo"/>
        <c:crossAx val="70318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042496861805325E-2"/>
          <c:y val="5.1400554097404488E-2"/>
          <c:w val="0.78161944539541262"/>
          <c:h val="0.68646471274424026"/>
        </c:manualLayout>
      </c:layout>
      <c:lineChart>
        <c:grouping val="standard"/>
        <c:varyColors val="0"/>
        <c:ser>
          <c:idx val="1"/>
          <c:order val="1"/>
          <c:tx>
            <c:strRef>
              <c:f>Correlation!$C$1</c:f>
              <c:strCache>
                <c:ptCount val="1"/>
                <c:pt idx="0">
                  <c:v>ACC</c:v>
                </c:pt>
              </c:strCache>
            </c:strRef>
          </c:tx>
          <c:marker>
            <c:symbol val="none"/>
          </c:marker>
          <c:cat>
            <c:numRef>
              <c:f>Correlation!$A$2:$A$251</c:f>
              <c:numCache>
                <c:formatCode>[$-409]d\-mmm\-yy;@</c:formatCode>
                <c:ptCount val="250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</c:numCache>
            </c:numRef>
          </c:cat>
          <c:val>
            <c:numRef>
              <c:f>Correlation!$C$2:$C$251</c:f>
              <c:numCache>
                <c:formatCode>General</c:formatCode>
                <c:ptCount val="250"/>
                <c:pt idx="0">
                  <c:v>1403.55</c:v>
                </c:pt>
                <c:pt idx="1">
                  <c:v>1425.9</c:v>
                </c:pt>
                <c:pt idx="2">
                  <c:v>1433.65</c:v>
                </c:pt>
                <c:pt idx="3">
                  <c:v>1383.55</c:v>
                </c:pt>
                <c:pt idx="4">
                  <c:v>1367.45</c:v>
                </c:pt>
                <c:pt idx="5">
                  <c:v>1391.4</c:v>
                </c:pt>
                <c:pt idx="6">
                  <c:v>1398.5</c:v>
                </c:pt>
                <c:pt idx="7">
                  <c:v>1404.6</c:v>
                </c:pt>
                <c:pt idx="8">
                  <c:v>1441.7</c:v>
                </c:pt>
                <c:pt idx="9">
                  <c:v>1478.35</c:v>
                </c:pt>
                <c:pt idx="10">
                  <c:v>1514.4</c:v>
                </c:pt>
                <c:pt idx="11">
                  <c:v>1518.35</c:v>
                </c:pt>
                <c:pt idx="12">
                  <c:v>1532.9</c:v>
                </c:pt>
                <c:pt idx="13">
                  <c:v>1544.3</c:v>
                </c:pt>
                <c:pt idx="14">
                  <c:v>1544.45</c:v>
                </c:pt>
                <c:pt idx="15">
                  <c:v>1558.8</c:v>
                </c:pt>
                <c:pt idx="16">
                  <c:v>1542.05</c:v>
                </c:pt>
                <c:pt idx="17">
                  <c:v>1528.7</c:v>
                </c:pt>
                <c:pt idx="18">
                  <c:v>1543.8</c:v>
                </c:pt>
                <c:pt idx="19">
                  <c:v>1582.95</c:v>
                </c:pt>
                <c:pt idx="20">
                  <c:v>1560.45</c:v>
                </c:pt>
                <c:pt idx="21">
                  <c:v>1524.95</c:v>
                </c:pt>
                <c:pt idx="22">
                  <c:v>1508.6</c:v>
                </c:pt>
                <c:pt idx="23">
                  <c:v>1495.85</c:v>
                </c:pt>
                <c:pt idx="24">
                  <c:v>1504.55</c:v>
                </c:pt>
                <c:pt idx="25">
                  <c:v>1507.2</c:v>
                </c:pt>
                <c:pt idx="26">
                  <c:v>1508.85</c:v>
                </c:pt>
                <c:pt idx="27">
                  <c:v>1562.65</c:v>
                </c:pt>
                <c:pt idx="28">
                  <c:v>1552.6</c:v>
                </c:pt>
                <c:pt idx="29">
                  <c:v>1595.2</c:v>
                </c:pt>
                <c:pt idx="30">
                  <c:v>1625.05</c:v>
                </c:pt>
                <c:pt idx="31">
                  <c:v>1614.45</c:v>
                </c:pt>
                <c:pt idx="32">
                  <c:v>1653.3</c:v>
                </c:pt>
                <c:pt idx="33">
                  <c:v>1615.15</c:v>
                </c:pt>
                <c:pt idx="34">
                  <c:v>1620.4</c:v>
                </c:pt>
                <c:pt idx="35">
                  <c:v>1615.95</c:v>
                </c:pt>
                <c:pt idx="36">
                  <c:v>1618</c:v>
                </c:pt>
                <c:pt idx="37">
                  <c:v>1655.75</c:v>
                </c:pt>
                <c:pt idx="38">
                  <c:v>1639.9</c:v>
                </c:pt>
                <c:pt idx="39">
                  <c:v>1673.45</c:v>
                </c:pt>
                <c:pt idx="40">
                  <c:v>1678.1</c:v>
                </c:pt>
                <c:pt idx="41">
                  <c:v>1762.8</c:v>
                </c:pt>
                <c:pt idx="42">
                  <c:v>1758.3</c:v>
                </c:pt>
                <c:pt idx="43">
                  <c:v>1725.15</c:v>
                </c:pt>
                <c:pt idx="44">
                  <c:v>1698.65</c:v>
                </c:pt>
                <c:pt idx="45">
                  <c:v>1660.1</c:v>
                </c:pt>
                <c:pt idx="46">
                  <c:v>1650.15</c:v>
                </c:pt>
                <c:pt idx="47">
                  <c:v>1639.7</c:v>
                </c:pt>
                <c:pt idx="48">
                  <c:v>1648</c:v>
                </c:pt>
                <c:pt idx="49">
                  <c:v>1616</c:v>
                </c:pt>
                <c:pt idx="50">
                  <c:v>1587.55</c:v>
                </c:pt>
                <c:pt idx="51">
                  <c:v>1613</c:v>
                </c:pt>
                <c:pt idx="52">
                  <c:v>1583.35</c:v>
                </c:pt>
                <c:pt idx="53">
                  <c:v>1568.5</c:v>
                </c:pt>
                <c:pt idx="54">
                  <c:v>1569.75</c:v>
                </c:pt>
                <c:pt idx="55">
                  <c:v>1586.75</c:v>
                </c:pt>
                <c:pt idx="56">
                  <c:v>1583.05</c:v>
                </c:pt>
                <c:pt idx="57">
                  <c:v>1581.7</c:v>
                </c:pt>
                <c:pt idx="58">
                  <c:v>1579.55</c:v>
                </c:pt>
                <c:pt idx="59">
                  <c:v>1549.45</c:v>
                </c:pt>
                <c:pt idx="60">
                  <c:v>1582.65</c:v>
                </c:pt>
                <c:pt idx="61">
                  <c:v>1562.75</c:v>
                </c:pt>
                <c:pt idx="62">
                  <c:v>1585.9</c:v>
                </c:pt>
                <c:pt idx="63">
                  <c:v>1617.4</c:v>
                </c:pt>
                <c:pt idx="64">
                  <c:v>1650.3</c:v>
                </c:pt>
                <c:pt idx="65">
                  <c:v>1636.2</c:v>
                </c:pt>
                <c:pt idx="66">
                  <c:v>1622.45</c:v>
                </c:pt>
                <c:pt idx="67">
                  <c:v>1636.05</c:v>
                </c:pt>
                <c:pt idx="68">
                  <c:v>1596.2</c:v>
                </c:pt>
                <c:pt idx="69">
                  <c:v>1614.55</c:v>
                </c:pt>
                <c:pt idx="70">
                  <c:v>1564.2</c:v>
                </c:pt>
                <c:pt idx="71">
                  <c:v>1521.65</c:v>
                </c:pt>
                <c:pt idx="72">
                  <c:v>1529.75</c:v>
                </c:pt>
                <c:pt idx="73">
                  <c:v>1496.15</c:v>
                </c:pt>
                <c:pt idx="74">
                  <c:v>1557.3</c:v>
                </c:pt>
                <c:pt idx="75">
                  <c:v>1518.6</c:v>
                </c:pt>
                <c:pt idx="76">
                  <c:v>1531.6</c:v>
                </c:pt>
                <c:pt idx="77">
                  <c:v>1493.95</c:v>
                </c:pt>
                <c:pt idx="78">
                  <c:v>1514.5</c:v>
                </c:pt>
                <c:pt idx="79">
                  <c:v>1484.45</c:v>
                </c:pt>
                <c:pt idx="80">
                  <c:v>1433.7</c:v>
                </c:pt>
                <c:pt idx="81">
                  <c:v>1474.6</c:v>
                </c:pt>
                <c:pt idx="82">
                  <c:v>1471.4</c:v>
                </c:pt>
                <c:pt idx="83">
                  <c:v>1413.3</c:v>
                </c:pt>
                <c:pt idx="84">
                  <c:v>1451.95</c:v>
                </c:pt>
                <c:pt idx="85">
                  <c:v>1448.5</c:v>
                </c:pt>
                <c:pt idx="86">
                  <c:v>1498.95</c:v>
                </c:pt>
                <c:pt idx="87">
                  <c:v>1449.95</c:v>
                </c:pt>
                <c:pt idx="88">
                  <c:v>1472.75</c:v>
                </c:pt>
                <c:pt idx="89">
                  <c:v>1474.85</c:v>
                </c:pt>
                <c:pt idx="90">
                  <c:v>1472.15</c:v>
                </c:pt>
                <c:pt idx="91">
                  <c:v>1509.85</c:v>
                </c:pt>
                <c:pt idx="92">
                  <c:v>1497.75</c:v>
                </c:pt>
                <c:pt idx="93">
                  <c:v>1502.9</c:v>
                </c:pt>
                <c:pt idx="94">
                  <c:v>1527.55</c:v>
                </c:pt>
                <c:pt idx="95">
                  <c:v>1519.2</c:v>
                </c:pt>
                <c:pt idx="96">
                  <c:v>1495.45</c:v>
                </c:pt>
                <c:pt idx="97">
                  <c:v>1482.1</c:v>
                </c:pt>
                <c:pt idx="98">
                  <c:v>1463.95</c:v>
                </c:pt>
                <c:pt idx="99">
                  <c:v>1470.7</c:v>
                </c:pt>
                <c:pt idx="100">
                  <c:v>1512.4</c:v>
                </c:pt>
                <c:pt idx="101">
                  <c:v>1516.35</c:v>
                </c:pt>
                <c:pt idx="102">
                  <c:v>1481.2</c:v>
                </c:pt>
                <c:pt idx="103">
                  <c:v>1460</c:v>
                </c:pt>
                <c:pt idx="104">
                  <c:v>1466.9</c:v>
                </c:pt>
                <c:pt idx="105">
                  <c:v>1434.5</c:v>
                </c:pt>
                <c:pt idx="106">
                  <c:v>1429.55</c:v>
                </c:pt>
                <c:pt idx="107">
                  <c:v>1441.1</c:v>
                </c:pt>
                <c:pt idx="108">
                  <c:v>1436.4</c:v>
                </c:pt>
                <c:pt idx="109">
                  <c:v>1407.7</c:v>
                </c:pt>
                <c:pt idx="110">
                  <c:v>1402.15</c:v>
                </c:pt>
                <c:pt idx="111">
                  <c:v>1370.25</c:v>
                </c:pt>
                <c:pt idx="112">
                  <c:v>1387.5</c:v>
                </c:pt>
                <c:pt idx="113">
                  <c:v>1410.6</c:v>
                </c:pt>
                <c:pt idx="114">
                  <c:v>1413.75</c:v>
                </c:pt>
                <c:pt idx="115">
                  <c:v>1425.15</c:v>
                </c:pt>
                <c:pt idx="116">
                  <c:v>1427.45</c:v>
                </c:pt>
                <c:pt idx="117">
                  <c:v>1447.15</c:v>
                </c:pt>
                <c:pt idx="118">
                  <c:v>1410.65</c:v>
                </c:pt>
                <c:pt idx="119">
                  <c:v>1407.75</c:v>
                </c:pt>
                <c:pt idx="120">
                  <c:v>1420.85</c:v>
                </c:pt>
                <c:pt idx="121">
                  <c:v>1411.75</c:v>
                </c:pt>
                <c:pt idx="122">
                  <c:v>1444.55</c:v>
                </c:pt>
                <c:pt idx="123">
                  <c:v>1465.75</c:v>
                </c:pt>
                <c:pt idx="124">
                  <c:v>1471.55</c:v>
                </c:pt>
                <c:pt idx="125">
                  <c:v>1480.4</c:v>
                </c:pt>
                <c:pt idx="126">
                  <c:v>1504.95</c:v>
                </c:pt>
                <c:pt idx="127">
                  <c:v>1500.1</c:v>
                </c:pt>
                <c:pt idx="128">
                  <c:v>1467.7</c:v>
                </c:pt>
                <c:pt idx="129">
                  <c:v>1485.05</c:v>
                </c:pt>
                <c:pt idx="130">
                  <c:v>1472.2</c:v>
                </c:pt>
                <c:pt idx="131">
                  <c:v>1475.05</c:v>
                </c:pt>
                <c:pt idx="132">
                  <c:v>1478.45</c:v>
                </c:pt>
                <c:pt idx="133">
                  <c:v>1496.95</c:v>
                </c:pt>
                <c:pt idx="134">
                  <c:v>1496.9</c:v>
                </c:pt>
                <c:pt idx="135">
                  <c:v>1486</c:v>
                </c:pt>
                <c:pt idx="136">
                  <c:v>1455.1</c:v>
                </c:pt>
                <c:pt idx="137">
                  <c:v>1439.6</c:v>
                </c:pt>
                <c:pt idx="138">
                  <c:v>1437.2</c:v>
                </c:pt>
                <c:pt idx="139">
                  <c:v>1424.4</c:v>
                </c:pt>
                <c:pt idx="140">
                  <c:v>1408.8</c:v>
                </c:pt>
                <c:pt idx="141">
                  <c:v>1369.25</c:v>
                </c:pt>
                <c:pt idx="142">
                  <c:v>1359.15</c:v>
                </c:pt>
                <c:pt idx="143">
                  <c:v>1369.95</c:v>
                </c:pt>
                <c:pt idx="144">
                  <c:v>1371.15</c:v>
                </c:pt>
                <c:pt idx="145">
                  <c:v>1387.4</c:v>
                </c:pt>
                <c:pt idx="146">
                  <c:v>1391.6</c:v>
                </c:pt>
                <c:pt idx="147">
                  <c:v>1377.2</c:v>
                </c:pt>
                <c:pt idx="148">
                  <c:v>1381.75</c:v>
                </c:pt>
                <c:pt idx="149">
                  <c:v>1405.35</c:v>
                </c:pt>
                <c:pt idx="150">
                  <c:v>1399.65</c:v>
                </c:pt>
                <c:pt idx="151">
                  <c:v>1385.75</c:v>
                </c:pt>
                <c:pt idx="152">
                  <c:v>1374.25</c:v>
                </c:pt>
                <c:pt idx="153">
                  <c:v>1366</c:v>
                </c:pt>
                <c:pt idx="154">
                  <c:v>1364.55</c:v>
                </c:pt>
                <c:pt idx="155">
                  <c:v>1372.05</c:v>
                </c:pt>
                <c:pt idx="156">
                  <c:v>1367.35</c:v>
                </c:pt>
                <c:pt idx="157">
                  <c:v>1387.35</c:v>
                </c:pt>
                <c:pt idx="158">
                  <c:v>1446.9</c:v>
                </c:pt>
                <c:pt idx="159">
                  <c:v>1411</c:v>
                </c:pt>
                <c:pt idx="160">
                  <c:v>1406.45</c:v>
                </c:pt>
                <c:pt idx="161">
                  <c:v>1367.15</c:v>
                </c:pt>
                <c:pt idx="162">
                  <c:v>1362.1</c:v>
                </c:pt>
                <c:pt idx="163">
                  <c:v>1360.4</c:v>
                </c:pt>
                <c:pt idx="164">
                  <c:v>1369.95</c:v>
                </c:pt>
                <c:pt idx="165">
                  <c:v>1362.8</c:v>
                </c:pt>
                <c:pt idx="166">
                  <c:v>1334.85</c:v>
                </c:pt>
                <c:pt idx="167">
                  <c:v>1332.2</c:v>
                </c:pt>
                <c:pt idx="168">
                  <c:v>1356.35</c:v>
                </c:pt>
                <c:pt idx="169">
                  <c:v>1394.55</c:v>
                </c:pt>
                <c:pt idx="170">
                  <c:v>1345.4</c:v>
                </c:pt>
                <c:pt idx="171">
                  <c:v>1344.95</c:v>
                </c:pt>
                <c:pt idx="172">
                  <c:v>1345.8</c:v>
                </c:pt>
                <c:pt idx="173">
                  <c:v>1380.05</c:v>
                </c:pt>
                <c:pt idx="174">
                  <c:v>1378.9</c:v>
                </c:pt>
                <c:pt idx="175">
                  <c:v>1366.55</c:v>
                </c:pt>
                <c:pt idx="176">
                  <c:v>1388.65</c:v>
                </c:pt>
                <c:pt idx="177">
                  <c:v>1381.3</c:v>
                </c:pt>
                <c:pt idx="178">
                  <c:v>1377.3</c:v>
                </c:pt>
                <c:pt idx="179">
                  <c:v>1375.2</c:v>
                </c:pt>
                <c:pt idx="180">
                  <c:v>1383.4</c:v>
                </c:pt>
                <c:pt idx="181">
                  <c:v>1353.55</c:v>
                </c:pt>
                <c:pt idx="182">
                  <c:v>1345.65</c:v>
                </c:pt>
                <c:pt idx="183">
                  <c:v>1343.05</c:v>
                </c:pt>
                <c:pt idx="184">
                  <c:v>1336.75</c:v>
                </c:pt>
                <c:pt idx="185">
                  <c:v>1327.45</c:v>
                </c:pt>
                <c:pt idx="186">
                  <c:v>1346.75</c:v>
                </c:pt>
                <c:pt idx="187">
                  <c:v>1363.1</c:v>
                </c:pt>
                <c:pt idx="188">
                  <c:v>1369.7</c:v>
                </c:pt>
                <c:pt idx="189">
                  <c:v>1350.4</c:v>
                </c:pt>
                <c:pt idx="190">
                  <c:v>1352.25</c:v>
                </c:pt>
                <c:pt idx="191">
                  <c:v>1356.2</c:v>
                </c:pt>
                <c:pt idx="192">
                  <c:v>1347.35</c:v>
                </c:pt>
                <c:pt idx="193">
                  <c:v>1344.35</c:v>
                </c:pt>
                <c:pt idx="194">
                  <c:v>1352.2</c:v>
                </c:pt>
                <c:pt idx="195">
                  <c:v>1376.25</c:v>
                </c:pt>
                <c:pt idx="196">
                  <c:v>1371.25</c:v>
                </c:pt>
                <c:pt idx="197">
                  <c:v>1393.7</c:v>
                </c:pt>
                <c:pt idx="198">
                  <c:v>1395.95</c:v>
                </c:pt>
                <c:pt idx="199">
                  <c:v>1379.3</c:v>
                </c:pt>
                <c:pt idx="200">
                  <c:v>1378.95</c:v>
                </c:pt>
                <c:pt idx="201">
                  <c:v>1400.2</c:v>
                </c:pt>
                <c:pt idx="202">
                  <c:v>1393.75</c:v>
                </c:pt>
                <c:pt idx="203">
                  <c:v>1385.8</c:v>
                </c:pt>
                <c:pt idx="204">
                  <c:v>1401.05</c:v>
                </c:pt>
                <c:pt idx="205">
                  <c:v>1385.4</c:v>
                </c:pt>
                <c:pt idx="206">
                  <c:v>1379.6</c:v>
                </c:pt>
                <c:pt idx="207">
                  <c:v>1398.4</c:v>
                </c:pt>
                <c:pt idx="208">
                  <c:v>1425.9</c:v>
                </c:pt>
                <c:pt idx="209">
                  <c:v>1405.7</c:v>
                </c:pt>
                <c:pt idx="210">
                  <c:v>1388.75</c:v>
                </c:pt>
                <c:pt idx="211">
                  <c:v>1384.05</c:v>
                </c:pt>
                <c:pt idx="212">
                  <c:v>1367.7</c:v>
                </c:pt>
                <c:pt idx="213">
                  <c:v>1322.1</c:v>
                </c:pt>
                <c:pt idx="214">
                  <c:v>1330.5</c:v>
                </c:pt>
                <c:pt idx="215">
                  <c:v>1326.7</c:v>
                </c:pt>
                <c:pt idx="216">
                  <c:v>1324.45</c:v>
                </c:pt>
                <c:pt idx="217">
                  <c:v>1325.5</c:v>
                </c:pt>
                <c:pt idx="218">
                  <c:v>1334.3</c:v>
                </c:pt>
                <c:pt idx="219">
                  <c:v>1332.85</c:v>
                </c:pt>
                <c:pt idx="220">
                  <c:v>1339.75</c:v>
                </c:pt>
                <c:pt idx="221">
                  <c:v>1343.6</c:v>
                </c:pt>
                <c:pt idx="222">
                  <c:v>1341.5</c:v>
                </c:pt>
                <c:pt idx="223">
                  <c:v>1355.95</c:v>
                </c:pt>
                <c:pt idx="224">
                  <c:v>1353.2</c:v>
                </c:pt>
                <c:pt idx="225">
                  <c:v>1344.25</c:v>
                </c:pt>
                <c:pt idx="226">
                  <c:v>1357.9</c:v>
                </c:pt>
                <c:pt idx="227">
                  <c:v>1359.85</c:v>
                </c:pt>
                <c:pt idx="228">
                  <c:v>1350.1</c:v>
                </c:pt>
                <c:pt idx="229">
                  <c:v>1334.85</c:v>
                </c:pt>
                <c:pt idx="230">
                  <c:v>1353.45</c:v>
                </c:pt>
                <c:pt idx="231">
                  <c:v>1339.2</c:v>
                </c:pt>
                <c:pt idx="232">
                  <c:v>1313.75</c:v>
                </c:pt>
                <c:pt idx="233">
                  <c:v>1324.45</c:v>
                </c:pt>
                <c:pt idx="234">
                  <c:v>1319.4</c:v>
                </c:pt>
                <c:pt idx="235">
                  <c:v>1341.8</c:v>
                </c:pt>
                <c:pt idx="236">
                  <c:v>1337.65</c:v>
                </c:pt>
                <c:pt idx="237">
                  <c:v>1349.1</c:v>
                </c:pt>
                <c:pt idx="238">
                  <c:v>1356.2</c:v>
                </c:pt>
                <c:pt idx="239">
                  <c:v>1349</c:v>
                </c:pt>
                <c:pt idx="240">
                  <c:v>1353</c:v>
                </c:pt>
                <c:pt idx="241">
                  <c:v>1348.9</c:v>
                </c:pt>
                <c:pt idx="242">
                  <c:v>1342.05</c:v>
                </c:pt>
                <c:pt idx="243">
                  <c:v>1344.15</c:v>
                </c:pt>
                <c:pt idx="244">
                  <c:v>1330.85</c:v>
                </c:pt>
                <c:pt idx="245">
                  <c:v>1350.45</c:v>
                </c:pt>
                <c:pt idx="246">
                  <c:v>1349.8</c:v>
                </c:pt>
                <c:pt idx="247">
                  <c:v>1360.65</c:v>
                </c:pt>
                <c:pt idx="248">
                  <c:v>1373.65</c:v>
                </c:pt>
                <c:pt idx="249">
                  <c:v>1344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7A-4676-B332-167288C9C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184392"/>
        <c:axId val="703184000"/>
      </c:lineChart>
      <c:lineChart>
        <c:grouping val="standard"/>
        <c:varyColors val="0"/>
        <c:ser>
          <c:idx val="0"/>
          <c:order val="0"/>
          <c:tx>
            <c:strRef>
              <c:f>Correlation!$B$1</c:f>
              <c:strCache>
                <c:ptCount val="1"/>
                <c:pt idx="0">
                  <c:v>Ambuja</c:v>
                </c:pt>
              </c:strCache>
            </c:strRef>
          </c:tx>
          <c:marker>
            <c:symbol val="none"/>
          </c:marker>
          <c:cat>
            <c:numRef>
              <c:f>Correlation!$A$2:$A$251</c:f>
              <c:numCache>
                <c:formatCode>[$-409]d\-mmm\-yy;@</c:formatCode>
                <c:ptCount val="250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</c:numCache>
            </c:numRef>
          </c:cat>
          <c:val>
            <c:numRef>
              <c:f>Correlation!$B$2:$B$251</c:f>
              <c:numCache>
                <c:formatCode>General</c:formatCode>
                <c:ptCount val="250"/>
                <c:pt idx="0">
                  <c:v>227.75</c:v>
                </c:pt>
                <c:pt idx="1">
                  <c:v>230.95</c:v>
                </c:pt>
                <c:pt idx="2">
                  <c:v>230.65</c:v>
                </c:pt>
                <c:pt idx="3">
                  <c:v>222.15</c:v>
                </c:pt>
                <c:pt idx="4">
                  <c:v>220.1</c:v>
                </c:pt>
                <c:pt idx="5">
                  <c:v>226.4</c:v>
                </c:pt>
                <c:pt idx="6">
                  <c:v>223.8</c:v>
                </c:pt>
                <c:pt idx="7">
                  <c:v>228</c:v>
                </c:pt>
                <c:pt idx="8">
                  <c:v>230.1</c:v>
                </c:pt>
                <c:pt idx="9">
                  <c:v>232.85</c:v>
                </c:pt>
                <c:pt idx="10">
                  <c:v>240.45</c:v>
                </c:pt>
                <c:pt idx="11">
                  <c:v>239.35</c:v>
                </c:pt>
                <c:pt idx="12">
                  <c:v>246.8</c:v>
                </c:pt>
                <c:pt idx="13">
                  <c:v>247.2</c:v>
                </c:pt>
                <c:pt idx="14">
                  <c:v>246.65</c:v>
                </c:pt>
                <c:pt idx="15">
                  <c:v>249</c:v>
                </c:pt>
                <c:pt idx="16">
                  <c:v>252.5</c:v>
                </c:pt>
                <c:pt idx="17">
                  <c:v>250.2</c:v>
                </c:pt>
                <c:pt idx="18">
                  <c:v>249.05</c:v>
                </c:pt>
                <c:pt idx="19">
                  <c:v>255.95</c:v>
                </c:pt>
                <c:pt idx="20">
                  <c:v>248.75</c:v>
                </c:pt>
                <c:pt idx="21">
                  <c:v>249.25</c:v>
                </c:pt>
                <c:pt idx="22">
                  <c:v>245.05</c:v>
                </c:pt>
                <c:pt idx="23">
                  <c:v>248.75</c:v>
                </c:pt>
                <c:pt idx="24">
                  <c:v>247.55</c:v>
                </c:pt>
                <c:pt idx="25">
                  <c:v>248.25</c:v>
                </c:pt>
                <c:pt idx="26">
                  <c:v>246</c:v>
                </c:pt>
                <c:pt idx="27">
                  <c:v>249.6</c:v>
                </c:pt>
                <c:pt idx="28">
                  <c:v>250.85</c:v>
                </c:pt>
                <c:pt idx="29">
                  <c:v>259.7</c:v>
                </c:pt>
                <c:pt idx="30">
                  <c:v>265.10000000000002</c:v>
                </c:pt>
                <c:pt idx="31">
                  <c:v>266.2</c:v>
                </c:pt>
                <c:pt idx="32">
                  <c:v>270.10000000000002</c:v>
                </c:pt>
                <c:pt idx="33">
                  <c:v>265.05</c:v>
                </c:pt>
                <c:pt idx="34">
                  <c:v>263.10000000000002</c:v>
                </c:pt>
                <c:pt idx="35">
                  <c:v>262.14999999999998</c:v>
                </c:pt>
                <c:pt idx="36">
                  <c:v>257.3</c:v>
                </c:pt>
                <c:pt idx="37">
                  <c:v>261.05</c:v>
                </c:pt>
                <c:pt idx="38">
                  <c:v>259.75</c:v>
                </c:pt>
                <c:pt idx="39">
                  <c:v>269.45</c:v>
                </c:pt>
                <c:pt idx="40">
                  <c:v>272.10000000000002</c:v>
                </c:pt>
                <c:pt idx="41">
                  <c:v>285.45</c:v>
                </c:pt>
                <c:pt idx="42">
                  <c:v>281</c:v>
                </c:pt>
                <c:pt idx="43">
                  <c:v>274.64999999999998</c:v>
                </c:pt>
                <c:pt idx="44">
                  <c:v>273.35000000000002</c:v>
                </c:pt>
                <c:pt idx="45">
                  <c:v>263.75</c:v>
                </c:pt>
                <c:pt idx="46">
                  <c:v>259.5</c:v>
                </c:pt>
                <c:pt idx="47">
                  <c:v>259.85000000000002</c:v>
                </c:pt>
                <c:pt idx="48">
                  <c:v>264.05</c:v>
                </c:pt>
                <c:pt idx="49">
                  <c:v>256</c:v>
                </c:pt>
                <c:pt idx="50">
                  <c:v>256.64999999999998</c:v>
                </c:pt>
                <c:pt idx="51">
                  <c:v>258.7</c:v>
                </c:pt>
                <c:pt idx="52">
                  <c:v>252.7</c:v>
                </c:pt>
                <c:pt idx="53">
                  <c:v>251.7</c:v>
                </c:pt>
                <c:pt idx="54">
                  <c:v>255.2</c:v>
                </c:pt>
                <c:pt idx="55">
                  <c:v>256.14999999999998</c:v>
                </c:pt>
                <c:pt idx="56">
                  <c:v>253.35</c:v>
                </c:pt>
                <c:pt idx="57">
                  <c:v>248.8</c:v>
                </c:pt>
                <c:pt idx="58">
                  <c:v>250.1</c:v>
                </c:pt>
                <c:pt idx="59">
                  <c:v>250.45</c:v>
                </c:pt>
                <c:pt idx="60">
                  <c:v>257.10000000000002</c:v>
                </c:pt>
                <c:pt idx="61">
                  <c:v>255.3</c:v>
                </c:pt>
                <c:pt idx="62">
                  <c:v>260.25</c:v>
                </c:pt>
                <c:pt idx="63">
                  <c:v>261.5</c:v>
                </c:pt>
                <c:pt idx="64">
                  <c:v>260.10000000000002</c:v>
                </c:pt>
                <c:pt idx="65">
                  <c:v>257.64999999999998</c:v>
                </c:pt>
                <c:pt idx="66">
                  <c:v>256.14999999999998</c:v>
                </c:pt>
                <c:pt idx="67">
                  <c:v>258.3</c:v>
                </c:pt>
                <c:pt idx="68">
                  <c:v>257.60000000000002</c:v>
                </c:pt>
                <c:pt idx="69">
                  <c:v>259.95</c:v>
                </c:pt>
                <c:pt idx="70">
                  <c:v>252.5</c:v>
                </c:pt>
                <c:pt idx="71">
                  <c:v>246.85</c:v>
                </c:pt>
                <c:pt idx="72">
                  <c:v>248.05</c:v>
                </c:pt>
                <c:pt idx="73">
                  <c:v>240</c:v>
                </c:pt>
                <c:pt idx="74">
                  <c:v>242.05</c:v>
                </c:pt>
                <c:pt idx="75">
                  <c:v>237.6</c:v>
                </c:pt>
                <c:pt idx="76">
                  <c:v>233.35</c:v>
                </c:pt>
                <c:pt idx="77">
                  <c:v>230.15</c:v>
                </c:pt>
                <c:pt idx="78">
                  <c:v>230.55</c:v>
                </c:pt>
                <c:pt idx="79">
                  <c:v>238.3</c:v>
                </c:pt>
                <c:pt idx="80">
                  <c:v>232.4</c:v>
                </c:pt>
                <c:pt idx="81">
                  <c:v>241.3</c:v>
                </c:pt>
                <c:pt idx="82">
                  <c:v>239.2</c:v>
                </c:pt>
                <c:pt idx="83">
                  <c:v>226.8</c:v>
                </c:pt>
                <c:pt idx="84">
                  <c:v>231.4</c:v>
                </c:pt>
                <c:pt idx="85">
                  <c:v>233.2</c:v>
                </c:pt>
                <c:pt idx="86">
                  <c:v>238.5</c:v>
                </c:pt>
                <c:pt idx="87">
                  <c:v>228.85</c:v>
                </c:pt>
                <c:pt idx="88">
                  <c:v>235.15</c:v>
                </c:pt>
                <c:pt idx="89">
                  <c:v>235.05</c:v>
                </c:pt>
                <c:pt idx="90">
                  <c:v>234.7</c:v>
                </c:pt>
                <c:pt idx="91">
                  <c:v>240.7</c:v>
                </c:pt>
                <c:pt idx="92">
                  <c:v>239</c:v>
                </c:pt>
                <c:pt idx="93">
                  <c:v>238.8</c:v>
                </c:pt>
                <c:pt idx="94">
                  <c:v>241.2</c:v>
                </c:pt>
                <c:pt idx="95">
                  <c:v>241.6</c:v>
                </c:pt>
                <c:pt idx="96">
                  <c:v>232.3</c:v>
                </c:pt>
                <c:pt idx="97">
                  <c:v>226.8</c:v>
                </c:pt>
                <c:pt idx="98">
                  <c:v>227.6</c:v>
                </c:pt>
                <c:pt idx="99">
                  <c:v>229.95</c:v>
                </c:pt>
                <c:pt idx="100">
                  <c:v>237.6</c:v>
                </c:pt>
                <c:pt idx="101">
                  <c:v>239.9</c:v>
                </c:pt>
                <c:pt idx="102">
                  <c:v>231.3</c:v>
                </c:pt>
                <c:pt idx="103">
                  <c:v>225.8</c:v>
                </c:pt>
                <c:pt idx="104">
                  <c:v>229</c:v>
                </c:pt>
                <c:pt idx="105">
                  <c:v>221.8</c:v>
                </c:pt>
                <c:pt idx="106">
                  <c:v>223.05</c:v>
                </c:pt>
                <c:pt idx="107">
                  <c:v>225.75</c:v>
                </c:pt>
                <c:pt idx="108">
                  <c:v>225.85</c:v>
                </c:pt>
                <c:pt idx="109">
                  <c:v>221.9</c:v>
                </c:pt>
                <c:pt idx="110">
                  <c:v>218.45</c:v>
                </c:pt>
                <c:pt idx="111">
                  <c:v>215.65</c:v>
                </c:pt>
                <c:pt idx="112">
                  <c:v>219.55</c:v>
                </c:pt>
                <c:pt idx="113">
                  <c:v>222.05</c:v>
                </c:pt>
                <c:pt idx="114">
                  <c:v>222.15</c:v>
                </c:pt>
                <c:pt idx="115">
                  <c:v>226.6</c:v>
                </c:pt>
                <c:pt idx="116">
                  <c:v>228.45</c:v>
                </c:pt>
                <c:pt idx="117">
                  <c:v>230.65</c:v>
                </c:pt>
                <c:pt idx="118">
                  <c:v>227</c:v>
                </c:pt>
                <c:pt idx="119">
                  <c:v>226.6</c:v>
                </c:pt>
                <c:pt idx="120">
                  <c:v>227</c:v>
                </c:pt>
                <c:pt idx="121">
                  <c:v>227.45</c:v>
                </c:pt>
                <c:pt idx="122">
                  <c:v>229.9</c:v>
                </c:pt>
                <c:pt idx="123">
                  <c:v>238.15</c:v>
                </c:pt>
                <c:pt idx="124">
                  <c:v>239.85</c:v>
                </c:pt>
                <c:pt idx="125">
                  <c:v>242.35</c:v>
                </c:pt>
                <c:pt idx="126">
                  <c:v>245.75</c:v>
                </c:pt>
                <c:pt idx="127">
                  <c:v>245.8</c:v>
                </c:pt>
                <c:pt idx="128">
                  <c:v>241</c:v>
                </c:pt>
                <c:pt idx="129">
                  <c:v>242.15</c:v>
                </c:pt>
                <c:pt idx="130">
                  <c:v>241.95</c:v>
                </c:pt>
                <c:pt idx="131">
                  <c:v>247.85</c:v>
                </c:pt>
                <c:pt idx="132">
                  <c:v>252.35</c:v>
                </c:pt>
                <c:pt idx="133">
                  <c:v>255.2</c:v>
                </c:pt>
                <c:pt idx="134">
                  <c:v>254.3</c:v>
                </c:pt>
                <c:pt idx="135">
                  <c:v>250.6</c:v>
                </c:pt>
                <c:pt idx="136">
                  <c:v>251.35</c:v>
                </c:pt>
                <c:pt idx="137">
                  <c:v>242.1</c:v>
                </c:pt>
                <c:pt idx="138">
                  <c:v>246.55</c:v>
                </c:pt>
                <c:pt idx="139">
                  <c:v>244.45</c:v>
                </c:pt>
                <c:pt idx="140">
                  <c:v>240.15</c:v>
                </c:pt>
                <c:pt idx="141">
                  <c:v>234.05</c:v>
                </c:pt>
                <c:pt idx="142">
                  <c:v>230.2</c:v>
                </c:pt>
                <c:pt idx="143">
                  <c:v>233.55</c:v>
                </c:pt>
                <c:pt idx="144">
                  <c:v>231.05</c:v>
                </c:pt>
                <c:pt idx="145">
                  <c:v>232.3</c:v>
                </c:pt>
                <c:pt idx="146">
                  <c:v>229.6</c:v>
                </c:pt>
                <c:pt idx="147">
                  <c:v>229.1</c:v>
                </c:pt>
                <c:pt idx="148">
                  <c:v>229.65</c:v>
                </c:pt>
                <c:pt idx="149">
                  <c:v>230.35</c:v>
                </c:pt>
                <c:pt idx="150">
                  <c:v>228.5</c:v>
                </c:pt>
                <c:pt idx="151">
                  <c:v>226.65</c:v>
                </c:pt>
                <c:pt idx="152">
                  <c:v>222.6</c:v>
                </c:pt>
                <c:pt idx="153">
                  <c:v>223.25</c:v>
                </c:pt>
                <c:pt idx="154">
                  <c:v>222.1</c:v>
                </c:pt>
                <c:pt idx="155">
                  <c:v>226.3</c:v>
                </c:pt>
                <c:pt idx="156">
                  <c:v>226.3</c:v>
                </c:pt>
                <c:pt idx="157">
                  <c:v>227.1</c:v>
                </c:pt>
                <c:pt idx="158">
                  <c:v>231</c:v>
                </c:pt>
                <c:pt idx="159">
                  <c:v>223.95</c:v>
                </c:pt>
                <c:pt idx="160">
                  <c:v>227.05</c:v>
                </c:pt>
                <c:pt idx="161">
                  <c:v>212.15</c:v>
                </c:pt>
                <c:pt idx="162">
                  <c:v>207.6</c:v>
                </c:pt>
                <c:pt idx="163">
                  <c:v>198.2</c:v>
                </c:pt>
                <c:pt idx="164">
                  <c:v>209.9</c:v>
                </c:pt>
                <c:pt idx="165">
                  <c:v>206.1</c:v>
                </c:pt>
                <c:pt idx="166">
                  <c:v>207.2</c:v>
                </c:pt>
                <c:pt idx="167">
                  <c:v>207.6</c:v>
                </c:pt>
                <c:pt idx="168">
                  <c:v>209.9</c:v>
                </c:pt>
                <c:pt idx="169">
                  <c:v>218.45</c:v>
                </c:pt>
                <c:pt idx="170">
                  <c:v>211.5</c:v>
                </c:pt>
                <c:pt idx="171">
                  <c:v>206.9</c:v>
                </c:pt>
                <c:pt idx="172">
                  <c:v>208.55</c:v>
                </c:pt>
                <c:pt idx="173">
                  <c:v>212.15</c:v>
                </c:pt>
                <c:pt idx="174">
                  <c:v>211.3</c:v>
                </c:pt>
                <c:pt idx="175">
                  <c:v>207</c:v>
                </c:pt>
                <c:pt idx="176">
                  <c:v>211.25</c:v>
                </c:pt>
                <c:pt idx="177">
                  <c:v>204.4</c:v>
                </c:pt>
                <c:pt idx="178">
                  <c:v>210.45</c:v>
                </c:pt>
                <c:pt idx="179">
                  <c:v>209.75</c:v>
                </c:pt>
                <c:pt idx="180">
                  <c:v>209.9</c:v>
                </c:pt>
                <c:pt idx="181">
                  <c:v>207.85</c:v>
                </c:pt>
                <c:pt idx="182">
                  <c:v>208.7</c:v>
                </c:pt>
                <c:pt idx="183">
                  <c:v>207</c:v>
                </c:pt>
                <c:pt idx="184">
                  <c:v>203.05</c:v>
                </c:pt>
                <c:pt idx="185">
                  <c:v>203</c:v>
                </c:pt>
                <c:pt idx="186">
                  <c:v>205.8</c:v>
                </c:pt>
                <c:pt idx="187">
                  <c:v>209.95</c:v>
                </c:pt>
                <c:pt idx="188">
                  <c:v>209.95</c:v>
                </c:pt>
                <c:pt idx="189">
                  <c:v>209.8</c:v>
                </c:pt>
                <c:pt idx="190">
                  <c:v>209.15</c:v>
                </c:pt>
                <c:pt idx="191">
                  <c:v>209.9</c:v>
                </c:pt>
                <c:pt idx="192">
                  <c:v>209.15</c:v>
                </c:pt>
                <c:pt idx="193">
                  <c:v>209.95</c:v>
                </c:pt>
                <c:pt idx="194">
                  <c:v>209.95</c:v>
                </c:pt>
                <c:pt idx="195">
                  <c:v>209.95</c:v>
                </c:pt>
                <c:pt idx="196">
                  <c:v>209.65</c:v>
                </c:pt>
                <c:pt idx="197">
                  <c:v>212.15</c:v>
                </c:pt>
                <c:pt idx="198">
                  <c:v>210.05</c:v>
                </c:pt>
                <c:pt idx="199">
                  <c:v>209.95</c:v>
                </c:pt>
                <c:pt idx="200">
                  <c:v>209.2</c:v>
                </c:pt>
                <c:pt idx="201">
                  <c:v>208.95</c:v>
                </c:pt>
                <c:pt idx="202">
                  <c:v>208.65</c:v>
                </c:pt>
                <c:pt idx="203">
                  <c:v>205.4</c:v>
                </c:pt>
                <c:pt idx="204">
                  <c:v>208.75</c:v>
                </c:pt>
                <c:pt idx="205">
                  <c:v>207.45</c:v>
                </c:pt>
                <c:pt idx="206">
                  <c:v>206.95</c:v>
                </c:pt>
                <c:pt idx="207">
                  <c:v>210</c:v>
                </c:pt>
                <c:pt idx="208">
                  <c:v>209.7</c:v>
                </c:pt>
                <c:pt idx="209">
                  <c:v>209.05</c:v>
                </c:pt>
                <c:pt idx="210">
                  <c:v>208.15</c:v>
                </c:pt>
                <c:pt idx="211">
                  <c:v>209.85</c:v>
                </c:pt>
                <c:pt idx="212">
                  <c:v>205</c:v>
                </c:pt>
                <c:pt idx="213">
                  <c:v>196.7</c:v>
                </c:pt>
                <c:pt idx="214">
                  <c:v>198.2</c:v>
                </c:pt>
                <c:pt idx="215">
                  <c:v>192.65</c:v>
                </c:pt>
                <c:pt idx="216">
                  <c:v>194.15</c:v>
                </c:pt>
                <c:pt idx="217">
                  <c:v>199</c:v>
                </c:pt>
                <c:pt idx="218">
                  <c:v>197.45</c:v>
                </c:pt>
                <c:pt idx="219">
                  <c:v>198.05</c:v>
                </c:pt>
                <c:pt idx="220">
                  <c:v>201.95</c:v>
                </c:pt>
                <c:pt idx="221">
                  <c:v>200.7</c:v>
                </c:pt>
                <c:pt idx="222">
                  <c:v>202.6</c:v>
                </c:pt>
                <c:pt idx="223">
                  <c:v>203.2</c:v>
                </c:pt>
                <c:pt idx="224">
                  <c:v>202.6</c:v>
                </c:pt>
                <c:pt idx="225">
                  <c:v>198.9</c:v>
                </c:pt>
                <c:pt idx="226">
                  <c:v>200.8</c:v>
                </c:pt>
                <c:pt idx="227">
                  <c:v>200.15</c:v>
                </c:pt>
                <c:pt idx="228">
                  <c:v>197.7</c:v>
                </c:pt>
                <c:pt idx="229">
                  <c:v>195.05</c:v>
                </c:pt>
                <c:pt idx="230">
                  <c:v>195.9</c:v>
                </c:pt>
                <c:pt idx="231">
                  <c:v>194.65</c:v>
                </c:pt>
                <c:pt idx="232">
                  <c:v>189.4</c:v>
                </c:pt>
                <c:pt idx="233">
                  <c:v>189.9</c:v>
                </c:pt>
                <c:pt idx="234">
                  <c:v>189</c:v>
                </c:pt>
                <c:pt idx="235">
                  <c:v>193.25</c:v>
                </c:pt>
                <c:pt idx="236">
                  <c:v>193.35</c:v>
                </c:pt>
                <c:pt idx="237">
                  <c:v>194.35</c:v>
                </c:pt>
                <c:pt idx="238">
                  <c:v>198.15</c:v>
                </c:pt>
                <c:pt idx="239">
                  <c:v>199.5</c:v>
                </c:pt>
                <c:pt idx="240">
                  <c:v>200.8</c:v>
                </c:pt>
                <c:pt idx="241">
                  <c:v>200</c:v>
                </c:pt>
                <c:pt idx="242">
                  <c:v>201.45</c:v>
                </c:pt>
                <c:pt idx="243">
                  <c:v>203.3</c:v>
                </c:pt>
                <c:pt idx="244">
                  <c:v>202.7</c:v>
                </c:pt>
                <c:pt idx="245">
                  <c:v>205.55</c:v>
                </c:pt>
                <c:pt idx="246">
                  <c:v>204.95</c:v>
                </c:pt>
                <c:pt idx="247">
                  <c:v>203.05</c:v>
                </c:pt>
                <c:pt idx="248">
                  <c:v>205.65</c:v>
                </c:pt>
                <c:pt idx="249">
                  <c:v>202.15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7A-4676-B332-167288C9C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183608"/>
        <c:axId val="703187528"/>
      </c:lineChart>
      <c:dateAx>
        <c:axId val="7031843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3184000"/>
        <c:crosses val="autoZero"/>
        <c:auto val="1"/>
        <c:lblOffset val="100"/>
        <c:baseTimeUnit val="days"/>
      </c:dateAx>
      <c:valAx>
        <c:axId val="7031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3184392"/>
        <c:crosses val="autoZero"/>
        <c:crossBetween val="between"/>
      </c:valAx>
      <c:valAx>
        <c:axId val="703187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3183608"/>
        <c:crosses val="max"/>
        <c:crossBetween val="between"/>
      </c:valAx>
      <c:dateAx>
        <c:axId val="703183608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703187528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28470724637681155"/>
          <c:y val="0.6292457713619134"/>
          <c:w val="0.35123478260869567"/>
          <c:h val="8.8730679498396081E-2"/>
        </c:manualLayout>
      </c:layout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'Profitability analysis'!$D$1:$D$4</c:f>
              <c:strCache>
                <c:ptCount val="4"/>
                <c:pt idx="0">
                  <c:v>Short entry</c:v>
                </c:pt>
                <c:pt idx="1">
                  <c:v>exit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'Profitability analysis'!$D$5:$D$745</c:f>
              <c:numCache>
                <c:formatCode>0.00</c:formatCode>
                <c:ptCount val="741"/>
                <c:pt idx="0">
                  <c:v>0</c:v>
                </c:pt>
                <c:pt idx="1">
                  <c:v>67.613785109452635</c:v>
                </c:pt>
                <c:pt idx="2">
                  <c:v>62.630712612177746</c:v>
                </c:pt>
                <c:pt idx="3">
                  <c:v>54.020395409590947</c:v>
                </c:pt>
                <c:pt idx="4">
                  <c:v>56.970215125572764</c:v>
                </c:pt>
                <c:pt idx="5">
                  <c:v>52.79066814118886</c:v>
                </c:pt>
                <c:pt idx="6">
                  <c:v>60.082678943548103</c:v>
                </c:pt>
                <c:pt idx="7">
                  <c:v>57.407786982373125</c:v>
                </c:pt>
                <c:pt idx="8">
                  <c:v>71.201801906865796</c:v>
                </c:pt>
                <c:pt idx="9">
                  <c:v>75.075979607653721</c:v>
                </c:pt>
                <c:pt idx="10">
                  <c:v>71.54194626331406</c:v>
                </c:pt>
                <c:pt idx="11">
                  <c:v>73.230968698124684</c:v>
                </c:pt>
                <c:pt idx="12">
                  <c:v>73.190694380219384</c:v>
                </c:pt>
                <c:pt idx="13">
                  <c:v>68.857577888164315</c:v>
                </c:pt>
                <c:pt idx="14">
                  <c:v>70.04837585880108</c:v>
                </c:pt>
                <c:pt idx="15">
                  <c:v>77.079178654079868</c:v>
                </c:pt>
                <c:pt idx="16">
                  <c:v>73.344204477935762</c:v>
                </c:pt>
                <c:pt idx="17">
                  <c:v>71.776478290260826</c:v>
                </c:pt>
                <c:pt idx="18">
                  <c:v>71.393771245563613</c:v>
                </c:pt>
                <c:pt idx="19">
                  <c:v>58.278271390119869</c:v>
                </c:pt>
                <c:pt idx="20">
                  <c:v>43.044700218343053</c:v>
                </c:pt>
                <c:pt idx="21">
                  <c:v>47.159802941413744</c:v>
                </c:pt>
                <c:pt idx="22">
                  <c:v>39.312388708016869</c:v>
                </c:pt>
                <c:pt idx="23">
                  <c:v>37.166798963175836</c:v>
                </c:pt>
                <c:pt idx="24">
                  <c:v>35.705662797279558</c:v>
                </c:pt>
                <c:pt idx="25">
                  <c:v>39.872026336182842</c:v>
                </c:pt>
                <c:pt idx="26">
                  <c:v>39.715443489540206</c:v>
                </c:pt>
                <c:pt idx="27">
                  <c:v>34.206545508745791</c:v>
                </c:pt>
                <c:pt idx="28">
                  <c:v>34.122240596561682</c:v>
                </c:pt>
                <c:pt idx="29">
                  <c:v>36.165677726014223</c:v>
                </c:pt>
                <c:pt idx="30">
                  <c:v>33.770896339260048</c:v>
                </c:pt>
                <c:pt idx="31">
                  <c:v>43.227958476735807</c:v>
                </c:pt>
                <c:pt idx="32">
                  <c:v>37.763452985615231</c:v>
                </c:pt>
                <c:pt idx="33">
                  <c:v>31.398139173363774</c:v>
                </c:pt>
                <c:pt idx="34">
                  <c:v>39.702527183529696</c:v>
                </c:pt>
                <c:pt idx="35">
                  <c:v>40.636688928874833</c:v>
                </c:pt>
                <c:pt idx="36">
                  <c:v>43.169166642209973</c:v>
                </c:pt>
                <c:pt idx="37">
                  <c:v>40.952966281741823</c:v>
                </c:pt>
                <c:pt idx="38">
                  <c:v>24.307925959155853</c:v>
                </c:pt>
                <c:pt idx="39">
                  <c:v>26.24157321287629</c:v>
                </c:pt>
                <c:pt idx="40">
                  <c:v>25.96796631016224</c:v>
                </c:pt>
                <c:pt idx="41">
                  <c:v>25.574492311096719</c:v>
                </c:pt>
                <c:pt idx="42">
                  <c:v>29.397571906865835</c:v>
                </c:pt>
                <c:pt idx="43">
                  <c:v>29.391308032298411</c:v>
                </c:pt>
                <c:pt idx="44">
                  <c:v>28.772287502352867</c:v>
                </c:pt>
                <c:pt idx="45">
                  <c:v>30.117187047914513</c:v>
                </c:pt>
                <c:pt idx="46">
                  <c:v>34.650930507802968</c:v>
                </c:pt>
                <c:pt idx="47">
                  <c:v>28.309008085301002</c:v>
                </c:pt>
                <c:pt idx="48">
                  <c:v>22.808792213388642</c:v>
                </c:pt>
                <c:pt idx="49">
                  <c:v>25.707034030429554</c:v>
                </c:pt>
                <c:pt idx="50">
                  <c:v>28.701214236085207</c:v>
                </c:pt>
                <c:pt idx="51">
                  <c:v>32.181259736949642</c:v>
                </c:pt>
                <c:pt idx="52">
                  <c:v>30.914741289600101</c:v>
                </c:pt>
                <c:pt idx="53">
                  <c:v>36.430854726295252</c:v>
                </c:pt>
                <c:pt idx="54">
                  <c:v>39.948138965917565</c:v>
                </c:pt>
                <c:pt idx="55">
                  <c:v>34.608349548695742</c:v>
                </c:pt>
                <c:pt idx="56">
                  <c:v>32.936321899762561</c:v>
                </c:pt>
                <c:pt idx="57">
                  <c:v>38.194470482084512</c:v>
                </c:pt>
                <c:pt idx="58">
                  <c:v>42.616833899762582</c:v>
                </c:pt>
                <c:pt idx="59">
                  <c:v>44.91920394083138</c:v>
                </c:pt>
                <c:pt idx="60">
                  <c:v>50.451661046582103</c:v>
                </c:pt>
                <c:pt idx="61">
                  <c:v>56.948421622842602</c:v>
                </c:pt>
                <c:pt idx="62">
                  <c:v>53.878739607957641</c:v>
                </c:pt>
                <c:pt idx="63">
                  <c:v>58.14396712072886</c:v>
                </c:pt>
                <c:pt idx="64">
                  <c:v>64.910248473725005</c:v>
                </c:pt>
                <c:pt idx="65">
                  <c:v>61.357224607957676</c:v>
                </c:pt>
                <c:pt idx="66">
                  <c:v>67.767144889104998</c:v>
                </c:pt>
                <c:pt idx="67">
                  <c:v>71.11667663120204</c:v>
                </c:pt>
                <c:pt idx="68">
                  <c:v>68.209474001742251</c:v>
                </c:pt>
                <c:pt idx="69">
                  <c:v>70.611281332686644</c:v>
                </c:pt>
                <c:pt idx="70">
                  <c:v>69.48235738864031</c:v>
                </c:pt>
                <c:pt idx="71">
                  <c:v>74.650108882299321</c:v>
                </c:pt>
                <c:pt idx="72">
                  <c:v>83.991096662438281</c:v>
                </c:pt>
                <c:pt idx="73">
                  <c:v>80.041348733181735</c:v>
                </c:pt>
                <c:pt idx="74">
                  <c:v>78.627937586362179</c:v>
                </c:pt>
                <c:pt idx="75">
                  <c:v>75.647961649482625</c:v>
                </c:pt>
                <c:pt idx="76">
                  <c:v>75.54776585262465</c:v>
                </c:pt>
                <c:pt idx="77">
                  <c:v>84.178751314406099</c:v>
                </c:pt>
                <c:pt idx="78">
                  <c:v>94.791363269846499</c:v>
                </c:pt>
                <c:pt idx="79">
                  <c:v>92.60404332387094</c:v>
                </c:pt>
                <c:pt idx="80">
                  <c:v>113.530482904351</c:v>
                </c:pt>
                <c:pt idx="81">
                  <c:v>111.3638315840642</c:v>
                </c:pt>
                <c:pt idx="82">
                  <c:v>112.9364828545539</c:v>
                </c:pt>
                <c:pt idx="83">
                  <c:v>113.79083896976948</c:v>
                </c:pt>
                <c:pt idx="84">
                  <c:v>113.33617652471486</c:v>
                </c:pt>
                <c:pt idx="85">
                  <c:v>112.01402609794076</c:v>
                </c:pt>
                <c:pt idx="86">
                  <c:v>112.18104123833001</c:v>
                </c:pt>
                <c:pt idx="87">
                  <c:v>113.99852485455392</c:v>
                </c:pt>
                <c:pt idx="88">
                  <c:v>127.9989562239013</c:v>
                </c:pt>
                <c:pt idx="89">
                  <c:v>122.86085204133798</c:v>
                </c:pt>
                <c:pt idx="90">
                  <c:v>121.20062108700284</c:v>
                </c:pt>
                <c:pt idx="91">
                  <c:v>114.06114004409227</c:v>
                </c:pt>
                <c:pt idx="92">
                  <c:v>109.7704055811181</c:v>
                </c:pt>
                <c:pt idx="93">
                  <c:v>101.28947952681341</c:v>
                </c:pt>
                <c:pt idx="94">
                  <c:v>98.53660780254063</c:v>
                </c:pt>
                <c:pt idx="95">
                  <c:v>107.61459780750448</c:v>
                </c:pt>
                <c:pt idx="96">
                  <c:v>119.63109157542436</c:v>
                </c:pt>
                <c:pt idx="97">
                  <c:v>114.54706361456385</c:v>
                </c:pt>
                <c:pt idx="98">
                  <c:v>113.68193199006788</c:v>
                </c:pt>
                <c:pt idx="99">
                  <c:v>101.0636193471961</c:v>
                </c:pt>
                <c:pt idx="100">
                  <c:v>102.17095052139996</c:v>
                </c:pt>
                <c:pt idx="101">
                  <c:v>110.93964402305738</c:v>
                </c:pt>
                <c:pt idx="102">
                  <c:v>112.60267158259109</c:v>
                </c:pt>
                <c:pt idx="103">
                  <c:v>111.18745701211958</c:v>
                </c:pt>
                <c:pt idx="104">
                  <c:v>114.16703142446499</c:v>
                </c:pt>
                <c:pt idx="105">
                  <c:v>119.02931459444147</c:v>
                </c:pt>
                <c:pt idx="106">
                  <c:v>115.48437729850434</c:v>
                </c:pt>
                <c:pt idx="107">
                  <c:v>115.57315605125899</c:v>
                </c:pt>
                <c:pt idx="108">
                  <c:v>129.89883725366451</c:v>
                </c:pt>
                <c:pt idx="109">
                  <c:v>127.46800886841538</c:v>
                </c:pt>
                <c:pt idx="110">
                  <c:v>123.05352651964671</c:v>
                </c:pt>
                <c:pt idx="111">
                  <c:v>126.15014123206902</c:v>
                </c:pt>
                <c:pt idx="112">
                  <c:v>116.03509064322179</c:v>
                </c:pt>
                <c:pt idx="113">
                  <c:v>120.04183340893206</c:v>
                </c:pt>
                <c:pt idx="114">
                  <c:v>113.41271574106918</c:v>
                </c:pt>
                <c:pt idx="115">
                  <c:v>109.57930871901755</c:v>
                </c:pt>
                <c:pt idx="116">
                  <c:v>121.47432638688036</c:v>
                </c:pt>
                <c:pt idx="117">
                  <c:v>119.59213215525648</c:v>
                </c:pt>
                <c:pt idx="118">
                  <c:v>110.94145735536387</c:v>
                </c:pt>
                <c:pt idx="119">
                  <c:v>115.74739320394821</c:v>
                </c:pt>
                <c:pt idx="120">
                  <c:v>128.96359204766389</c:v>
                </c:pt>
                <c:pt idx="121">
                  <c:v>137.60685969770236</c:v>
                </c:pt>
                <c:pt idx="122">
                  <c:v>126.3259610563922</c:v>
                </c:pt>
                <c:pt idx="123">
                  <c:v>129.34433663797762</c:v>
                </c:pt>
                <c:pt idx="124">
                  <c:v>136.23097080198011</c:v>
                </c:pt>
                <c:pt idx="125">
                  <c:v>150.69895044475669</c:v>
                </c:pt>
                <c:pt idx="126">
                  <c:v>165.18475603056942</c:v>
                </c:pt>
                <c:pt idx="127">
                  <c:v>173.82973350374493</c:v>
                </c:pt>
                <c:pt idx="128">
                  <c:v>162.61188005639224</c:v>
                </c:pt>
                <c:pt idx="129">
                  <c:v>162.87352516214293</c:v>
                </c:pt>
                <c:pt idx="130">
                  <c:v>157.61190969577319</c:v>
                </c:pt>
                <c:pt idx="131">
                  <c:v>153.44630848169328</c:v>
                </c:pt>
                <c:pt idx="132">
                  <c:v>151.90470484947912</c:v>
                </c:pt>
                <c:pt idx="133">
                  <c:v>138.03176154481366</c:v>
                </c:pt>
                <c:pt idx="134">
                  <c:v>130.1985121519416</c:v>
                </c:pt>
                <c:pt idx="135">
                  <c:v>115.17059216066991</c:v>
                </c:pt>
                <c:pt idx="136">
                  <c:v>130.95027750374493</c:v>
                </c:pt>
                <c:pt idx="137">
                  <c:v>144.07047531171679</c:v>
                </c:pt>
                <c:pt idx="138">
                  <c:v>122.79328721285253</c:v>
                </c:pt>
                <c:pt idx="139">
                  <c:v>109.26176179517444</c:v>
                </c:pt>
                <c:pt idx="140">
                  <c:v>107.08369343078425</c:v>
                </c:pt>
                <c:pt idx="141">
                  <c:v>123.93276380078737</c:v>
                </c:pt>
                <c:pt idx="142">
                  <c:v>120.09441484562717</c:v>
                </c:pt>
                <c:pt idx="143">
                  <c:v>108.31612695330716</c:v>
                </c:pt>
                <c:pt idx="144">
                  <c:v>117.97614842914192</c:v>
                </c:pt>
                <c:pt idx="145">
                  <c:v>122.18509224961315</c:v>
                </c:pt>
                <c:pt idx="146">
                  <c:v>113.70725366002932</c:v>
                </c:pt>
                <c:pt idx="147">
                  <c:v>124.12917564294145</c:v>
                </c:pt>
                <c:pt idx="148">
                  <c:v>119.89699097269312</c:v>
                </c:pt>
                <c:pt idx="149">
                  <c:v>137.47018866076581</c:v>
                </c:pt>
                <c:pt idx="150">
                  <c:v>126.91570157329556</c:v>
                </c:pt>
                <c:pt idx="151">
                  <c:v>111.65479704270001</c:v>
                </c:pt>
                <c:pt idx="152">
                  <c:v>103.92293062162628</c:v>
                </c:pt>
                <c:pt idx="153">
                  <c:v>106.31343790920386</c:v>
                </c:pt>
                <c:pt idx="154">
                  <c:v>98.543782206982826</c:v>
                </c:pt>
                <c:pt idx="155">
                  <c:v>103.83069047131602</c:v>
                </c:pt>
                <c:pt idx="156">
                  <c:v>97.402331036550095</c:v>
                </c:pt>
                <c:pt idx="157">
                  <c:v>109.93731947131602</c:v>
                </c:pt>
                <c:pt idx="158">
                  <c:v>100.7809576128106</c:v>
                </c:pt>
                <c:pt idx="159">
                  <c:v>90.549408250629938</c:v>
                </c:pt>
                <c:pt idx="160">
                  <c:v>79.183880895711241</c:v>
                </c:pt>
                <c:pt idx="161">
                  <c:v>88.767004168403901</c:v>
                </c:pt>
                <c:pt idx="162">
                  <c:v>105.40852878389126</c:v>
                </c:pt>
                <c:pt idx="163">
                  <c:v>113.59462703040015</c:v>
                </c:pt>
                <c:pt idx="164">
                  <c:v>113.50785260408225</c:v>
                </c:pt>
                <c:pt idx="165">
                  <c:v>114.65861635610037</c:v>
                </c:pt>
                <c:pt idx="166">
                  <c:v>113.31703845073736</c:v>
                </c:pt>
                <c:pt idx="167">
                  <c:v>102.02308247775284</c:v>
                </c:pt>
                <c:pt idx="168">
                  <c:v>100.98972277930289</c:v>
                </c:pt>
                <c:pt idx="169">
                  <c:v>113.88911107662557</c:v>
                </c:pt>
                <c:pt idx="170">
                  <c:v>109.17047330255576</c:v>
                </c:pt>
                <c:pt idx="171">
                  <c:v>105.8120018545539</c:v>
                </c:pt>
                <c:pt idx="172">
                  <c:v>111.79265435400185</c:v>
                </c:pt>
                <c:pt idx="173">
                  <c:v>111.66266121673453</c:v>
                </c:pt>
                <c:pt idx="174">
                  <c:v>107.79742852710035</c:v>
                </c:pt>
                <c:pt idx="175">
                  <c:v>107.23059656431053</c:v>
                </c:pt>
                <c:pt idx="176">
                  <c:v>113.8199319180431</c:v>
                </c:pt>
                <c:pt idx="177">
                  <c:v>122.00603116455198</c:v>
                </c:pt>
                <c:pt idx="178">
                  <c:v>116.75305300174222</c:v>
                </c:pt>
                <c:pt idx="179">
                  <c:v>112.43907608847587</c:v>
                </c:pt>
                <c:pt idx="180">
                  <c:v>114.92910563808857</c:v>
                </c:pt>
                <c:pt idx="181">
                  <c:v>107.21255790664907</c:v>
                </c:pt>
                <c:pt idx="182">
                  <c:v>98.797739396175871</c:v>
                </c:pt>
                <c:pt idx="183">
                  <c:v>97.296289011663305</c:v>
                </c:pt>
                <c:pt idx="184">
                  <c:v>93.317120265795097</c:v>
                </c:pt>
                <c:pt idx="185">
                  <c:v>103.69151785996735</c:v>
                </c:pt>
                <c:pt idx="186">
                  <c:v>108.02435670965707</c:v>
                </c:pt>
                <c:pt idx="187">
                  <c:v>105.14620127792574</c:v>
                </c:pt>
                <c:pt idx="188">
                  <c:v>112.4677675122154</c:v>
                </c:pt>
                <c:pt idx="189">
                  <c:v>119.23701732919579</c:v>
                </c:pt>
                <c:pt idx="190">
                  <c:v>124.49250660198368</c:v>
                </c:pt>
                <c:pt idx="191">
                  <c:v>121.88888711319333</c:v>
                </c:pt>
                <c:pt idx="192">
                  <c:v>117.4782683725627</c:v>
                </c:pt>
                <c:pt idx="193">
                  <c:v>111.20450637412421</c:v>
                </c:pt>
                <c:pt idx="194">
                  <c:v>104.27943493706027</c:v>
                </c:pt>
                <c:pt idx="195">
                  <c:v>103.47134414167522</c:v>
                </c:pt>
                <c:pt idx="196">
                  <c:v>118.92024881945912</c:v>
                </c:pt>
                <c:pt idx="197">
                  <c:v>118.59365234481726</c:v>
                </c:pt>
                <c:pt idx="198">
                  <c:v>109.67358239461436</c:v>
                </c:pt>
                <c:pt idx="199">
                  <c:v>110.02627146765582</c:v>
                </c:pt>
                <c:pt idx="200">
                  <c:v>129.40333342777984</c:v>
                </c:pt>
                <c:pt idx="201">
                  <c:v>126.52010881201215</c:v>
                </c:pt>
                <c:pt idx="202">
                  <c:v>128.15321013643114</c:v>
                </c:pt>
                <c:pt idx="203">
                  <c:v>131.86500544983153</c:v>
                </c:pt>
                <c:pt idx="204">
                  <c:v>115.52539604584558</c:v>
                </c:pt>
                <c:pt idx="205">
                  <c:v>107.12528483287105</c:v>
                </c:pt>
                <c:pt idx="206">
                  <c:v>110.55305481991536</c:v>
                </c:pt>
                <c:pt idx="207">
                  <c:v>118.12778760841388</c:v>
                </c:pt>
                <c:pt idx="208">
                  <c:v>117.96518415315785</c:v>
                </c:pt>
                <c:pt idx="209">
                  <c:v>109.52779467006133</c:v>
                </c:pt>
                <c:pt idx="210">
                  <c:v>105.04756215196511</c:v>
                </c:pt>
                <c:pt idx="211">
                  <c:v>91.202727736216332</c:v>
                </c:pt>
                <c:pt idx="212">
                  <c:v>81.236230762495381</c:v>
                </c:pt>
                <c:pt idx="213">
                  <c:v>97.814052641859632</c:v>
                </c:pt>
                <c:pt idx="214">
                  <c:v>89.146048471146685</c:v>
                </c:pt>
                <c:pt idx="215">
                  <c:v>93.15958996526183</c:v>
                </c:pt>
                <c:pt idx="216">
                  <c:v>101.55077187246678</c:v>
                </c:pt>
                <c:pt idx="217">
                  <c:v>96.0296308843171</c:v>
                </c:pt>
                <c:pt idx="218">
                  <c:v>98.976991618054683</c:v>
                </c:pt>
                <c:pt idx="219">
                  <c:v>103.06796395690242</c:v>
                </c:pt>
                <c:pt idx="220">
                  <c:v>109.63105811098382</c:v>
                </c:pt>
                <c:pt idx="221">
                  <c:v>108.08556347114666</c:v>
                </c:pt>
                <c:pt idx="222">
                  <c:v>119.50788404510905</c:v>
                </c:pt>
                <c:pt idx="223">
                  <c:v>107.29190386930327</c:v>
                </c:pt>
                <c:pt idx="224">
                  <c:v>117.88399052241675</c:v>
                </c:pt>
                <c:pt idx="225">
                  <c:v>121.25260109637918</c:v>
                </c:pt>
                <c:pt idx="226">
                  <c:v>132.84274498272515</c:v>
                </c:pt>
                <c:pt idx="227">
                  <c:v>129.36370571416467</c:v>
                </c:pt>
                <c:pt idx="228">
                  <c:v>128.49030539617587</c:v>
                </c:pt>
                <c:pt idx="229">
                  <c:v>121.79868217520954</c:v>
                </c:pt>
                <c:pt idx="230">
                  <c:v>124.9594552345589</c:v>
                </c:pt>
                <c:pt idx="231">
                  <c:v>133.24253377581203</c:v>
                </c:pt>
                <c:pt idx="232">
                  <c:v>131.11266044909502</c:v>
                </c:pt>
                <c:pt idx="233">
                  <c:v>127.79325791500861</c:v>
                </c:pt>
                <c:pt idx="234">
                  <c:v>123.10957516721112</c:v>
                </c:pt>
                <c:pt idx="235">
                  <c:v>124.56028283287105</c:v>
                </c:pt>
                <c:pt idx="236">
                  <c:v>121.2054582402526</c:v>
                </c:pt>
                <c:pt idx="237">
                  <c:v>109.71600971269169</c:v>
                </c:pt>
                <c:pt idx="238">
                  <c:v>101.68103602002282</c:v>
                </c:pt>
                <c:pt idx="239">
                  <c:v>106.44496211098379</c:v>
                </c:pt>
                <c:pt idx="240">
                  <c:v>118.11149863928131</c:v>
                </c:pt>
                <c:pt idx="241">
                  <c:v>119.9682738073285</c:v>
                </c:pt>
                <c:pt idx="242">
                  <c:v>115.22612755291641</c:v>
                </c:pt>
                <c:pt idx="243">
                  <c:v>115.8459104483585</c:v>
                </c:pt>
                <c:pt idx="244">
                  <c:v>118.03384692842047</c:v>
                </c:pt>
                <c:pt idx="245">
                  <c:v>124.60169123501515</c:v>
                </c:pt>
                <c:pt idx="246">
                  <c:v>130.96999708396828</c:v>
                </c:pt>
                <c:pt idx="247">
                  <c:v>124.58298578499659</c:v>
                </c:pt>
                <c:pt idx="248">
                  <c:v>131.6450532414454</c:v>
                </c:pt>
                <c:pt idx="249">
                  <c:v>130.75447655263616</c:v>
                </c:pt>
                <c:pt idx="250">
                  <c:v>131.43045199769085</c:v>
                </c:pt>
                <c:pt idx="251">
                  <c:v>131.44998746893714</c:v>
                </c:pt>
                <c:pt idx="252">
                  <c:v>133.56715296801622</c:v>
                </c:pt>
                <c:pt idx="253">
                  <c:v>135.5921344602088</c:v>
                </c:pt>
                <c:pt idx="254">
                  <c:v>131.33667616840393</c:v>
                </c:pt>
                <c:pt idx="255">
                  <c:v>138.17489265682536</c:v>
                </c:pt>
                <c:pt idx="256">
                  <c:v>139.32056836088827</c:v>
                </c:pt>
                <c:pt idx="257">
                  <c:v>140.95345481844237</c:v>
                </c:pt>
                <c:pt idx="258">
                  <c:v>143.17341611098379</c:v>
                </c:pt>
                <c:pt idx="259">
                  <c:v>143.12601146618277</c:v>
                </c:pt>
                <c:pt idx="260">
                  <c:v>139.83037520184968</c:v>
                </c:pt>
                <c:pt idx="261">
                  <c:v>138.22532865150043</c:v>
                </c:pt>
                <c:pt idx="262">
                  <c:v>139.32932455107459</c:v>
                </c:pt>
                <c:pt idx="263">
                  <c:v>138.85870966215799</c:v>
                </c:pt>
                <c:pt idx="264">
                  <c:v>136.80839422123552</c:v>
                </c:pt>
                <c:pt idx="265">
                  <c:v>132.26530976892559</c:v>
                </c:pt>
                <c:pt idx="266">
                  <c:v>109.37493780007327</c:v>
                </c:pt>
                <c:pt idx="267">
                  <c:v>91.397064679853429</c:v>
                </c:pt>
                <c:pt idx="268">
                  <c:v>94.691212579756069</c:v>
                </c:pt>
                <c:pt idx="269">
                  <c:v>108.35459571059303</c:v>
                </c:pt>
                <c:pt idx="270">
                  <c:v>100.6925119697695</c:v>
                </c:pt>
                <c:pt idx="271">
                  <c:v>91.877816779583156</c:v>
                </c:pt>
                <c:pt idx="272">
                  <c:v>90.217608940094863</c:v>
                </c:pt>
                <c:pt idx="273">
                  <c:v>80.246155641123153</c:v>
                </c:pt>
                <c:pt idx="274">
                  <c:v>77.743626979234307</c:v>
                </c:pt>
                <c:pt idx="275">
                  <c:v>73.070627140202191</c:v>
                </c:pt>
                <c:pt idx="276">
                  <c:v>69.834800452129514</c:v>
                </c:pt>
                <c:pt idx="277">
                  <c:v>84.356394820651872</c:v>
                </c:pt>
                <c:pt idx="278">
                  <c:v>86.386437132579204</c:v>
                </c:pt>
                <c:pt idx="279">
                  <c:v>83.915791281696841</c:v>
                </c:pt>
                <c:pt idx="280">
                  <c:v>93.822999204428015</c:v>
                </c:pt>
                <c:pt idx="281">
                  <c:v>100.72858027701324</c:v>
                </c:pt>
                <c:pt idx="282">
                  <c:v>106.1855713258002</c:v>
                </c:pt>
                <c:pt idx="283">
                  <c:v>117.30882152315326</c:v>
                </c:pt>
                <c:pt idx="284">
                  <c:v>123.28508748089178</c:v>
                </c:pt>
                <c:pt idx="285">
                  <c:v>120.87409557717763</c:v>
                </c:pt>
                <c:pt idx="286">
                  <c:v>119.84329285336111</c:v>
                </c:pt>
                <c:pt idx="287">
                  <c:v>125.06914038625484</c:v>
                </c:pt>
                <c:pt idx="288">
                  <c:v>106.20676845626173</c:v>
                </c:pt>
                <c:pt idx="289">
                  <c:v>102.2422911432368</c:v>
                </c:pt>
                <c:pt idx="290">
                  <c:v>104.60897016106117</c:v>
                </c:pt>
                <c:pt idx="291">
                  <c:v>97.190539746873924</c:v>
                </c:pt>
                <c:pt idx="292">
                  <c:v>103.70837558406419</c:v>
                </c:pt>
                <c:pt idx="293">
                  <c:v>100.35244386631678</c:v>
                </c:pt>
                <c:pt idx="294">
                  <c:v>103.55942438744756</c:v>
                </c:pt>
                <c:pt idx="295">
                  <c:v>108.08084229005635</c:v>
                </c:pt>
                <c:pt idx="296">
                  <c:v>98.640454991084653</c:v>
                </c:pt>
                <c:pt idx="297">
                  <c:v>93.12748828812704</c:v>
                </c:pt>
                <c:pt idx="298">
                  <c:v>93.923687649482645</c:v>
                </c:pt>
                <c:pt idx="299">
                  <c:v>91.716811542617222</c:v>
                </c:pt>
                <c:pt idx="300">
                  <c:v>92.378964207157253</c:v>
                </c:pt>
                <c:pt idx="301">
                  <c:v>93.989230863503053</c:v>
                </c:pt>
                <c:pt idx="302">
                  <c:v>105.75421187655661</c:v>
                </c:pt>
                <c:pt idx="303">
                  <c:v>101.97047268137538</c:v>
                </c:pt>
                <c:pt idx="304">
                  <c:v>104.64576012215707</c:v>
                </c:pt>
                <c:pt idx="305">
                  <c:v>95.5931734959089</c:v>
                </c:pt>
                <c:pt idx="306">
                  <c:v>97.35078550498514</c:v>
                </c:pt>
                <c:pt idx="307">
                  <c:v>97.984272088166506</c:v>
                </c:pt>
                <c:pt idx="308">
                  <c:v>103.43027463886273</c:v>
                </c:pt>
                <c:pt idx="309">
                  <c:v>110.05275750041733</c:v>
                </c:pt>
                <c:pt idx="310">
                  <c:v>106.03378657936736</c:v>
                </c:pt>
                <c:pt idx="311">
                  <c:v>107.09791278824082</c:v>
                </c:pt>
                <c:pt idx="312">
                  <c:v>103.893115368373</c:v>
                </c:pt>
                <c:pt idx="313">
                  <c:v>105.93488699223371</c:v>
                </c:pt>
                <c:pt idx="314">
                  <c:v>108.5313865942523</c:v>
                </c:pt>
                <c:pt idx="315">
                  <c:v>109.30181151775105</c:v>
                </c:pt>
                <c:pt idx="316">
                  <c:v>106.59968295184206</c:v>
                </c:pt>
                <c:pt idx="317">
                  <c:v>105.29953292604762</c:v>
                </c:pt>
                <c:pt idx="318">
                  <c:v>100.43272461516619</c:v>
                </c:pt>
                <c:pt idx="319">
                  <c:v>95.609583836803608</c:v>
                </c:pt>
                <c:pt idx="320">
                  <c:v>99.012702205964558</c:v>
                </c:pt>
                <c:pt idx="321">
                  <c:v>105.26326531707184</c:v>
                </c:pt>
                <c:pt idx="322">
                  <c:v>107.18614951775106</c:v>
                </c:pt>
                <c:pt idx="323">
                  <c:v>107.28787902502961</c:v>
                </c:pt>
                <c:pt idx="324">
                  <c:v>110.13800545158807</c:v>
                </c:pt>
                <c:pt idx="325">
                  <c:v>104.48873174058116</c:v>
                </c:pt>
                <c:pt idx="326">
                  <c:v>96.417313261241134</c:v>
                </c:pt>
                <c:pt idx="327">
                  <c:v>84.239070204397763</c:v>
                </c:pt>
                <c:pt idx="328">
                  <c:v>91.936768865647139</c:v>
                </c:pt>
                <c:pt idx="329">
                  <c:v>106.68250315888412</c:v>
                </c:pt>
                <c:pt idx="330">
                  <c:v>95.144722954891193</c:v>
                </c:pt>
                <c:pt idx="331">
                  <c:v>96.545493716558695</c:v>
                </c:pt>
                <c:pt idx="332">
                  <c:v>95.537471981636941</c:v>
                </c:pt>
                <c:pt idx="333">
                  <c:v>91.775548171937714</c:v>
                </c:pt>
                <c:pt idx="334">
                  <c:v>89.355224691692513</c:v>
                </c:pt>
                <c:pt idx="335">
                  <c:v>81.108412137331612</c:v>
                </c:pt>
                <c:pt idx="336">
                  <c:v>72.499082772740422</c:v>
                </c:pt>
                <c:pt idx="337">
                  <c:v>72.409246354111588</c:v>
                </c:pt>
                <c:pt idx="338">
                  <c:v>65.710856837116268</c:v>
                </c:pt>
                <c:pt idx="339">
                  <c:v>66.719365735374765</c:v>
                </c:pt>
                <c:pt idx="340">
                  <c:v>66.719702847410332</c:v>
                </c:pt>
                <c:pt idx="341">
                  <c:v>62.094046542604104</c:v>
                </c:pt>
                <c:pt idx="342">
                  <c:v>56.699905539578054</c:v>
                </c:pt>
                <c:pt idx="343">
                  <c:v>55.859092182254841</c:v>
                </c:pt>
                <c:pt idx="344">
                  <c:v>59.141341806115463</c:v>
                </c:pt>
                <c:pt idx="345">
                  <c:v>55.922421353785694</c:v>
                </c:pt>
                <c:pt idx="346">
                  <c:v>70.43376664187565</c:v>
                </c:pt>
                <c:pt idx="347">
                  <c:v>64.658059756009038</c:v>
                </c:pt>
                <c:pt idx="348">
                  <c:v>63.031081508310706</c:v>
                </c:pt>
                <c:pt idx="349">
                  <c:v>65.494504985842582</c:v>
                </c:pt>
                <c:pt idx="350">
                  <c:v>73.108009578738745</c:v>
                </c:pt>
                <c:pt idx="351">
                  <c:v>66.142245596626566</c:v>
                </c:pt>
                <c:pt idx="352">
                  <c:v>75.504167641260182</c:v>
                </c:pt>
                <c:pt idx="353">
                  <c:v>83.714787351977463</c:v>
                </c:pt>
                <c:pt idx="354">
                  <c:v>93.733780257237441</c:v>
                </c:pt>
                <c:pt idx="355">
                  <c:v>88.700743730214612</c:v>
                </c:pt>
                <c:pt idx="356">
                  <c:v>87.17780415584491</c:v>
                </c:pt>
                <c:pt idx="357">
                  <c:v>84.531152824316081</c:v>
                </c:pt>
                <c:pt idx="358">
                  <c:v>84.860880711688168</c:v>
                </c:pt>
                <c:pt idx="359">
                  <c:v>85.170825074158444</c:v>
                </c:pt>
                <c:pt idx="360">
                  <c:v>92.60205377487128</c:v>
                </c:pt>
                <c:pt idx="361">
                  <c:v>88.848876356196257</c:v>
                </c:pt>
                <c:pt idx="362">
                  <c:v>83.670852980695599</c:v>
                </c:pt>
                <c:pt idx="363">
                  <c:v>75.574928422382328</c:v>
                </c:pt>
                <c:pt idx="364">
                  <c:v>75.304537789710025</c:v>
                </c:pt>
                <c:pt idx="365">
                  <c:v>74.370813366839286</c:v>
                </c:pt>
                <c:pt idx="366">
                  <c:v>72.515241724452125</c:v>
                </c:pt>
                <c:pt idx="367">
                  <c:v>58.586320964882418</c:v>
                </c:pt>
                <c:pt idx="368">
                  <c:v>52.739354827052523</c:v>
                </c:pt>
                <c:pt idx="369">
                  <c:v>59.207116715040115</c:v>
                </c:pt>
                <c:pt idx="370">
                  <c:v>67.527146317986933</c:v>
                </c:pt>
                <c:pt idx="371">
                  <c:v>70.335956348905199</c:v>
                </c:pt>
                <c:pt idx="372">
                  <c:v>69.798591106353939</c:v>
                </c:pt>
                <c:pt idx="373">
                  <c:v>75.363992432386766</c:v>
                </c:pt>
                <c:pt idx="374">
                  <c:v>72.268421523485273</c:v>
                </c:pt>
                <c:pt idx="375">
                  <c:v>79.459444579028343</c:v>
                </c:pt>
                <c:pt idx="376">
                  <c:v>79.874599129434984</c:v>
                </c:pt>
                <c:pt idx="377">
                  <c:v>80.511092824339215</c:v>
                </c:pt>
                <c:pt idx="378">
                  <c:v>82.767861988579057</c:v>
                </c:pt>
                <c:pt idx="379">
                  <c:v>80.195438610295668</c:v>
                </c:pt>
                <c:pt idx="380">
                  <c:v>77.229419951828874</c:v>
                </c:pt>
                <c:pt idx="381">
                  <c:v>83.031021292169385</c:v>
                </c:pt>
                <c:pt idx="382">
                  <c:v>86.33259813490784</c:v>
                </c:pt>
                <c:pt idx="383">
                  <c:v>88.588713090563942</c:v>
                </c:pt>
                <c:pt idx="384">
                  <c:v>89.98778670137105</c:v>
                </c:pt>
                <c:pt idx="385">
                  <c:v>81.909633557778648</c:v>
                </c:pt>
                <c:pt idx="386">
                  <c:v>82.67531800648996</c:v>
                </c:pt>
                <c:pt idx="387">
                  <c:v>105.37897067739482</c:v>
                </c:pt>
                <c:pt idx="388">
                  <c:v>99.738187975489211</c:v>
                </c:pt>
                <c:pt idx="389">
                  <c:v>98.792376790022729</c:v>
                </c:pt>
                <c:pt idx="390">
                  <c:v>101.995908215653</c:v>
                </c:pt>
                <c:pt idx="391">
                  <c:v>109.84141593361517</c:v>
                </c:pt>
                <c:pt idx="392">
                  <c:v>103.23835172750128</c:v>
                </c:pt>
                <c:pt idx="393">
                  <c:v>100.02543907415841</c:v>
                </c:pt>
                <c:pt idx="394">
                  <c:v>108.91772403257403</c:v>
                </c:pt>
                <c:pt idx="395">
                  <c:v>93.997410552305752</c:v>
                </c:pt>
                <c:pt idx="396">
                  <c:v>97.746693606943751</c:v>
                </c:pt>
                <c:pt idx="397">
                  <c:v>105.5136435653593</c:v>
                </c:pt>
                <c:pt idx="398">
                  <c:v>107.34373163064032</c:v>
                </c:pt>
                <c:pt idx="399">
                  <c:v>110.31618722870655</c:v>
                </c:pt>
                <c:pt idx="400">
                  <c:v>113.5289667514644</c:v>
                </c:pt>
                <c:pt idx="401">
                  <c:v>122.09354898339575</c:v>
                </c:pt>
                <c:pt idx="402">
                  <c:v>122.72503705079765</c:v>
                </c:pt>
                <c:pt idx="403">
                  <c:v>111.48459486074034</c:v>
                </c:pt>
                <c:pt idx="404">
                  <c:v>117.20383241417304</c:v>
                </c:pt>
                <c:pt idx="405">
                  <c:v>114.20581947366841</c:v>
                </c:pt>
                <c:pt idx="406">
                  <c:v>123.61082150010142</c:v>
                </c:pt>
                <c:pt idx="407">
                  <c:v>105.96265250798484</c:v>
                </c:pt>
                <c:pt idx="408">
                  <c:v>108.43824397732055</c:v>
                </c:pt>
                <c:pt idx="409">
                  <c:v>106.03219903774414</c:v>
                </c:pt>
                <c:pt idx="410">
                  <c:v>109.46368152892191</c:v>
                </c:pt>
                <c:pt idx="411">
                  <c:v>110.42157239809345</c:v>
                </c:pt>
                <c:pt idx="412">
                  <c:v>110.898447134582</c:v>
                </c:pt>
                <c:pt idx="413">
                  <c:v>114.94709890779762</c:v>
                </c:pt>
                <c:pt idx="414">
                  <c:v>115.52089403259714</c:v>
                </c:pt>
                <c:pt idx="415">
                  <c:v>118.24013436953948</c:v>
                </c:pt>
                <c:pt idx="416">
                  <c:v>116.04850450010142</c:v>
                </c:pt>
                <c:pt idx="417">
                  <c:v>118.50272528058503</c:v>
                </c:pt>
                <c:pt idx="418">
                  <c:v>118.79244046881101</c:v>
                </c:pt>
                <c:pt idx="419">
                  <c:v>113.37273121532712</c:v>
                </c:pt>
                <c:pt idx="420">
                  <c:v>113.59791740931561</c:v>
                </c:pt>
                <c:pt idx="421">
                  <c:v>115.36283365915799</c:v>
                </c:pt>
                <c:pt idx="422">
                  <c:v>111.42908101979688</c:v>
                </c:pt>
                <c:pt idx="423">
                  <c:v>105.60599480306317</c:v>
                </c:pt>
                <c:pt idx="424">
                  <c:v>112.01311819709031</c:v>
                </c:pt>
                <c:pt idx="425">
                  <c:v>120.49116882371058</c:v>
                </c:pt>
                <c:pt idx="426">
                  <c:v>114.17648518920686</c:v>
                </c:pt>
                <c:pt idx="427">
                  <c:v>115.1848174426907</c:v>
                </c:pt>
                <c:pt idx="428">
                  <c:v>115.71623219435384</c:v>
                </c:pt>
                <c:pt idx="429">
                  <c:v>108.5771896925331</c:v>
                </c:pt>
                <c:pt idx="430">
                  <c:v>98.339594920861146</c:v>
                </c:pt>
                <c:pt idx="431">
                  <c:v>91.238671173416861</c:v>
                </c:pt>
                <c:pt idx="432">
                  <c:v>89.246377380169321</c:v>
                </c:pt>
                <c:pt idx="433">
                  <c:v>106.27308773473294</c:v>
                </c:pt>
                <c:pt idx="434">
                  <c:v>106.83651319709031</c:v>
                </c:pt>
                <c:pt idx="435">
                  <c:v>107.98380640808463</c:v>
                </c:pt>
                <c:pt idx="436">
                  <c:v>114.78364825751385</c:v>
                </c:pt>
                <c:pt idx="437">
                  <c:v>115.64138938229024</c:v>
                </c:pt>
                <c:pt idx="438">
                  <c:v>116.80625063272495</c:v>
                </c:pt>
                <c:pt idx="439">
                  <c:v>109.45062548977114</c:v>
                </c:pt>
                <c:pt idx="440">
                  <c:v>101.71825701160071</c:v>
                </c:pt>
                <c:pt idx="441">
                  <c:v>105.22044211848927</c:v>
                </c:pt>
                <c:pt idx="442">
                  <c:v>104.29849468285454</c:v>
                </c:pt>
                <c:pt idx="443">
                  <c:v>107.315580740229</c:v>
                </c:pt>
                <c:pt idx="444">
                  <c:v>108.43979068285455</c:v>
                </c:pt>
                <c:pt idx="445">
                  <c:v>111.28713489473094</c:v>
                </c:pt>
                <c:pt idx="446">
                  <c:v>116.29496483918783</c:v>
                </c:pt>
                <c:pt idx="447">
                  <c:v>108.77206754685599</c:v>
                </c:pt>
                <c:pt idx="448">
                  <c:v>119.70882827543801</c:v>
                </c:pt>
                <c:pt idx="449">
                  <c:v>127.56855722597012</c:v>
                </c:pt>
                <c:pt idx="450">
                  <c:v>129.49092240600001</c:v>
                </c:pt>
                <c:pt idx="451">
                  <c:v>114.41378572476486</c:v>
                </c:pt>
                <c:pt idx="452">
                  <c:v>110.69769677487128</c:v>
                </c:pt>
                <c:pt idx="453">
                  <c:v>100.71841500951601</c:v>
                </c:pt>
                <c:pt idx="454">
                  <c:v>110.17783771444775</c:v>
                </c:pt>
                <c:pt idx="455">
                  <c:v>112.84798216313595</c:v>
                </c:pt>
                <c:pt idx="456">
                  <c:v>99.585134500427301</c:v>
                </c:pt>
                <c:pt idx="457">
                  <c:v>98.760818798521626</c:v>
                </c:pt>
                <c:pt idx="458">
                  <c:v>124.13073331036995</c:v>
                </c:pt>
                <c:pt idx="459">
                  <c:v>110.41233514279133</c:v>
                </c:pt>
                <c:pt idx="460">
                  <c:v>109.51221281614301</c:v>
                </c:pt>
                <c:pt idx="461">
                  <c:v>111.08380842997622</c:v>
                </c:pt>
                <c:pt idx="462">
                  <c:v>113.70475560302768</c:v>
                </c:pt>
                <c:pt idx="463">
                  <c:v>127.67694489719091</c:v>
                </c:pt>
                <c:pt idx="464">
                  <c:v>122.07207477150942</c:v>
                </c:pt>
                <c:pt idx="465">
                  <c:v>112.18297122871971</c:v>
                </c:pt>
                <c:pt idx="466">
                  <c:v>123.62788224660758</c:v>
                </c:pt>
                <c:pt idx="467">
                  <c:v>110.40095523901377</c:v>
                </c:pt>
                <c:pt idx="468">
                  <c:v>122.40817945579374</c:v>
                </c:pt>
                <c:pt idx="469">
                  <c:v>124.09711389960145</c:v>
                </c:pt>
                <c:pt idx="470">
                  <c:v>112.19230955745275</c:v>
                </c:pt>
                <c:pt idx="471">
                  <c:v>132.46103041659674</c:v>
                </c:pt>
                <c:pt idx="472">
                  <c:v>131.21610092265945</c:v>
                </c:pt>
                <c:pt idx="473">
                  <c:v>130.88575085528058</c:v>
                </c:pt>
                <c:pt idx="474">
                  <c:v>128.23237107203747</c:v>
                </c:pt>
                <c:pt idx="475">
                  <c:v>120.31652887897718</c:v>
                </c:pt>
                <c:pt idx="476">
                  <c:v>118.41437730184791</c:v>
                </c:pt>
                <c:pt idx="477">
                  <c:v>113.28907556809571</c:v>
                </c:pt>
                <c:pt idx="478">
                  <c:v>122.16043917890292</c:v>
                </c:pt>
                <c:pt idx="479">
                  <c:v>126.12162384222702</c:v>
                </c:pt>
                <c:pt idx="480">
                  <c:v>127.46814982131312</c:v>
                </c:pt>
                <c:pt idx="481">
                  <c:v>137.6846945498952</c:v>
                </c:pt>
                <c:pt idx="482">
                  <c:v>128.5586974451507</c:v>
                </c:pt>
                <c:pt idx="483">
                  <c:v>122.09771312943499</c:v>
                </c:pt>
                <c:pt idx="484">
                  <c:v>126.8143710177122</c:v>
                </c:pt>
                <c:pt idx="485">
                  <c:v>127.53303199098957</c:v>
                </c:pt>
                <c:pt idx="486">
                  <c:v>135.27411749493132</c:v>
                </c:pt>
                <c:pt idx="487">
                  <c:v>131.17568459630067</c:v>
                </c:pt>
                <c:pt idx="488">
                  <c:v>133.68347710090416</c:v>
                </c:pt>
                <c:pt idx="489">
                  <c:v>132.173852225947</c:v>
                </c:pt>
                <c:pt idx="490">
                  <c:v>135.95607794664559</c:v>
                </c:pt>
                <c:pt idx="491">
                  <c:v>119.2673238504232</c:v>
                </c:pt>
                <c:pt idx="492">
                  <c:v>112.55213881067016</c:v>
                </c:pt>
                <c:pt idx="493">
                  <c:v>120.25574416889845</c:v>
                </c:pt>
                <c:pt idx="494">
                  <c:v>124.52179532249534</c:v>
                </c:pt>
                <c:pt idx="495">
                  <c:v>121.74502231036993</c:v>
                </c:pt>
                <c:pt idx="496">
                  <c:v>126.84698847975679</c:v>
                </c:pt>
                <c:pt idx="497">
                  <c:v>121.70261110849796</c:v>
                </c:pt>
                <c:pt idx="498">
                  <c:v>121.72055813941631</c:v>
                </c:pt>
                <c:pt idx="499">
                  <c:v>127.19205896517204</c:v>
                </c:pt>
                <c:pt idx="500">
                  <c:v>132.91401851072129</c:v>
                </c:pt>
                <c:pt idx="501">
                  <c:v>130.43937456809573</c:v>
                </c:pt>
                <c:pt idx="502">
                  <c:v>140.66153929093841</c:v>
                </c:pt>
                <c:pt idx="503">
                  <c:v>140.54709895516768</c:v>
                </c:pt>
                <c:pt idx="504">
                  <c:v>135.88363192268253</c:v>
                </c:pt>
                <c:pt idx="505">
                  <c:v>136.90899670895172</c:v>
                </c:pt>
                <c:pt idx="506">
                  <c:v>126.07336677211177</c:v>
                </c:pt>
                <c:pt idx="507">
                  <c:v>121.66999261787635</c:v>
                </c:pt>
                <c:pt idx="508">
                  <c:v>123.38569616342562</c:v>
                </c:pt>
                <c:pt idx="509">
                  <c:v>117.19568203774412</c:v>
                </c:pt>
                <c:pt idx="510">
                  <c:v>106.02557165946072</c:v>
                </c:pt>
                <c:pt idx="511">
                  <c:v>105.35421770895172</c:v>
                </c:pt>
                <c:pt idx="512">
                  <c:v>122.11975598520397</c:v>
                </c:pt>
                <c:pt idx="513">
                  <c:v>115.91293428605789</c:v>
                </c:pt>
                <c:pt idx="514">
                  <c:v>106.39976779002274</c:v>
                </c:pt>
                <c:pt idx="515">
                  <c:v>105.61922083675415</c:v>
                </c:pt>
                <c:pt idx="516">
                  <c:v>117.29216140599996</c:v>
                </c:pt>
                <c:pt idx="517">
                  <c:v>111.8185279961597</c:v>
                </c:pt>
                <c:pt idx="518">
                  <c:v>104.82765121230108</c:v>
                </c:pt>
                <c:pt idx="519">
                  <c:v>104.78516607383253</c:v>
                </c:pt>
                <c:pt idx="520">
                  <c:v>105.62102275294669</c:v>
                </c:pt>
                <c:pt idx="521">
                  <c:v>109.98892535101302</c:v>
                </c:pt>
                <c:pt idx="522">
                  <c:v>111.79070763095302</c:v>
                </c:pt>
                <c:pt idx="523">
                  <c:v>106.85750020256319</c:v>
                </c:pt>
                <c:pt idx="524">
                  <c:v>106.95264698278027</c:v>
                </c:pt>
                <c:pt idx="525">
                  <c:v>111.51180392538271</c:v>
                </c:pt>
                <c:pt idx="526">
                  <c:v>108.04547660725646</c:v>
                </c:pt>
                <c:pt idx="527">
                  <c:v>100.17066826269718</c:v>
                </c:pt>
                <c:pt idx="528">
                  <c:v>105.09141346669008</c:v>
                </c:pt>
                <c:pt idx="529">
                  <c:v>106.80954480033989</c:v>
                </c:pt>
                <c:pt idx="530">
                  <c:v>108.89681079243331</c:v>
                </c:pt>
                <c:pt idx="531">
                  <c:v>115.21791410329158</c:v>
                </c:pt>
                <c:pt idx="532">
                  <c:v>119.80176770623839</c:v>
                </c:pt>
                <c:pt idx="533">
                  <c:v>116.66271948093637</c:v>
                </c:pt>
                <c:pt idx="534">
                  <c:v>130.4972259834189</c:v>
                </c:pt>
                <c:pt idx="535">
                  <c:v>131.13165811636824</c:v>
                </c:pt>
                <c:pt idx="536">
                  <c:v>131.56378217098316</c:v>
                </c:pt>
                <c:pt idx="537">
                  <c:v>133.6716763352461</c:v>
                </c:pt>
                <c:pt idx="538">
                  <c:v>133.44116535101298</c:v>
                </c:pt>
                <c:pt idx="539">
                  <c:v>133.4178043358616</c:v>
                </c:pt>
                <c:pt idx="540">
                  <c:v>132.44267606656456</c:v>
                </c:pt>
                <c:pt idx="541">
                  <c:v>134.86210872202841</c:v>
                </c:pt>
                <c:pt idx="542">
                  <c:v>136.94023301707361</c:v>
                </c:pt>
                <c:pt idx="543">
                  <c:v>134.16601637442</c:v>
                </c:pt>
                <c:pt idx="544">
                  <c:v>131.47053499340015</c:v>
                </c:pt>
                <c:pt idx="545">
                  <c:v>132.1251088498077</c:v>
                </c:pt>
                <c:pt idx="546">
                  <c:v>128.26058122809107</c:v>
                </c:pt>
                <c:pt idx="547">
                  <c:v>124.34315426269717</c:v>
                </c:pt>
                <c:pt idx="548">
                  <c:v>128.63609282613427</c:v>
                </c:pt>
                <c:pt idx="549">
                  <c:v>131.15471338295879</c:v>
                </c:pt>
                <c:pt idx="550">
                  <c:v>133.50424195584907</c:v>
                </c:pt>
                <c:pt idx="551">
                  <c:v>132.9893364721195</c:v>
                </c:pt>
                <c:pt idx="552">
                  <c:v>128.90729734094393</c:v>
                </c:pt>
                <c:pt idx="553">
                  <c:v>127.44743207346178</c:v>
                </c:pt>
                <c:pt idx="554">
                  <c:v>130.91683681027945</c:v>
                </c:pt>
                <c:pt idx="555">
                  <c:v>128.65609936710393</c:v>
                </c:pt>
                <c:pt idx="556">
                  <c:v>129.25528916525056</c:v>
                </c:pt>
                <c:pt idx="557">
                  <c:v>132.07241548746984</c:v>
                </c:pt>
                <c:pt idx="558">
                  <c:v>131.89926319141063</c:v>
                </c:pt>
                <c:pt idx="559">
                  <c:v>132.045604804644</c:v>
                </c:pt>
                <c:pt idx="560">
                  <c:v>130.29259744679064</c:v>
                </c:pt>
                <c:pt idx="561">
                  <c:v>125.76932709444759</c:v>
                </c:pt>
                <c:pt idx="562">
                  <c:v>127.93463711797961</c:v>
                </c:pt>
                <c:pt idx="563">
                  <c:v>123.35866258443281</c:v>
                </c:pt>
                <c:pt idx="564">
                  <c:v>119.54433158443283</c:v>
                </c:pt>
                <c:pt idx="565">
                  <c:v>117.05919253090622</c:v>
                </c:pt>
                <c:pt idx="566">
                  <c:v>117.61421597912684</c:v>
                </c:pt>
                <c:pt idx="567">
                  <c:v>118.89701845638979</c:v>
                </c:pt>
                <c:pt idx="568">
                  <c:v>124.49739370025802</c:v>
                </c:pt>
                <c:pt idx="569">
                  <c:v>123.82506386418541</c:v>
                </c:pt>
                <c:pt idx="570">
                  <c:v>123.63144534528692</c:v>
                </c:pt>
                <c:pt idx="571">
                  <c:v>122.5931863073609</c:v>
                </c:pt>
                <c:pt idx="572">
                  <c:v>124.64649354330172</c:v>
                </c:pt>
                <c:pt idx="573">
                  <c:v>124.75717593403201</c:v>
                </c:pt>
                <c:pt idx="574">
                  <c:v>121.11736270230909</c:v>
                </c:pt>
                <c:pt idx="575">
                  <c:v>117.59315198698167</c:v>
                </c:pt>
                <c:pt idx="576">
                  <c:v>117.78227827269643</c:v>
                </c:pt>
                <c:pt idx="577">
                  <c:v>121.07281316914165</c:v>
                </c:pt>
                <c:pt idx="578">
                  <c:v>115.79141179939722</c:v>
                </c:pt>
                <c:pt idx="579">
                  <c:v>113.82738686623645</c:v>
                </c:pt>
                <c:pt idx="580">
                  <c:v>109.84442480336091</c:v>
                </c:pt>
                <c:pt idx="581">
                  <c:v>108.50992957655802</c:v>
                </c:pt>
                <c:pt idx="582">
                  <c:v>110.06703343891573</c:v>
                </c:pt>
                <c:pt idx="583">
                  <c:v>107.21339062900316</c:v>
                </c:pt>
                <c:pt idx="584">
                  <c:v>108.57958849303273</c:v>
                </c:pt>
                <c:pt idx="585">
                  <c:v>101.08972527799577</c:v>
                </c:pt>
                <c:pt idx="586">
                  <c:v>101.44797276568909</c:v>
                </c:pt>
                <c:pt idx="587">
                  <c:v>102.30325038814232</c:v>
                </c:pt>
                <c:pt idx="588">
                  <c:v>104.74160282856465</c:v>
                </c:pt>
                <c:pt idx="589">
                  <c:v>105.18333873160162</c:v>
                </c:pt>
                <c:pt idx="590">
                  <c:v>104.60061238155058</c:v>
                </c:pt>
                <c:pt idx="591">
                  <c:v>107.02512121378459</c:v>
                </c:pt>
                <c:pt idx="592">
                  <c:v>109.8203714930327</c:v>
                </c:pt>
                <c:pt idx="593">
                  <c:v>106.14756868445576</c:v>
                </c:pt>
                <c:pt idx="594">
                  <c:v>103.95374514598902</c:v>
                </c:pt>
                <c:pt idx="595">
                  <c:v>104.07865518007645</c:v>
                </c:pt>
                <c:pt idx="596">
                  <c:v>100.34198599395273</c:v>
                </c:pt>
                <c:pt idx="597">
                  <c:v>97.31514403066825</c:v>
                </c:pt>
                <c:pt idx="598">
                  <c:v>91.976254915222398</c:v>
                </c:pt>
                <c:pt idx="599">
                  <c:v>90.249110803740251</c:v>
                </c:pt>
                <c:pt idx="600">
                  <c:v>97.135752445886851</c:v>
                </c:pt>
                <c:pt idx="601">
                  <c:v>90.744806970295684</c:v>
                </c:pt>
                <c:pt idx="602">
                  <c:v>92.248393575726766</c:v>
                </c:pt>
                <c:pt idx="603">
                  <c:v>93.922879791974253</c:v>
                </c:pt>
                <c:pt idx="604">
                  <c:v>92.230993947974213</c:v>
                </c:pt>
                <c:pt idx="605">
                  <c:v>90.100040355390519</c:v>
                </c:pt>
                <c:pt idx="606">
                  <c:v>93.866221121995807</c:v>
                </c:pt>
                <c:pt idx="607">
                  <c:v>94.06922094797423</c:v>
                </c:pt>
                <c:pt idx="608">
                  <c:v>98.434100796894256</c:v>
                </c:pt>
                <c:pt idx="609">
                  <c:v>97.119563653827583</c:v>
                </c:pt>
                <c:pt idx="610">
                  <c:v>95.984358020185368</c:v>
                </c:pt>
                <c:pt idx="611">
                  <c:v>84.920646651776565</c:v>
                </c:pt>
                <c:pt idx="612">
                  <c:v>95.4913126989224</c:v>
                </c:pt>
                <c:pt idx="613">
                  <c:v>89.089163118104693</c:v>
                </c:pt>
                <c:pt idx="614">
                  <c:v>93.302857789293597</c:v>
                </c:pt>
                <c:pt idx="615">
                  <c:v>93.753438312155794</c:v>
                </c:pt>
                <c:pt idx="616">
                  <c:v>94.376741672637223</c:v>
                </c:pt>
                <c:pt idx="617">
                  <c:v>96.843576313448267</c:v>
                </c:pt>
                <c:pt idx="618">
                  <c:v>95.737115717155064</c:v>
                </c:pt>
                <c:pt idx="619">
                  <c:v>93.874775154820185</c:v>
                </c:pt>
                <c:pt idx="620">
                  <c:v>93.195699994856483</c:v>
                </c:pt>
                <c:pt idx="621">
                  <c:v>90.526737907367561</c:v>
                </c:pt>
                <c:pt idx="622">
                  <c:v>94.901504807776462</c:v>
                </c:pt>
                <c:pt idx="623">
                  <c:v>92.932989064703179</c:v>
                </c:pt>
                <c:pt idx="624">
                  <c:v>95.057242728089818</c:v>
                </c:pt>
                <c:pt idx="625">
                  <c:v>92.660329259710608</c:v>
                </c:pt>
                <c:pt idx="626">
                  <c:v>92.665248933527607</c:v>
                </c:pt>
                <c:pt idx="627">
                  <c:v>92.85843844583431</c:v>
                </c:pt>
                <c:pt idx="628">
                  <c:v>92.174918299308416</c:v>
                </c:pt>
                <c:pt idx="629">
                  <c:v>89.691097180023945</c:v>
                </c:pt>
                <c:pt idx="630">
                  <c:v>87.759128277943233</c:v>
                </c:pt>
                <c:pt idx="631">
                  <c:v>86.655701385461697</c:v>
                </c:pt>
                <c:pt idx="632">
                  <c:v>86.787784355337976</c:v>
                </c:pt>
                <c:pt idx="633">
                  <c:v>87.578846154820184</c:v>
                </c:pt>
                <c:pt idx="634">
                  <c:v>83.796201545425419</c:v>
                </c:pt>
                <c:pt idx="635">
                  <c:v>73.89616350224324</c:v>
                </c:pt>
                <c:pt idx="636">
                  <c:v>75.294968965112105</c:v>
                </c:pt>
                <c:pt idx="637">
                  <c:v>76.054786534038726</c:v>
                </c:pt>
                <c:pt idx="638">
                  <c:v>69.165356233425456</c:v>
                </c:pt>
                <c:pt idx="639">
                  <c:v>57.227906588017248</c:v>
                </c:pt>
                <c:pt idx="640">
                  <c:v>55.055072050761055</c:v>
                </c:pt>
                <c:pt idx="641">
                  <c:v>57.962798833432117</c:v>
                </c:pt>
                <c:pt idx="642">
                  <c:v>53.997558911658075</c:v>
                </c:pt>
                <c:pt idx="643">
                  <c:v>51.519456113257263</c:v>
                </c:pt>
                <c:pt idx="644">
                  <c:v>52.178097330965471</c:v>
                </c:pt>
                <c:pt idx="645">
                  <c:v>50.219819970695056</c:v>
                </c:pt>
                <c:pt idx="646">
                  <c:v>46.675880833052844</c:v>
                </c:pt>
                <c:pt idx="647">
                  <c:v>48.721676206760975</c:v>
                </c:pt>
                <c:pt idx="648">
                  <c:v>51.718148971074328</c:v>
                </c:pt>
                <c:pt idx="649">
                  <c:v>47.793211975038048</c:v>
                </c:pt>
                <c:pt idx="650">
                  <c:v>38.646598079549136</c:v>
                </c:pt>
                <c:pt idx="651">
                  <c:v>36.574129446286207</c:v>
                </c:pt>
                <c:pt idx="652">
                  <c:v>42.326669419044748</c:v>
                </c:pt>
                <c:pt idx="653">
                  <c:v>44.427238131994329</c:v>
                </c:pt>
                <c:pt idx="654">
                  <c:v>37.748426942863233</c:v>
                </c:pt>
                <c:pt idx="655">
                  <c:v>40.688239151308409</c:v>
                </c:pt>
                <c:pt idx="656">
                  <c:v>37.089786153811389</c:v>
                </c:pt>
                <c:pt idx="657">
                  <c:v>40.907781345234412</c:v>
                </c:pt>
                <c:pt idx="658">
                  <c:v>36.843493453709186</c:v>
                </c:pt>
                <c:pt idx="659">
                  <c:v>41.6799871928188</c:v>
                </c:pt>
                <c:pt idx="660">
                  <c:v>39.800676043285506</c:v>
                </c:pt>
                <c:pt idx="661">
                  <c:v>40.300405013161765</c:v>
                </c:pt>
                <c:pt idx="662">
                  <c:v>42.364289105906863</c:v>
                </c:pt>
                <c:pt idx="663">
                  <c:v>47.912050420578083</c:v>
                </c:pt>
                <c:pt idx="664">
                  <c:v>49.034578315687639</c:v>
                </c:pt>
                <c:pt idx="665">
                  <c:v>45.713752248848408</c:v>
                </c:pt>
                <c:pt idx="666">
                  <c:v>43.039363811058109</c:v>
                </c:pt>
                <c:pt idx="667">
                  <c:v>37.60177905717515</c:v>
                </c:pt>
                <c:pt idx="668">
                  <c:v>45.419170759569255</c:v>
                </c:pt>
                <c:pt idx="669">
                  <c:v>55.579007493758866</c:v>
                </c:pt>
                <c:pt idx="670">
                  <c:v>56.111189924578014</c:v>
                </c:pt>
                <c:pt idx="671">
                  <c:v>67.098711374599503</c:v>
                </c:pt>
                <c:pt idx="672">
                  <c:v>62.093987184512088</c:v>
                </c:pt>
                <c:pt idx="673">
                  <c:v>68.298425796409873</c:v>
                </c:pt>
                <c:pt idx="674">
                  <c:v>63.304418338840321</c:v>
                </c:pt>
                <c:pt idx="675">
                  <c:v>61.732504545949894</c:v>
                </c:pt>
                <c:pt idx="676">
                  <c:v>65.543279092344022</c:v>
                </c:pt>
                <c:pt idx="677">
                  <c:v>74.474704681920343</c:v>
                </c:pt>
                <c:pt idx="678">
                  <c:v>77.575605519664748</c:v>
                </c:pt>
                <c:pt idx="679">
                  <c:v>80.777347863124021</c:v>
                </c:pt>
                <c:pt idx="680">
                  <c:v>82.210446161811348</c:v>
                </c:pt>
                <c:pt idx="681">
                  <c:v>84.801793110701794</c:v>
                </c:pt>
                <c:pt idx="682">
                  <c:v>84.535464051664775</c:v>
                </c:pt>
                <c:pt idx="683">
                  <c:v>91.713974815978133</c:v>
                </c:pt>
                <c:pt idx="684">
                  <c:v>93.143516913066293</c:v>
                </c:pt>
                <c:pt idx="685">
                  <c:v>99.49794466177508</c:v>
                </c:pt>
                <c:pt idx="686">
                  <c:v>102.9275379652573</c:v>
                </c:pt>
                <c:pt idx="687">
                  <c:v>108.60467070065741</c:v>
                </c:pt>
                <c:pt idx="688">
                  <c:v>111.01404784238841</c:v>
                </c:pt>
                <c:pt idx="689">
                  <c:v>109.71568424475956</c:v>
                </c:pt>
                <c:pt idx="690">
                  <c:v>110.74941972957066</c:v>
                </c:pt>
                <c:pt idx="691">
                  <c:v>105.75006067712539</c:v>
                </c:pt>
                <c:pt idx="692">
                  <c:v>104.35361571805882</c:v>
                </c:pt>
                <c:pt idx="693">
                  <c:v>98.4092966998262</c:v>
                </c:pt>
                <c:pt idx="694">
                  <c:v>96.307057435351425</c:v>
                </c:pt>
                <c:pt idx="695">
                  <c:v>103.86559859781806</c:v>
                </c:pt>
                <c:pt idx="696">
                  <c:v>100.37655693192843</c:v>
                </c:pt>
                <c:pt idx="697">
                  <c:v>86.687082640914326</c:v>
                </c:pt>
                <c:pt idx="698">
                  <c:v>87.762853312228373</c:v>
                </c:pt>
                <c:pt idx="699">
                  <c:v>92.301222045913562</c:v>
                </c:pt>
                <c:pt idx="700">
                  <c:v>98.497260605745453</c:v>
                </c:pt>
                <c:pt idx="701">
                  <c:v>94.648666912614374</c:v>
                </c:pt>
                <c:pt idx="702">
                  <c:v>94.840554062022591</c:v>
                </c:pt>
                <c:pt idx="703">
                  <c:v>102.73326000177511</c:v>
                </c:pt>
                <c:pt idx="704">
                  <c:v>104.09639330468033</c:v>
                </c:pt>
                <c:pt idx="705">
                  <c:v>102.48656908446912</c:v>
                </c:pt>
                <c:pt idx="706">
                  <c:v>106.21837902543214</c:v>
                </c:pt>
                <c:pt idx="707">
                  <c:v>98.338502594358772</c:v>
                </c:pt>
                <c:pt idx="708">
                  <c:v>97.664379531483235</c:v>
                </c:pt>
                <c:pt idx="709">
                  <c:v>99.312113602286161</c:v>
                </c:pt>
                <c:pt idx="710">
                  <c:v>101.19090446464395</c:v>
                </c:pt>
                <c:pt idx="711">
                  <c:v>102.63918016307437</c:v>
                </c:pt>
                <c:pt idx="712">
                  <c:v>102.27953660324249</c:v>
                </c:pt>
                <c:pt idx="713">
                  <c:v>101.73745093889954</c:v>
                </c:pt>
                <c:pt idx="714">
                  <c:v>106.15774819883359</c:v>
                </c:pt>
                <c:pt idx="715">
                  <c:v>109.69187596026464</c:v>
                </c:pt>
                <c:pt idx="716">
                  <c:v>108.96776197995806</c:v>
                </c:pt>
                <c:pt idx="717">
                  <c:v>104.45609665390018</c:v>
                </c:pt>
                <c:pt idx="718">
                  <c:v>105.63263230372399</c:v>
                </c:pt>
                <c:pt idx="719">
                  <c:v>99.13420855430914</c:v>
                </c:pt>
                <c:pt idx="720">
                  <c:v>91.123614121563946</c:v>
                </c:pt>
                <c:pt idx="721">
                  <c:v>88.952587663038059</c:v>
                </c:pt>
                <c:pt idx="722">
                  <c:v>82.998763781943211</c:v>
                </c:pt>
                <c:pt idx="723">
                  <c:v>80.991400974658717</c:v>
                </c:pt>
                <c:pt idx="724">
                  <c:v>78.892165624607628</c:v>
                </c:pt>
                <c:pt idx="725">
                  <c:v>81.579875531483253</c:v>
                </c:pt>
                <c:pt idx="726">
                  <c:v>82.068904831381047</c:v>
                </c:pt>
                <c:pt idx="727">
                  <c:v>83.334231823578733</c:v>
                </c:pt>
                <c:pt idx="728">
                  <c:v>81.842724960264633</c:v>
                </c:pt>
                <c:pt idx="729">
                  <c:v>83.915577382075014</c:v>
                </c:pt>
                <c:pt idx="730">
                  <c:v>84.524180549840992</c:v>
                </c:pt>
                <c:pt idx="731">
                  <c:v>87.424748687483202</c:v>
                </c:pt>
                <c:pt idx="732">
                  <c:v>81.793254935315133</c:v>
                </c:pt>
                <c:pt idx="733">
                  <c:v>74.252939419169877</c:v>
                </c:pt>
                <c:pt idx="734">
                  <c:v>65.526737980083141</c:v>
                </c:pt>
                <c:pt idx="735">
                  <c:v>70.102252226454368</c:v>
                </c:pt>
                <c:pt idx="736">
                  <c:v>71.658497584432837</c:v>
                </c:pt>
                <c:pt idx="737">
                  <c:v>75.176621790249925</c:v>
                </c:pt>
                <c:pt idx="738">
                  <c:v>79.930515732505398</c:v>
                </c:pt>
                <c:pt idx="739">
                  <c:v>84.488552888505382</c:v>
                </c:pt>
                <c:pt idx="740">
                  <c:v>80.892798650767674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187920"/>
        <c:axId val="708210032"/>
      </c:lineChart>
      <c:catAx>
        <c:axId val="70318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10032"/>
        <c:crosses val="autoZero"/>
        <c:auto val="1"/>
        <c:lblAlgn val="ctr"/>
        <c:lblOffset val="100"/>
        <c:noMultiLvlLbl val="0"/>
      </c:catAx>
      <c:valAx>
        <c:axId val="708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8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49</xdr:row>
      <xdr:rowOff>0</xdr:rowOff>
    </xdr:from>
    <xdr:ext cx="3291670" cy="93762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 rot="20029111">
          <a:off x="0" y="93345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87</xdr:row>
      <xdr:rowOff>0</xdr:rowOff>
    </xdr:from>
    <xdr:ext cx="3291670" cy="937629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 rot="20029111">
          <a:off x="0" y="165735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138</xdr:row>
      <xdr:rowOff>0</xdr:rowOff>
    </xdr:from>
    <xdr:ext cx="3291670" cy="937629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 rot="20029111">
          <a:off x="0" y="262890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197</xdr:row>
      <xdr:rowOff>0</xdr:rowOff>
    </xdr:from>
    <xdr:ext cx="3291670" cy="937629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 rot="20029111">
          <a:off x="0" y="375285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247</xdr:row>
      <xdr:rowOff>0</xdr:rowOff>
    </xdr:from>
    <xdr:ext cx="3291670" cy="937629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 rot="20029111">
          <a:off x="0" y="470535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299</xdr:row>
      <xdr:rowOff>0</xdr:rowOff>
    </xdr:from>
    <xdr:ext cx="3291670" cy="937629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 rot="20029111">
          <a:off x="0" y="569595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341</xdr:row>
      <xdr:rowOff>0</xdr:rowOff>
    </xdr:from>
    <xdr:ext cx="3291670" cy="937629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 rot="20029111">
          <a:off x="0" y="649605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398</xdr:row>
      <xdr:rowOff>0</xdr:rowOff>
    </xdr:from>
    <xdr:ext cx="3291670" cy="937629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 rot="20029111">
          <a:off x="0" y="758190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455</xdr:row>
      <xdr:rowOff>0</xdr:rowOff>
    </xdr:from>
    <xdr:ext cx="3291670" cy="937629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 rot="20029111">
          <a:off x="0" y="866775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519</xdr:row>
      <xdr:rowOff>0</xdr:rowOff>
    </xdr:from>
    <xdr:ext cx="3291670" cy="937629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 rot="20029111">
          <a:off x="0" y="988695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585</xdr:row>
      <xdr:rowOff>0</xdr:rowOff>
    </xdr:from>
    <xdr:ext cx="3291670" cy="937629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 rot="20029111">
          <a:off x="0" y="1114425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653</xdr:row>
      <xdr:rowOff>0</xdr:rowOff>
    </xdr:from>
    <xdr:ext cx="3291670" cy="937629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 rot="20029111">
          <a:off x="0" y="1243965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695</xdr:row>
      <xdr:rowOff>0</xdr:rowOff>
    </xdr:from>
    <xdr:ext cx="3291670" cy="937629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 rot="20029111">
          <a:off x="0" y="1323975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731</xdr:row>
      <xdr:rowOff>0</xdr:rowOff>
    </xdr:from>
    <xdr:ext cx="3291670" cy="937629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 rot="20029111">
          <a:off x="0" y="1392555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783</xdr:row>
      <xdr:rowOff>0</xdr:rowOff>
    </xdr:from>
    <xdr:ext cx="3291670" cy="937629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 rot="20029111">
          <a:off x="0" y="1491615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842</xdr:row>
      <xdr:rowOff>0</xdr:rowOff>
    </xdr:from>
    <xdr:ext cx="3291670" cy="937629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 rot="20029111">
          <a:off x="0" y="1604010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890</xdr:row>
      <xdr:rowOff>0</xdr:rowOff>
    </xdr:from>
    <xdr:ext cx="3291670" cy="937629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 rot="20029111">
          <a:off x="0" y="1695450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942</xdr:row>
      <xdr:rowOff>0</xdr:rowOff>
    </xdr:from>
    <xdr:ext cx="3291670" cy="937629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 rot="20029111">
          <a:off x="0" y="1794510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1007</xdr:row>
      <xdr:rowOff>0</xdr:rowOff>
    </xdr:from>
    <xdr:ext cx="3291670" cy="937629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 rot="20029111">
          <a:off x="0" y="1918335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1052</xdr:row>
      <xdr:rowOff>0</xdr:rowOff>
    </xdr:from>
    <xdr:ext cx="3291670" cy="937629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 rot="20029111">
          <a:off x="0" y="2004060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1103</xdr:row>
      <xdr:rowOff>0</xdr:rowOff>
    </xdr:from>
    <xdr:ext cx="3291670" cy="937629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/>
      </xdr:nvSpPr>
      <xdr:spPr>
        <a:xfrm rot="20029111">
          <a:off x="0" y="2101215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1145</xdr:row>
      <xdr:rowOff>0</xdr:rowOff>
    </xdr:from>
    <xdr:ext cx="3291670" cy="937629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/>
      </xdr:nvSpPr>
      <xdr:spPr>
        <a:xfrm rot="20029111">
          <a:off x="0" y="2181225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1193</xdr:row>
      <xdr:rowOff>0</xdr:rowOff>
    </xdr:from>
    <xdr:ext cx="3291670" cy="937629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 rot="20029111">
          <a:off x="0" y="2272665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1232</xdr:row>
      <xdr:rowOff>0</xdr:rowOff>
    </xdr:from>
    <xdr:ext cx="3291670" cy="937629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/>
      </xdr:nvSpPr>
      <xdr:spPr>
        <a:xfrm rot="20029111">
          <a:off x="0" y="2346960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1261</xdr:row>
      <xdr:rowOff>0</xdr:rowOff>
    </xdr:from>
    <xdr:ext cx="3291670" cy="937629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/>
      </xdr:nvSpPr>
      <xdr:spPr>
        <a:xfrm rot="20029111">
          <a:off x="0" y="2444115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1261</xdr:row>
      <xdr:rowOff>0</xdr:rowOff>
    </xdr:from>
    <xdr:ext cx="3291670" cy="937629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/>
      </xdr:nvSpPr>
      <xdr:spPr>
        <a:xfrm rot="20029111">
          <a:off x="0" y="2512695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1261</xdr:row>
      <xdr:rowOff>0</xdr:rowOff>
    </xdr:from>
    <xdr:ext cx="3291670" cy="937629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/>
      </xdr:nvSpPr>
      <xdr:spPr>
        <a:xfrm rot="20029111">
          <a:off x="0" y="2581275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1261</xdr:row>
      <xdr:rowOff>0</xdr:rowOff>
    </xdr:from>
    <xdr:ext cx="3291670" cy="937629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/>
      </xdr:nvSpPr>
      <xdr:spPr>
        <a:xfrm rot="20029111">
          <a:off x="0" y="2661285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1261</xdr:row>
      <xdr:rowOff>0</xdr:rowOff>
    </xdr:from>
    <xdr:ext cx="3291670" cy="937629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/>
      </xdr:nvSpPr>
      <xdr:spPr>
        <a:xfrm rot="20029111">
          <a:off x="0" y="2729865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oneCellAnchor>
    <xdr:from>
      <xdr:col>0</xdr:col>
      <xdr:colOff>0</xdr:colOff>
      <xdr:row>1261</xdr:row>
      <xdr:rowOff>0</xdr:rowOff>
    </xdr:from>
    <xdr:ext cx="3291670" cy="937629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/>
      </xdr:nvSpPr>
      <xdr:spPr>
        <a:xfrm rot="20029111">
          <a:off x="0" y="280416000"/>
          <a:ext cx="32916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20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QuantInsti</a:t>
          </a:r>
        </a:p>
      </xdr:txBody>
    </xdr:sp>
    <xdr:clientData/>
  </xdr:oneCellAnchor>
  <xdr:twoCellAnchor>
    <xdr:from>
      <xdr:col>6</xdr:col>
      <xdr:colOff>247650</xdr:colOff>
      <xdr:row>2</xdr:row>
      <xdr:rowOff>19050</xdr:rowOff>
    </xdr:from>
    <xdr:to>
      <xdr:col>18</xdr:col>
      <xdr:colOff>323850</xdr:colOff>
      <xdr:row>18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18</xdr:col>
      <xdr:colOff>276225</xdr:colOff>
      <xdr:row>39</xdr:row>
      <xdr:rowOff>28576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12</xdr:row>
      <xdr:rowOff>161924</xdr:rowOff>
    </xdr:from>
    <xdr:to>
      <xdr:col>15</xdr:col>
      <xdr:colOff>142874</xdr:colOff>
      <xdr:row>28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91440</xdr:colOff>
      <xdr:row>7</xdr:row>
      <xdr:rowOff>91446</xdr:rowOff>
    </xdr:from>
    <xdr:to>
      <xdr:col>37</xdr:col>
      <xdr:colOff>617220</xdr:colOff>
      <xdr:row>22</xdr:row>
      <xdr:rowOff>91446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F19" sqref="F19"/>
    </sheetView>
  </sheetViews>
  <sheetFormatPr defaultRowHeight="14.4" x14ac:dyDescent="0.3"/>
  <cols>
    <col min="1" max="1" width="10.21875" bestFit="1" customWidth="1"/>
  </cols>
  <sheetData>
    <row r="1" spans="1:1" x14ac:dyDescent="0.3">
      <c r="A1" s="46" t="s">
        <v>53</v>
      </c>
    </row>
    <row r="2" spans="1:1" x14ac:dyDescent="0.3">
      <c r="A2" t="s">
        <v>60</v>
      </c>
    </row>
    <row r="3" spans="1:1" x14ac:dyDescent="0.3">
      <c r="A3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1"/>
  <sheetViews>
    <sheetView tabSelected="1" workbookViewId="0">
      <selection activeCell="F19" sqref="F19"/>
    </sheetView>
  </sheetViews>
  <sheetFormatPr defaultRowHeight="14.4" x14ac:dyDescent="0.3"/>
  <cols>
    <col min="1" max="1" width="10.44140625" style="5" bestFit="1" customWidth="1"/>
    <col min="2" max="16384" width="8.88671875" style="5"/>
  </cols>
  <sheetData>
    <row r="1" spans="1:6" x14ac:dyDescent="0.3">
      <c r="A1" s="5" t="s">
        <v>15</v>
      </c>
      <c r="B1" s="5" t="s">
        <v>16</v>
      </c>
      <c r="C1" s="5" t="s">
        <v>17</v>
      </c>
      <c r="D1" s="5" t="s">
        <v>18</v>
      </c>
      <c r="E1" s="5" t="s">
        <v>55</v>
      </c>
      <c r="F1" s="5" t="s">
        <v>19</v>
      </c>
    </row>
    <row r="2" spans="1:6" x14ac:dyDescent="0.3">
      <c r="A2" s="4">
        <v>40280</v>
      </c>
      <c r="B2" s="5">
        <v>300</v>
      </c>
      <c r="C2" s="5">
        <v>302.75</v>
      </c>
      <c r="D2" s="5">
        <v>295.60000600000001</v>
      </c>
      <c r="E2" s="5">
        <v>243.91774000000001</v>
      </c>
      <c r="F2" s="5">
        <v>247607</v>
      </c>
    </row>
    <row r="3" spans="1:6" x14ac:dyDescent="0.3">
      <c r="A3" s="4">
        <v>40281</v>
      </c>
      <c r="B3" s="5">
        <v>302.85000600000001</v>
      </c>
      <c r="C3" s="5">
        <v>302.85000600000001</v>
      </c>
      <c r="D3" s="5">
        <v>297.5</v>
      </c>
      <c r="E3" s="5">
        <v>244.16207900000001</v>
      </c>
      <c r="F3" s="5">
        <v>576623</v>
      </c>
    </row>
    <row r="4" spans="1:6" x14ac:dyDescent="0.3">
      <c r="A4" s="4">
        <v>40283</v>
      </c>
      <c r="B4" s="5">
        <v>298.95001200000002</v>
      </c>
      <c r="C4" s="5">
        <v>312.79998799999998</v>
      </c>
      <c r="D4" s="5">
        <v>298.79998799999998</v>
      </c>
      <c r="E4" s="5">
        <v>249.57887299999999</v>
      </c>
      <c r="F4" s="5">
        <v>1609358</v>
      </c>
    </row>
    <row r="5" spans="1:6" x14ac:dyDescent="0.3">
      <c r="A5" s="4">
        <v>40284</v>
      </c>
      <c r="B5" s="5">
        <v>306</v>
      </c>
      <c r="C5" s="5">
        <v>310.79998799999998</v>
      </c>
      <c r="D5" s="5">
        <v>303.14999399999999</v>
      </c>
      <c r="E5" s="5">
        <v>248.35699500000001</v>
      </c>
      <c r="F5" s="5">
        <v>1405021</v>
      </c>
    </row>
    <row r="6" spans="1:6" x14ac:dyDescent="0.3">
      <c r="A6" s="4">
        <v>40287</v>
      </c>
      <c r="B6" s="5">
        <v>301</v>
      </c>
      <c r="C6" s="5">
        <v>306.64999399999999</v>
      </c>
      <c r="D6" s="5">
        <v>299.04998799999998</v>
      </c>
      <c r="E6" s="5">
        <v>248.03117399999999</v>
      </c>
      <c r="F6" s="5">
        <v>308541</v>
      </c>
    </row>
    <row r="7" spans="1:6" x14ac:dyDescent="0.3">
      <c r="A7" s="4">
        <v>40288</v>
      </c>
      <c r="B7" s="5">
        <v>305</v>
      </c>
      <c r="C7" s="5">
        <v>307.39999399999999</v>
      </c>
      <c r="D7" s="5">
        <v>304.25</v>
      </c>
      <c r="E7" s="5">
        <v>249.17157</v>
      </c>
      <c r="F7" s="5">
        <v>615430</v>
      </c>
    </row>
    <row r="8" spans="1:6" x14ac:dyDescent="0.3">
      <c r="A8" s="4">
        <v>40289</v>
      </c>
      <c r="B8" s="5">
        <v>306.29998799999998</v>
      </c>
      <c r="C8" s="5">
        <v>316.75</v>
      </c>
      <c r="D8" s="5">
        <v>304.45001200000002</v>
      </c>
      <c r="E8" s="5">
        <v>251.941025</v>
      </c>
      <c r="F8" s="5">
        <v>1031965</v>
      </c>
    </row>
    <row r="9" spans="1:6" x14ac:dyDescent="0.3">
      <c r="A9" s="4">
        <v>40290</v>
      </c>
      <c r="B9" s="5">
        <v>310</v>
      </c>
      <c r="C9" s="5">
        <v>310.85000600000001</v>
      </c>
      <c r="D9" s="5">
        <v>305</v>
      </c>
      <c r="E9" s="5">
        <v>249.33453399999999</v>
      </c>
      <c r="F9" s="5">
        <v>429969</v>
      </c>
    </row>
    <row r="10" spans="1:6" x14ac:dyDescent="0.3">
      <c r="A10" s="4">
        <v>40291</v>
      </c>
      <c r="B10" s="5">
        <v>308</v>
      </c>
      <c r="C10" s="5">
        <v>311</v>
      </c>
      <c r="D10" s="5">
        <v>304.60000600000001</v>
      </c>
      <c r="E10" s="5">
        <v>249.619598</v>
      </c>
      <c r="F10" s="5">
        <v>293781</v>
      </c>
    </row>
    <row r="11" spans="1:6" x14ac:dyDescent="0.3">
      <c r="A11" s="4">
        <v>40294</v>
      </c>
      <c r="B11" s="5">
        <v>307</v>
      </c>
      <c r="C11" s="5">
        <v>311.60000600000001</v>
      </c>
      <c r="D11" s="5">
        <v>305.14999399999999</v>
      </c>
      <c r="E11" s="5">
        <v>252.63342299999999</v>
      </c>
      <c r="F11" s="5">
        <v>417669</v>
      </c>
    </row>
    <row r="12" spans="1:6" x14ac:dyDescent="0.3">
      <c r="A12" s="4">
        <v>40295</v>
      </c>
      <c r="B12" s="5">
        <v>311.70001200000002</v>
      </c>
      <c r="C12" s="5">
        <v>313.39999399999999</v>
      </c>
      <c r="D12" s="5">
        <v>308</v>
      </c>
      <c r="E12" s="5">
        <v>253.69236799999999</v>
      </c>
      <c r="F12" s="5">
        <v>325253</v>
      </c>
    </row>
    <row r="13" spans="1:6" x14ac:dyDescent="0.3">
      <c r="A13" s="4">
        <v>40296</v>
      </c>
      <c r="B13" s="5">
        <v>304.14999399999999</v>
      </c>
      <c r="C13" s="5">
        <v>313.39999399999999</v>
      </c>
      <c r="D13" s="5">
        <v>304.14999399999999</v>
      </c>
      <c r="E13" s="5">
        <v>253.77377300000001</v>
      </c>
      <c r="F13" s="5">
        <v>366778</v>
      </c>
    </row>
    <row r="14" spans="1:6" x14ac:dyDescent="0.3">
      <c r="A14" s="4">
        <v>40297</v>
      </c>
      <c r="B14" s="5">
        <v>313.5</v>
      </c>
      <c r="C14" s="5">
        <v>317.89999399999999</v>
      </c>
      <c r="D14" s="5">
        <v>312.64999399999999</v>
      </c>
      <c r="E14" s="5">
        <v>257.48001099999999</v>
      </c>
      <c r="F14" s="5">
        <v>1043717</v>
      </c>
    </row>
    <row r="15" spans="1:6" x14ac:dyDescent="0.3">
      <c r="A15" s="4">
        <v>40298</v>
      </c>
      <c r="B15" s="5">
        <v>318.5</v>
      </c>
      <c r="C15" s="5">
        <v>318.5</v>
      </c>
      <c r="D15" s="5">
        <v>309.54998799999998</v>
      </c>
      <c r="E15" s="5">
        <v>253.32577499999999</v>
      </c>
      <c r="F15" s="5">
        <v>429504</v>
      </c>
    </row>
    <row r="16" spans="1:6" x14ac:dyDescent="0.3">
      <c r="A16" s="4">
        <v>40301</v>
      </c>
      <c r="B16" s="5">
        <v>310.25</v>
      </c>
      <c r="C16" s="5">
        <v>310.25</v>
      </c>
      <c r="D16" s="5">
        <v>302.54998799999998</v>
      </c>
      <c r="E16" s="5">
        <v>247.46101400000001</v>
      </c>
      <c r="F16" s="5">
        <v>320415</v>
      </c>
    </row>
    <row r="17" spans="1:6" x14ac:dyDescent="0.3">
      <c r="A17" s="4">
        <v>40302</v>
      </c>
      <c r="B17" s="5">
        <v>304.5</v>
      </c>
      <c r="C17" s="5">
        <v>308.39999399999999</v>
      </c>
      <c r="D17" s="5">
        <v>295.10000600000001</v>
      </c>
      <c r="E17" s="5">
        <v>241.59625199999999</v>
      </c>
      <c r="F17" s="5">
        <v>406954</v>
      </c>
    </row>
    <row r="18" spans="1:6" x14ac:dyDescent="0.3">
      <c r="A18" s="4">
        <v>40303</v>
      </c>
      <c r="B18" s="5">
        <v>292.64999399999999</v>
      </c>
      <c r="C18" s="5">
        <v>304.39999399999999</v>
      </c>
      <c r="D18" s="5">
        <v>292.04998799999998</v>
      </c>
      <c r="E18" s="5">
        <v>246.11694299999999</v>
      </c>
      <c r="F18" s="5">
        <v>427874</v>
      </c>
    </row>
    <row r="19" spans="1:6" x14ac:dyDescent="0.3">
      <c r="A19" s="4">
        <v>40304</v>
      </c>
      <c r="B19" s="5">
        <v>304</v>
      </c>
      <c r="C19" s="5">
        <v>306.79998799999998</v>
      </c>
      <c r="D19" s="5">
        <v>294.70001200000002</v>
      </c>
      <c r="E19" s="5">
        <v>241.67768899999999</v>
      </c>
      <c r="F19" s="5">
        <v>940954</v>
      </c>
    </row>
    <row r="20" spans="1:6" x14ac:dyDescent="0.3">
      <c r="A20" s="4">
        <v>40305</v>
      </c>
      <c r="B20" s="5">
        <v>294</v>
      </c>
      <c r="C20" s="5">
        <v>294</v>
      </c>
      <c r="D20" s="5">
        <v>286.60000600000001</v>
      </c>
      <c r="E20" s="5">
        <v>236.87184099999999</v>
      </c>
      <c r="F20" s="5">
        <v>386573</v>
      </c>
    </row>
    <row r="21" spans="1:6" x14ac:dyDescent="0.3">
      <c r="A21" s="4">
        <v>40308</v>
      </c>
      <c r="B21" s="5">
        <v>295</v>
      </c>
      <c r="C21" s="5">
        <v>301</v>
      </c>
      <c r="D21" s="5">
        <v>292</v>
      </c>
      <c r="E21" s="5">
        <v>240.455872</v>
      </c>
      <c r="F21" s="5">
        <v>700642</v>
      </c>
    </row>
    <row r="22" spans="1:6" x14ac:dyDescent="0.3">
      <c r="A22" s="4">
        <v>40309</v>
      </c>
      <c r="B22" s="5">
        <v>299</v>
      </c>
      <c r="C22" s="5">
        <v>299</v>
      </c>
      <c r="D22" s="5">
        <v>290.10000600000001</v>
      </c>
      <c r="E22" s="5">
        <v>237.89001500000001</v>
      </c>
      <c r="F22" s="5">
        <v>531684</v>
      </c>
    </row>
    <row r="23" spans="1:6" x14ac:dyDescent="0.3">
      <c r="A23" s="4">
        <v>40310</v>
      </c>
      <c r="B23" s="5">
        <v>292.89999399999999</v>
      </c>
      <c r="C23" s="5">
        <v>303.20001200000002</v>
      </c>
      <c r="D23" s="5">
        <v>290.25</v>
      </c>
      <c r="E23" s="5">
        <v>245.13957199999999</v>
      </c>
      <c r="F23" s="5">
        <v>409189</v>
      </c>
    </row>
    <row r="24" spans="1:6" x14ac:dyDescent="0.3">
      <c r="A24" s="4">
        <v>40311</v>
      </c>
      <c r="B24" s="5">
        <v>303.70001200000002</v>
      </c>
      <c r="C24" s="5">
        <v>306.29998799999998</v>
      </c>
      <c r="D24" s="5">
        <v>299</v>
      </c>
      <c r="E24" s="5">
        <v>246.97228999999999</v>
      </c>
      <c r="F24" s="5">
        <v>715886</v>
      </c>
    </row>
    <row r="25" spans="1:6" x14ac:dyDescent="0.3">
      <c r="A25" s="4">
        <v>40312</v>
      </c>
      <c r="B25" s="5">
        <v>303</v>
      </c>
      <c r="C25" s="5">
        <v>305.29998799999998</v>
      </c>
      <c r="D25" s="5">
        <v>297.39999399999999</v>
      </c>
      <c r="E25" s="5">
        <v>243.87698399999999</v>
      </c>
      <c r="F25" s="5">
        <v>382838</v>
      </c>
    </row>
    <row r="26" spans="1:6" x14ac:dyDescent="0.3">
      <c r="A26" s="4">
        <v>40315</v>
      </c>
      <c r="B26" s="5">
        <v>296.10000600000001</v>
      </c>
      <c r="C26" s="5">
        <v>299.85000600000001</v>
      </c>
      <c r="D26" s="5">
        <v>289.10000600000001</v>
      </c>
      <c r="E26" s="5">
        <v>239.19328300000001</v>
      </c>
      <c r="F26" s="5">
        <v>761641</v>
      </c>
    </row>
    <row r="27" spans="1:6" x14ac:dyDescent="0.3">
      <c r="A27" s="4">
        <v>40316</v>
      </c>
      <c r="B27" s="5">
        <v>295</v>
      </c>
      <c r="C27" s="5">
        <v>301</v>
      </c>
      <c r="D27" s="5">
        <v>294.20001200000002</v>
      </c>
      <c r="E27" s="5">
        <v>243.14389</v>
      </c>
      <c r="F27" s="5">
        <v>303718</v>
      </c>
    </row>
    <row r="28" spans="1:6" x14ac:dyDescent="0.3">
      <c r="A28" s="4">
        <v>40317</v>
      </c>
      <c r="B28" s="5">
        <v>295</v>
      </c>
      <c r="C28" s="5">
        <v>303.70001200000002</v>
      </c>
      <c r="D28" s="5">
        <v>291.20001200000002</v>
      </c>
      <c r="E28" s="5">
        <v>239.76348899999999</v>
      </c>
      <c r="F28" s="5">
        <v>308838</v>
      </c>
    </row>
    <row r="29" spans="1:6" x14ac:dyDescent="0.3">
      <c r="A29" s="4">
        <v>40318</v>
      </c>
      <c r="B29" s="5">
        <v>308.5</v>
      </c>
      <c r="C29" s="5">
        <v>308.5</v>
      </c>
      <c r="D29" s="5">
        <v>292.39999399999999</v>
      </c>
      <c r="E29" s="5">
        <v>244.4879</v>
      </c>
      <c r="F29" s="5">
        <v>564973</v>
      </c>
    </row>
    <row r="30" spans="1:6" x14ac:dyDescent="0.3">
      <c r="A30" s="4">
        <v>40319</v>
      </c>
      <c r="B30" s="5">
        <v>294</v>
      </c>
      <c r="C30" s="5">
        <v>297.89999399999999</v>
      </c>
      <c r="D30" s="5">
        <v>275</v>
      </c>
      <c r="E30" s="5">
        <v>236.423813</v>
      </c>
      <c r="F30" s="5">
        <v>706348</v>
      </c>
    </row>
    <row r="31" spans="1:6" x14ac:dyDescent="0.3">
      <c r="A31" s="4">
        <v>40322</v>
      </c>
      <c r="B31" s="5">
        <v>295</v>
      </c>
      <c r="C31" s="5">
        <v>297.29998799999998</v>
      </c>
      <c r="D31" s="5">
        <v>293</v>
      </c>
      <c r="E31" s="5">
        <v>239.72276299999999</v>
      </c>
      <c r="F31" s="5">
        <v>473136</v>
      </c>
    </row>
    <row r="32" spans="1:6" x14ac:dyDescent="0.3">
      <c r="A32" s="4">
        <v>40323</v>
      </c>
      <c r="B32" s="5">
        <v>291</v>
      </c>
      <c r="C32" s="5">
        <v>295.60000600000001</v>
      </c>
      <c r="D32" s="5">
        <v>278.10000600000001</v>
      </c>
      <c r="E32" s="5">
        <v>227.91175799999999</v>
      </c>
      <c r="F32" s="5">
        <v>398879</v>
      </c>
    </row>
    <row r="33" spans="1:6" x14ac:dyDescent="0.3">
      <c r="A33" s="4">
        <v>40324</v>
      </c>
      <c r="B33" s="5">
        <v>285</v>
      </c>
      <c r="C33" s="5">
        <v>285.79998799999998</v>
      </c>
      <c r="D33" s="5">
        <v>278</v>
      </c>
      <c r="E33" s="5">
        <v>229.215057</v>
      </c>
      <c r="F33" s="5">
        <v>357182</v>
      </c>
    </row>
    <row r="34" spans="1:6" x14ac:dyDescent="0.3">
      <c r="A34" s="4">
        <v>40325</v>
      </c>
      <c r="B34" s="5">
        <v>283</v>
      </c>
      <c r="C34" s="5">
        <v>304</v>
      </c>
      <c r="D34" s="5">
        <v>275.25</v>
      </c>
      <c r="E34" s="5">
        <v>236.62745699999999</v>
      </c>
      <c r="F34" s="5">
        <v>724836</v>
      </c>
    </row>
    <row r="35" spans="1:6" x14ac:dyDescent="0.3">
      <c r="A35" s="4">
        <v>40326</v>
      </c>
      <c r="B35" s="5">
        <v>295</v>
      </c>
      <c r="C35" s="5">
        <v>295</v>
      </c>
      <c r="D35" s="5">
        <v>286</v>
      </c>
      <c r="E35" s="5">
        <v>235.81295800000001</v>
      </c>
      <c r="F35" s="5">
        <v>328172</v>
      </c>
    </row>
    <row r="36" spans="1:6" x14ac:dyDescent="0.3">
      <c r="A36" s="4">
        <v>40329</v>
      </c>
      <c r="B36" s="5">
        <v>287.5</v>
      </c>
      <c r="C36" s="5">
        <v>294.5</v>
      </c>
      <c r="D36" s="5">
        <v>286.5</v>
      </c>
      <c r="E36" s="5">
        <v>238.745316</v>
      </c>
      <c r="F36" s="5">
        <v>299127</v>
      </c>
    </row>
    <row r="37" spans="1:6" x14ac:dyDescent="0.3">
      <c r="A37" s="4">
        <v>40330</v>
      </c>
      <c r="B37" s="5">
        <v>294.5</v>
      </c>
      <c r="C37" s="5">
        <v>297</v>
      </c>
      <c r="D37" s="5">
        <v>279.20001200000002</v>
      </c>
      <c r="E37" s="5">
        <v>229.825943</v>
      </c>
      <c r="F37" s="5">
        <v>253683</v>
      </c>
    </row>
    <row r="38" spans="1:6" x14ac:dyDescent="0.3">
      <c r="A38" s="4">
        <v>40331</v>
      </c>
      <c r="B38" s="5">
        <v>284</v>
      </c>
      <c r="C38" s="5">
        <v>292</v>
      </c>
      <c r="D38" s="5">
        <v>283</v>
      </c>
      <c r="E38" s="5">
        <v>236.74964900000001</v>
      </c>
      <c r="F38" s="5">
        <v>538721</v>
      </c>
    </row>
    <row r="39" spans="1:6" x14ac:dyDescent="0.3">
      <c r="A39" s="4">
        <v>40332</v>
      </c>
      <c r="B39" s="5">
        <v>296.04998799999998</v>
      </c>
      <c r="C39" s="5">
        <v>322.70001200000002</v>
      </c>
      <c r="D39" s="5">
        <v>291.64999399999999</v>
      </c>
      <c r="E39" s="5">
        <v>257.194885</v>
      </c>
      <c r="F39" s="5">
        <v>1824100</v>
      </c>
    </row>
    <row r="40" spans="1:6" x14ac:dyDescent="0.3">
      <c r="A40" s="4">
        <v>40333</v>
      </c>
      <c r="B40" s="5">
        <v>314</v>
      </c>
      <c r="C40" s="5">
        <v>319.79998799999998</v>
      </c>
      <c r="D40" s="5">
        <v>309.60000600000001</v>
      </c>
      <c r="E40" s="5">
        <v>256.66546599999998</v>
      </c>
      <c r="F40" s="5">
        <v>1195860</v>
      </c>
    </row>
    <row r="41" spans="1:6" x14ac:dyDescent="0.3">
      <c r="A41" s="4">
        <v>40336</v>
      </c>
      <c r="B41" s="5">
        <v>304.29998799999998</v>
      </c>
      <c r="C41" s="5">
        <v>310.89999399999999</v>
      </c>
      <c r="D41" s="5">
        <v>295.5</v>
      </c>
      <c r="E41" s="5">
        <v>251.65595999999999</v>
      </c>
      <c r="F41" s="5">
        <v>851228</v>
      </c>
    </row>
    <row r="42" spans="1:6" x14ac:dyDescent="0.3">
      <c r="A42" s="4">
        <v>40337</v>
      </c>
      <c r="B42" s="5">
        <v>309</v>
      </c>
      <c r="C42" s="5">
        <v>315</v>
      </c>
      <c r="D42" s="5">
        <v>304.89999399999999</v>
      </c>
      <c r="E42" s="5">
        <v>249.25302099999999</v>
      </c>
      <c r="F42" s="5">
        <v>531218</v>
      </c>
    </row>
    <row r="43" spans="1:6" x14ac:dyDescent="0.3">
      <c r="A43" s="4">
        <v>40338</v>
      </c>
      <c r="B43" s="5">
        <v>307</v>
      </c>
      <c r="C43" s="5">
        <v>311.45001200000002</v>
      </c>
      <c r="D43" s="5">
        <v>301.70001200000002</v>
      </c>
      <c r="E43" s="5">
        <v>249.33453399999999</v>
      </c>
      <c r="F43" s="5">
        <v>273920</v>
      </c>
    </row>
    <row r="44" spans="1:6" x14ac:dyDescent="0.3">
      <c r="A44" s="4">
        <v>40339</v>
      </c>
      <c r="B44" s="5">
        <v>308</v>
      </c>
      <c r="C44" s="5">
        <v>311.54998799999998</v>
      </c>
      <c r="D44" s="5">
        <v>305.10000600000001</v>
      </c>
      <c r="E44" s="5">
        <v>251.493042</v>
      </c>
      <c r="F44" s="5">
        <v>631484</v>
      </c>
    </row>
    <row r="45" spans="1:6" x14ac:dyDescent="0.3">
      <c r="A45" s="4">
        <v>40340</v>
      </c>
      <c r="B45" s="5">
        <v>312</v>
      </c>
      <c r="C45" s="5">
        <v>313.89999399999999</v>
      </c>
      <c r="D45" s="5">
        <v>305.64999399999999</v>
      </c>
      <c r="E45" s="5">
        <v>250.02688599999999</v>
      </c>
      <c r="F45" s="5">
        <v>489458</v>
      </c>
    </row>
    <row r="46" spans="1:6" x14ac:dyDescent="0.3">
      <c r="A46" s="4">
        <v>40343</v>
      </c>
      <c r="B46" s="5">
        <v>311</v>
      </c>
      <c r="C46" s="5">
        <v>314.70001200000002</v>
      </c>
      <c r="D46" s="5">
        <v>307</v>
      </c>
      <c r="E46" s="5">
        <v>251.16722100000001</v>
      </c>
      <c r="F46" s="5">
        <v>521779</v>
      </c>
    </row>
    <row r="47" spans="1:6" x14ac:dyDescent="0.3">
      <c r="A47" s="4">
        <v>40344</v>
      </c>
      <c r="B47" s="5">
        <v>311.75</v>
      </c>
      <c r="C47" s="5">
        <v>311.75</v>
      </c>
      <c r="D47" s="5">
        <v>306</v>
      </c>
      <c r="E47" s="5">
        <v>250.51556400000001</v>
      </c>
      <c r="F47" s="5">
        <v>341534</v>
      </c>
    </row>
    <row r="48" spans="1:6" x14ac:dyDescent="0.3">
      <c r="A48" s="4">
        <v>40345</v>
      </c>
      <c r="B48" s="5">
        <v>314.95001200000002</v>
      </c>
      <c r="C48" s="5">
        <v>314.95001200000002</v>
      </c>
      <c r="D48" s="5">
        <v>305.54998799999998</v>
      </c>
      <c r="E48" s="5">
        <v>251.57453899999999</v>
      </c>
      <c r="F48" s="5">
        <v>362857</v>
      </c>
    </row>
    <row r="49" spans="1:6" x14ac:dyDescent="0.3">
      <c r="A49" s="4">
        <v>40346</v>
      </c>
      <c r="B49" s="5">
        <v>306.5</v>
      </c>
      <c r="C49" s="5">
        <v>311.85000600000001</v>
      </c>
      <c r="D49" s="5">
        <v>304.29998799999998</v>
      </c>
      <c r="E49" s="5">
        <v>253.08140599999999</v>
      </c>
      <c r="F49" s="5">
        <v>460482</v>
      </c>
    </row>
    <row r="50" spans="1:6" x14ac:dyDescent="0.3">
      <c r="A50" s="4">
        <v>40347</v>
      </c>
      <c r="B50" s="5">
        <v>310.5</v>
      </c>
      <c r="C50" s="5">
        <v>322</v>
      </c>
      <c r="D50" s="5">
        <v>308.5</v>
      </c>
      <c r="E50" s="5">
        <v>256.29892000000001</v>
      </c>
      <c r="F50" s="5">
        <v>849086</v>
      </c>
    </row>
    <row r="51" spans="1:6" x14ac:dyDescent="0.3">
      <c r="A51" s="4">
        <v>40350</v>
      </c>
      <c r="B51" s="5">
        <v>320.04998799999998</v>
      </c>
      <c r="C51" s="5">
        <v>320.95001200000002</v>
      </c>
      <c r="D51" s="5">
        <v>315.5</v>
      </c>
      <c r="E51" s="5">
        <v>259.76074199999999</v>
      </c>
      <c r="F51" s="5">
        <v>410141</v>
      </c>
    </row>
    <row r="52" spans="1:6" x14ac:dyDescent="0.3">
      <c r="A52" s="4">
        <v>40351</v>
      </c>
      <c r="B52" s="5">
        <v>318</v>
      </c>
      <c r="C52" s="5">
        <v>318.89999399999999</v>
      </c>
      <c r="D52" s="5">
        <v>314</v>
      </c>
      <c r="E52" s="5">
        <v>256.46182299999998</v>
      </c>
      <c r="F52" s="5">
        <v>511191</v>
      </c>
    </row>
    <row r="53" spans="1:6" x14ac:dyDescent="0.3">
      <c r="A53" s="4">
        <v>40352</v>
      </c>
      <c r="B53" s="5">
        <v>315</v>
      </c>
      <c r="C53" s="5">
        <v>316.45001200000002</v>
      </c>
      <c r="D53" s="5">
        <v>309.5</v>
      </c>
      <c r="E53" s="5">
        <v>256.25817899999998</v>
      </c>
      <c r="F53" s="5">
        <v>454846</v>
      </c>
    </row>
    <row r="54" spans="1:6" x14ac:dyDescent="0.3">
      <c r="A54" s="4">
        <v>40353</v>
      </c>
      <c r="B54" s="5">
        <v>313</v>
      </c>
      <c r="C54" s="5">
        <v>313.95001200000002</v>
      </c>
      <c r="D54" s="5">
        <v>308.64999399999999</v>
      </c>
      <c r="E54" s="5">
        <v>258.74533100000002</v>
      </c>
      <c r="F54" s="5">
        <v>953240</v>
      </c>
    </row>
    <row r="55" spans="1:6" x14ac:dyDescent="0.3">
      <c r="A55" s="4">
        <v>40354</v>
      </c>
      <c r="B55" s="5">
        <v>311.95001200000002</v>
      </c>
      <c r="C55" s="5">
        <v>311.95001200000002</v>
      </c>
      <c r="D55" s="5">
        <v>300.85000600000001</v>
      </c>
      <c r="E55" s="5">
        <v>251.82278400000001</v>
      </c>
      <c r="F55" s="5">
        <v>376521</v>
      </c>
    </row>
    <row r="56" spans="1:6" x14ac:dyDescent="0.3">
      <c r="A56" s="4">
        <v>40357</v>
      </c>
      <c r="B56" s="5">
        <v>301.20001200000002</v>
      </c>
      <c r="C56" s="5">
        <v>313.89999399999999</v>
      </c>
      <c r="D56" s="5">
        <v>301.20001200000002</v>
      </c>
      <c r="E56" s="5">
        <v>258.78680400000002</v>
      </c>
      <c r="F56" s="5">
        <v>521319</v>
      </c>
    </row>
    <row r="57" spans="1:6" x14ac:dyDescent="0.3">
      <c r="A57" s="4">
        <v>40358</v>
      </c>
      <c r="B57" s="5">
        <v>311.95001200000002</v>
      </c>
      <c r="C57" s="5">
        <v>315</v>
      </c>
      <c r="D57" s="5">
        <v>308.20001200000002</v>
      </c>
      <c r="E57" s="5">
        <v>259.90597500000001</v>
      </c>
      <c r="F57" s="5">
        <v>396426</v>
      </c>
    </row>
    <row r="58" spans="1:6" x14ac:dyDescent="0.3">
      <c r="A58" s="4">
        <v>40359</v>
      </c>
      <c r="B58" s="5">
        <v>310</v>
      </c>
      <c r="C58" s="5">
        <v>312.5</v>
      </c>
      <c r="D58" s="5">
        <v>307.14999399999999</v>
      </c>
      <c r="E58" s="5">
        <v>257.87481700000001</v>
      </c>
      <c r="F58" s="5">
        <v>336564</v>
      </c>
    </row>
    <row r="59" spans="1:6" x14ac:dyDescent="0.3">
      <c r="A59" s="4">
        <v>40360</v>
      </c>
      <c r="B59" s="5">
        <v>311.89999399999999</v>
      </c>
      <c r="C59" s="5">
        <v>314.79998799999998</v>
      </c>
      <c r="D59" s="5">
        <v>310.10000600000001</v>
      </c>
      <c r="E59" s="5">
        <v>259.90597500000001</v>
      </c>
      <c r="F59" s="5">
        <v>194668</v>
      </c>
    </row>
    <row r="60" spans="1:6" x14ac:dyDescent="0.3">
      <c r="A60" s="4">
        <v>40361</v>
      </c>
      <c r="B60" s="5">
        <v>314</v>
      </c>
      <c r="C60" s="5">
        <v>316.45001200000002</v>
      </c>
      <c r="D60" s="5">
        <v>310.04998799999998</v>
      </c>
      <c r="E60" s="5">
        <v>257.66757200000001</v>
      </c>
      <c r="F60" s="5">
        <v>289893</v>
      </c>
    </row>
    <row r="61" spans="1:6" x14ac:dyDescent="0.3">
      <c r="A61" s="4">
        <v>40364</v>
      </c>
      <c r="B61" s="5">
        <v>314.95001200000002</v>
      </c>
      <c r="C61" s="5">
        <v>314.95001200000002</v>
      </c>
      <c r="D61" s="5">
        <v>310</v>
      </c>
      <c r="E61" s="5">
        <v>258.70388800000001</v>
      </c>
      <c r="F61" s="5">
        <v>130812</v>
      </c>
    </row>
    <row r="62" spans="1:6" x14ac:dyDescent="0.3">
      <c r="A62" s="4">
        <v>40365</v>
      </c>
      <c r="B62" s="5">
        <v>312</v>
      </c>
      <c r="C62" s="5">
        <v>314.95001200000002</v>
      </c>
      <c r="D62" s="5">
        <v>310.20001200000002</v>
      </c>
      <c r="E62" s="5">
        <v>260.23757899999998</v>
      </c>
      <c r="F62" s="5">
        <v>608852</v>
      </c>
    </row>
    <row r="63" spans="1:6" x14ac:dyDescent="0.3">
      <c r="A63" s="4">
        <v>40366</v>
      </c>
      <c r="B63" s="5">
        <v>315</v>
      </c>
      <c r="C63" s="5">
        <v>315</v>
      </c>
      <c r="D63" s="5">
        <v>311.04998799999998</v>
      </c>
      <c r="E63" s="5">
        <v>258.57946800000002</v>
      </c>
      <c r="F63" s="5">
        <v>99117</v>
      </c>
    </row>
    <row r="64" spans="1:6" x14ac:dyDescent="0.3">
      <c r="A64" s="4">
        <v>40367</v>
      </c>
      <c r="B64" s="5">
        <v>314</v>
      </c>
      <c r="C64" s="5">
        <v>315.79998799999998</v>
      </c>
      <c r="D64" s="5">
        <v>312.54998799999998</v>
      </c>
      <c r="E64" s="5">
        <v>260.15466300000003</v>
      </c>
      <c r="F64" s="5">
        <v>358622</v>
      </c>
    </row>
    <row r="65" spans="1:6" x14ac:dyDescent="0.3">
      <c r="A65" s="4">
        <v>40368</v>
      </c>
      <c r="B65" s="5">
        <v>315</v>
      </c>
      <c r="C65" s="5">
        <v>315.95001200000002</v>
      </c>
      <c r="D65" s="5">
        <v>311.10000600000001</v>
      </c>
      <c r="E65" s="5">
        <v>258.91110200000003</v>
      </c>
      <c r="F65" s="5">
        <v>255973</v>
      </c>
    </row>
    <row r="66" spans="1:6" x14ac:dyDescent="0.3">
      <c r="A66" s="4">
        <v>40371</v>
      </c>
      <c r="B66" s="5">
        <v>314.95001200000002</v>
      </c>
      <c r="C66" s="5">
        <v>314.95001200000002</v>
      </c>
      <c r="D66" s="5">
        <v>309.35000600000001</v>
      </c>
      <c r="E66" s="5">
        <v>258.57946800000002</v>
      </c>
      <c r="F66" s="5">
        <v>352009</v>
      </c>
    </row>
    <row r="67" spans="1:6" x14ac:dyDescent="0.3">
      <c r="A67" s="4">
        <v>40372</v>
      </c>
      <c r="B67" s="5">
        <v>312.39999399999999</v>
      </c>
      <c r="C67" s="5">
        <v>313.29998799999998</v>
      </c>
      <c r="D67" s="5">
        <v>309</v>
      </c>
      <c r="E67" s="5">
        <v>258.41369600000002</v>
      </c>
      <c r="F67" s="5">
        <v>303033</v>
      </c>
    </row>
    <row r="68" spans="1:6" x14ac:dyDescent="0.3">
      <c r="A68" s="4">
        <v>40373</v>
      </c>
      <c r="B68" s="5">
        <v>313</v>
      </c>
      <c r="C68" s="5">
        <v>314.89999399999999</v>
      </c>
      <c r="D68" s="5">
        <v>310.75</v>
      </c>
      <c r="E68" s="5">
        <v>259.20129400000002</v>
      </c>
      <c r="F68" s="5">
        <v>281930</v>
      </c>
    </row>
    <row r="69" spans="1:6" x14ac:dyDescent="0.3">
      <c r="A69" s="4">
        <v>40374</v>
      </c>
      <c r="B69" s="5">
        <v>313.10000600000001</v>
      </c>
      <c r="C69" s="5">
        <v>328.45001200000002</v>
      </c>
      <c r="D69" s="5">
        <v>310.5</v>
      </c>
      <c r="E69" s="5">
        <v>269.771637</v>
      </c>
      <c r="F69" s="5">
        <v>1269216</v>
      </c>
    </row>
    <row r="70" spans="1:6" x14ac:dyDescent="0.3">
      <c r="A70" s="4">
        <v>40375</v>
      </c>
      <c r="B70" s="5">
        <v>328</v>
      </c>
      <c r="C70" s="5">
        <v>333.25</v>
      </c>
      <c r="D70" s="5">
        <v>325.14999399999999</v>
      </c>
      <c r="E70" s="5">
        <v>271.22247299999998</v>
      </c>
      <c r="F70" s="5">
        <v>1257921</v>
      </c>
    </row>
    <row r="71" spans="1:6" x14ac:dyDescent="0.3">
      <c r="A71" s="4">
        <v>40378</v>
      </c>
      <c r="B71" s="5">
        <v>326</v>
      </c>
      <c r="C71" s="5">
        <v>330.5</v>
      </c>
      <c r="D71" s="5">
        <v>325.60000600000001</v>
      </c>
      <c r="E71" s="5">
        <v>270.64218099999999</v>
      </c>
      <c r="F71" s="5">
        <v>487062</v>
      </c>
    </row>
    <row r="72" spans="1:6" x14ac:dyDescent="0.3">
      <c r="A72" s="4">
        <v>40379</v>
      </c>
      <c r="B72" s="5">
        <v>330</v>
      </c>
      <c r="C72" s="5">
        <v>330.60000600000001</v>
      </c>
      <c r="D72" s="5">
        <v>325.14999399999999</v>
      </c>
      <c r="E72" s="5">
        <v>270.39343300000002</v>
      </c>
      <c r="F72" s="5">
        <v>170615</v>
      </c>
    </row>
    <row r="73" spans="1:6" x14ac:dyDescent="0.3">
      <c r="A73" s="4">
        <v>40380</v>
      </c>
      <c r="B73" s="5">
        <v>326</v>
      </c>
      <c r="C73" s="5">
        <v>329.89999399999999</v>
      </c>
      <c r="D73" s="5">
        <v>323.10000600000001</v>
      </c>
      <c r="E73" s="5">
        <v>269.35708599999998</v>
      </c>
      <c r="F73" s="5">
        <v>324248</v>
      </c>
    </row>
    <row r="74" spans="1:6" x14ac:dyDescent="0.3">
      <c r="A74" s="4">
        <v>40381</v>
      </c>
      <c r="B74" s="5">
        <v>325.89999399999999</v>
      </c>
      <c r="C74" s="5">
        <v>327.20001200000002</v>
      </c>
      <c r="D74" s="5">
        <v>323.39999399999999</v>
      </c>
      <c r="E74" s="5">
        <v>269.066956</v>
      </c>
      <c r="F74" s="5">
        <v>190456</v>
      </c>
    </row>
    <row r="75" spans="1:6" x14ac:dyDescent="0.3">
      <c r="A75" s="4">
        <v>40382</v>
      </c>
      <c r="B75" s="5">
        <v>325</v>
      </c>
      <c r="C75" s="5">
        <v>329.79998799999998</v>
      </c>
      <c r="D75" s="5">
        <v>322.14999399999999</v>
      </c>
      <c r="E75" s="5">
        <v>270.26904300000001</v>
      </c>
      <c r="F75" s="5">
        <v>202892</v>
      </c>
    </row>
    <row r="76" spans="1:6" x14ac:dyDescent="0.3">
      <c r="A76" s="4">
        <v>40385</v>
      </c>
      <c r="B76" s="5">
        <v>328</v>
      </c>
      <c r="C76" s="5">
        <v>331.5</v>
      </c>
      <c r="D76" s="5">
        <v>318</v>
      </c>
      <c r="E76" s="5">
        <v>265.33624300000002</v>
      </c>
      <c r="F76" s="5">
        <v>1918702</v>
      </c>
    </row>
    <row r="77" spans="1:6" x14ac:dyDescent="0.3">
      <c r="A77" s="4">
        <v>40386</v>
      </c>
      <c r="B77" s="5">
        <v>322</v>
      </c>
      <c r="C77" s="5">
        <v>326.79998799999998</v>
      </c>
      <c r="D77" s="5">
        <v>316.20001200000002</v>
      </c>
      <c r="E77" s="5">
        <v>268.44515999999999</v>
      </c>
      <c r="F77" s="5">
        <v>452136</v>
      </c>
    </row>
    <row r="78" spans="1:6" x14ac:dyDescent="0.3">
      <c r="A78" s="4">
        <v>40387</v>
      </c>
      <c r="B78" s="5">
        <v>321.25</v>
      </c>
      <c r="C78" s="5">
        <v>325.60000600000001</v>
      </c>
      <c r="D78" s="5">
        <v>318.85000600000001</v>
      </c>
      <c r="E78" s="5">
        <v>265.08752399999997</v>
      </c>
      <c r="F78" s="5">
        <v>442549</v>
      </c>
    </row>
    <row r="79" spans="1:6" x14ac:dyDescent="0.3">
      <c r="A79" s="4">
        <v>40388</v>
      </c>
      <c r="B79" s="5">
        <v>321</v>
      </c>
      <c r="C79" s="5">
        <v>321</v>
      </c>
      <c r="D79" s="5">
        <v>313.04998799999998</v>
      </c>
      <c r="E79" s="5">
        <v>261.48113999999998</v>
      </c>
      <c r="F79" s="5">
        <v>502733</v>
      </c>
    </row>
    <row r="80" spans="1:6" x14ac:dyDescent="0.3">
      <c r="A80" s="4">
        <v>40389</v>
      </c>
      <c r="B80" s="5">
        <v>315</v>
      </c>
      <c r="C80" s="5">
        <v>322.45001200000002</v>
      </c>
      <c r="D80" s="5">
        <v>313.10000600000001</v>
      </c>
      <c r="E80" s="5">
        <v>263.26357999999999</v>
      </c>
      <c r="F80" s="5">
        <v>2830720</v>
      </c>
    </row>
    <row r="81" spans="1:6" x14ac:dyDescent="0.3">
      <c r="A81" s="4">
        <v>40392</v>
      </c>
      <c r="B81" s="5">
        <v>322</v>
      </c>
      <c r="C81" s="5">
        <v>326.45001200000002</v>
      </c>
      <c r="D81" s="5">
        <v>318.60000600000001</v>
      </c>
      <c r="E81" s="5">
        <v>267.69903599999998</v>
      </c>
      <c r="F81" s="5">
        <v>509737</v>
      </c>
    </row>
    <row r="82" spans="1:6" x14ac:dyDescent="0.3">
      <c r="A82" s="4">
        <v>40393</v>
      </c>
      <c r="B82" s="5">
        <v>324.95001200000002</v>
      </c>
      <c r="C82" s="5">
        <v>324.95001200000002</v>
      </c>
      <c r="D82" s="5">
        <v>321.14999399999999</v>
      </c>
      <c r="E82" s="5">
        <v>267.74047899999999</v>
      </c>
      <c r="F82" s="5">
        <v>610460</v>
      </c>
    </row>
    <row r="83" spans="1:6" x14ac:dyDescent="0.3">
      <c r="A83" s="4">
        <v>40394</v>
      </c>
      <c r="B83" s="5">
        <v>323.79998799999998</v>
      </c>
      <c r="C83" s="5">
        <v>324.39999399999999</v>
      </c>
      <c r="D83" s="5">
        <v>319.79998799999998</v>
      </c>
      <c r="E83" s="5">
        <v>266.08242799999999</v>
      </c>
      <c r="F83" s="5">
        <v>195620</v>
      </c>
    </row>
    <row r="84" spans="1:6" x14ac:dyDescent="0.3">
      <c r="A84" s="4">
        <v>40395</v>
      </c>
      <c r="B84" s="5">
        <v>320.45001200000002</v>
      </c>
      <c r="C84" s="5">
        <v>323.64999399999999</v>
      </c>
      <c r="D84" s="5">
        <v>318.85000600000001</v>
      </c>
      <c r="E84" s="5">
        <v>265.29480000000001</v>
      </c>
      <c r="F84" s="5">
        <v>1551851</v>
      </c>
    </row>
    <row r="85" spans="1:6" x14ac:dyDescent="0.3">
      <c r="A85" s="4">
        <v>40396</v>
      </c>
      <c r="B85" s="5">
        <v>320</v>
      </c>
      <c r="C85" s="5">
        <v>322.75</v>
      </c>
      <c r="D85" s="5">
        <v>318</v>
      </c>
      <c r="E85" s="5">
        <v>263.84393299999999</v>
      </c>
      <c r="F85" s="5">
        <v>462484</v>
      </c>
    </row>
    <row r="86" spans="1:6" x14ac:dyDescent="0.3">
      <c r="A86" s="4">
        <v>40399</v>
      </c>
      <c r="B86" s="5">
        <v>320</v>
      </c>
      <c r="C86" s="5">
        <v>325</v>
      </c>
      <c r="D86" s="5">
        <v>318.10000600000001</v>
      </c>
      <c r="E86" s="5">
        <v>268.52801499999998</v>
      </c>
      <c r="F86" s="5">
        <v>282346</v>
      </c>
    </row>
    <row r="87" spans="1:6" x14ac:dyDescent="0.3">
      <c r="A87" s="4">
        <v>40400</v>
      </c>
      <c r="B87" s="5">
        <v>325.60000600000001</v>
      </c>
      <c r="C87" s="5">
        <v>326</v>
      </c>
      <c r="D87" s="5">
        <v>318.10000600000001</v>
      </c>
      <c r="E87" s="5">
        <v>265.999481</v>
      </c>
      <c r="F87" s="5">
        <v>322904</v>
      </c>
    </row>
    <row r="88" spans="1:6" x14ac:dyDescent="0.3">
      <c r="A88" s="4">
        <v>40401</v>
      </c>
      <c r="B88" s="5">
        <v>321</v>
      </c>
      <c r="C88" s="5">
        <v>323.45001200000002</v>
      </c>
      <c r="D88" s="5">
        <v>319.10000600000001</v>
      </c>
      <c r="E88" s="5">
        <v>266.08242799999999</v>
      </c>
      <c r="F88" s="5">
        <v>321761</v>
      </c>
    </row>
    <row r="89" spans="1:6" x14ac:dyDescent="0.3">
      <c r="A89" s="4">
        <v>40402</v>
      </c>
      <c r="B89" s="5">
        <v>320</v>
      </c>
      <c r="C89" s="5">
        <v>332</v>
      </c>
      <c r="D89" s="5">
        <v>318.5</v>
      </c>
      <c r="E89" s="5">
        <v>273.33654799999999</v>
      </c>
      <c r="F89" s="5">
        <v>898552</v>
      </c>
    </row>
    <row r="90" spans="1:6" x14ac:dyDescent="0.3">
      <c r="A90" s="4">
        <v>40403</v>
      </c>
      <c r="B90" s="5">
        <v>330.75</v>
      </c>
      <c r="C90" s="5">
        <v>341</v>
      </c>
      <c r="D90" s="5">
        <v>329.70001200000002</v>
      </c>
      <c r="E90" s="5">
        <v>278.891144</v>
      </c>
      <c r="F90" s="5">
        <v>1262362</v>
      </c>
    </row>
    <row r="91" spans="1:6" x14ac:dyDescent="0.3">
      <c r="A91" s="4">
        <v>40406</v>
      </c>
      <c r="B91" s="5">
        <v>335.89999399999999</v>
      </c>
      <c r="C91" s="5">
        <v>341</v>
      </c>
      <c r="D91" s="5">
        <v>334.54998799999998</v>
      </c>
      <c r="E91" s="5">
        <v>281.70986900000003</v>
      </c>
      <c r="F91" s="5">
        <v>350504</v>
      </c>
    </row>
    <row r="92" spans="1:6" x14ac:dyDescent="0.3">
      <c r="A92" s="4">
        <v>40407</v>
      </c>
      <c r="B92" s="5">
        <v>341</v>
      </c>
      <c r="C92" s="5">
        <v>353</v>
      </c>
      <c r="D92" s="5">
        <v>341</v>
      </c>
      <c r="E92" s="5">
        <v>290.41488600000002</v>
      </c>
      <c r="F92" s="5">
        <v>928822</v>
      </c>
    </row>
    <row r="93" spans="1:6" x14ac:dyDescent="0.3">
      <c r="A93" s="4">
        <v>40408</v>
      </c>
      <c r="B93" s="5">
        <v>347.54998799999998</v>
      </c>
      <c r="C93" s="5">
        <v>356.95001200000002</v>
      </c>
      <c r="D93" s="5">
        <v>325.25</v>
      </c>
      <c r="E93" s="5">
        <v>290.456299</v>
      </c>
      <c r="F93" s="5">
        <v>696178</v>
      </c>
    </row>
    <row r="94" spans="1:6" x14ac:dyDescent="0.3">
      <c r="A94" s="4">
        <v>40409</v>
      </c>
      <c r="B94" s="5">
        <v>353.60000600000001</v>
      </c>
      <c r="C94" s="5">
        <v>367.95001200000002</v>
      </c>
      <c r="D94" s="5">
        <v>348.35000600000001</v>
      </c>
      <c r="E94" s="5">
        <v>303.34799199999998</v>
      </c>
      <c r="F94" s="5">
        <v>1389662</v>
      </c>
    </row>
    <row r="95" spans="1:6" x14ac:dyDescent="0.3">
      <c r="A95" s="4">
        <v>40410</v>
      </c>
      <c r="B95" s="5">
        <v>363</v>
      </c>
      <c r="C95" s="5">
        <v>364.5</v>
      </c>
      <c r="D95" s="5">
        <v>360</v>
      </c>
      <c r="E95" s="5">
        <v>299.70016500000003</v>
      </c>
      <c r="F95" s="5">
        <v>371105</v>
      </c>
    </row>
    <row r="96" spans="1:6" x14ac:dyDescent="0.3">
      <c r="A96" s="4">
        <v>40413</v>
      </c>
      <c r="B96" s="5">
        <v>362</v>
      </c>
      <c r="C96" s="5">
        <v>362.85000600000001</v>
      </c>
      <c r="D96" s="5">
        <v>353.54998799999998</v>
      </c>
      <c r="E96" s="5">
        <v>294.18704200000002</v>
      </c>
      <c r="F96" s="5">
        <v>379114</v>
      </c>
    </row>
    <row r="97" spans="1:6" x14ac:dyDescent="0.3">
      <c r="A97" s="4">
        <v>40414</v>
      </c>
      <c r="B97" s="5">
        <v>356</v>
      </c>
      <c r="C97" s="5">
        <v>359</v>
      </c>
      <c r="D97" s="5">
        <v>336.29998799999998</v>
      </c>
      <c r="E97" s="5">
        <v>283.450897</v>
      </c>
      <c r="F97" s="5">
        <v>622729</v>
      </c>
    </row>
    <row r="98" spans="1:6" x14ac:dyDescent="0.3">
      <c r="A98" s="4">
        <v>40415</v>
      </c>
      <c r="B98" s="5">
        <v>340</v>
      </c>
      <c r="C98" s="5">
        <v>345.29998799999998</v>
      </c>
      <c r="D98" s="5">
        <v>336.45001200000002</v>
      </c>
      <c r="E98" s="5">
        <v>283.57522599999999</v>
      </c>
      <c r="F98" s="5">
        <v>872722</v>
      </c>
    </row>
    <row r="99" spans="1:6" x14ac:dyDescent="0.3">
      <c r="A99" s="4">
        <v>40416</v>
      </c>
      <c r="B99" s="5">
        <v>344.89999399999999</v>
      </c>
      <c r="C99" s="5">
        <v>354.60000600000001</v>
      </c>
      <c r="D99" s="5">
        <v>343.20001200000002</v>
      </c>
      <c r="E99" s="5">
        <v>288.63244600000002</v>
      </c>
      <c r="F99" s="5">
        <v>819110</v>
      </c>
    </row>
    <row r="100" spans="1:6" x14ac:dyDescent="0.3">
      <c r="A100" s="4">
        <v>40417</v>
      </c>
      <c r="B100" s="5">
        <v>350</v>
      </c>
      <c r="C100" s="5">
        <v>350</v>
      </c>
      <c r="D100" s="5">
        <v>339.25</v>
      </c>
      <c r="E100" s="5">
        <v>286.18676799999997</v>
      </c>
      <c r="F100" s="5">
        <v>321135</v>
      </c>
    </row>
    <row r="101" spans="1:6" x14ac:dyDescent="0.3">
      <c r="A101" s="4">
        <v>40420</v>
      </c>
      <c r="B101" s="5">
        <v>345.20001200000002</v>
      </c>
      <c r="C101" s="5">
        <v>350.89999399999999</v>
      </c>
      <c r="D101" s="5">
        <v>332.10000600000001</v>
      </c>
      <c r="E101" s="5">
        <v>281.66845699999999</v>
      </c>
      <c r="F101" s="5">
        <v>408231</v>
      </c>
    </row>
    <row r="102" spans="1:6" x14ac:dyDescent="0.3">
      <c r="A102" s="4">
        <v>40421</v>
      </c>
      <c r="B102" s="5">
        <v>338</v>
      </c>
      <c r="C102" s="5">
        <v>339.64999399999999</v>
      </c>
      <c r="D102" s="5">
        <v>327.29998799999998</v>
      </c>
      <c r="E102" s="5">
        <v>272.75619499999999</v>
      </c>
      <c r="F102" s="5">
        <v>977961</v>
      </c>
    </row>
    <row r="103" spans="1:6" x14ac:dyDescent="0.3">
      <c r="A103" s="4">
        <v>40422</v>
      </c>
      <c r="B103" s="5">
        <v>332.5</v>
      </c>
      <c r="C103" s="5">
        <v>339.5</v>
      </c>
      <c r="D103" s="5">
        <v>330.5</v>
      </c>
      <c r="E103" s="5">
        <v>279.098389</v>
      </c>
      <c r="F103" s="5">
        <v>574183</v>
      </c>
    </row>
    <row r="104" spans="1:6" x14ac:dyDescent="0.3">
      <c r="A104" s="4">
        <v>40423</v>
      </c>
      <c r="B104" s="5">
        <v>339.64999399999999</v>
      </c>
      <c r="C104" s="5">
        <v>346</v>
      </c>
      <c r="D104" s="5">
        <v>337.04998799999998</v>
      </c>
      <c r="E104" s="5">
        <v>285.93804899999998</v>
      </c>
      <c r="F104" s="5">
        <v>683804</v>
      </c>
    </row>
    <row r="105" spans="1:6" x14ac:dyDescent="0.3">
      <c r="A105" s="4">
        <v>40424</v>
      </c>
      <c r="B105" s="5">
        <v>347.5</v>
      </c>
      <c r="C105" s="5">
        <v>351.70001200000002</v>
      </c>
      <c r="D105" s="5">
        <v>346.10000600000001</v>
      </c>
      <c r="E105" s="5">
        <v>288.59103399999998</v>
      </c>
      <c r="F105" s="5">
        <v>498859</v>
      </c>
    </row>
    <row r="106" spans="1:6" x14ac:dyDescent="0.3">
      <c r="A106" s="4">
        <v>40427</v>
      </c>
      <c r="B106" s="5">
        <v>351.70001200000002</v>
      </c>
      <c r="C106" s="5">
        <v>351.70001200000002</v>
      </c>
      <c r="D106" s="5">
        <v>320.95001200000002</v>
      </c>
      <c r="E106" s="5">
        <v>283.90689099999997</v>
      </c>
      <c r="F106" s="5">
        <v>317010</v>
      </c>
    </row>
    <row r="107" spans="1:6" x14ac:dyDescent="0.3">
      <c r="A107" s="4">
        <v>40428</v>
      </c>
      <c r="B107" s="5">
        <v>347.95001200000002</v>
      </c>
      <c r="C107" s="5">
        <v>347.95001200000002</v>
      </c>
      <c r="D107" s="5">
        <v>340.85000600000001</v>
      </c>
      <c r="E107" s="5">
        <v>283.78250100000002</v>
      </c>
      <c r="F107" s="5">
        <v>278641</v>
      </c>
    </row>
    <row r="108" spans="1:6" x14ac:dyDescent="0.3">
      <c r="A108" s="4">
        <v>40429</v>
      </c>
      <c r="B108" s="5">
        <v>342</v>
      </c>
      <c r="C108" s="5">
        <v>348.45001200000002</v>
      </c>
      <c r="D108" s="5">
        <v>340</v>
      </c>
      <c r="E108" s="5">
        <v>286.06237800000002</v>
      </c>
      <c r="F108" s="5">
        <v>326908</v>
      </c>
    </row>
    <row r="109" spans="1:6" x14ac:dyDescent="0.3">
      <c r="A109" s="4">
        <v>40430</v>
      </c>
      <c r="B109" s="5">
        <v>347.45001200000002</v>
      </c>
      <c r="C109" s="5">
        <v>356.85000600000001</v>
      </c>
      <c r="D109" s="5">
        <v>344.29998799999998</v>
      </c>
      <c r="E109" s="5">
        <v>294.85025000000002</v>
      </c>
      <c r="F109" s="5">
        <v>823820</v>
      </c>
    </row>
    <row r="110" spans="1:6" x14ac:dyDescent="0.3">
      <c r="A110" s="4">
        <v>40434</v>
      </c>
      <c r="B110" s="5">
        <v>355</v>
      </c>
      <c r="C110" s="5">
        <v>377.10000600000001</v>
      </c>
      <c r="D110" s="5">
        <v>355</v>
      </c>
      <c r="E110" s="5">
        <v>306.29110700000001</v>
      </c>
      <c r="F110" s="5">
        <v>1206772</v>
      </c>
    </row>
    <row r="111" spans="1:6" x14ac:dyDescent="0.3">
      <c r="A111" s="4">
        <v>40435</v>
      </c>
      <c r="B111" s="5">
        <v>372</v>
      </c>
      <c r="C111" s="5">
        <v>374.89999399999999</v>
      </c>
      <c r="D111" s="5">
        <v>366</v>
      </c>
      <c r="E111" s="5">
        <v>307.70049999999998</v>
      </c>
      <c r="F111" s="5">
        <v>635238</v>
      </c>
    </row>
    <row r="112" spans="1:6" x14ac:dyDescent="0.3">
      <c r="A112" s="4">
        <v>40436</v>
      </c>
      <c r="B112" s="5">
        <v>372</v>
      </c>
      <c r="C112" s="5">
        <v>374.60000600000001</v>
      </c>
      <c r="D112" s="5">
        <v>365.20001200000002</v>
      </c>
      <c r="E112" s="5">
        <v>306.53982500000001</v>
      </c>
      <c r="F112" s="5">
        <v>546400</v>
      </c>
    </row>
    <row r="113" spans="1:6" x14ac:dyDescent="0.3">
      <c r="A113" s="4">
        <v>40437</v>
      </c>
      <c r="B113" s="5">
        <v>368.75</v>
      </c>
      <c r="C113" s="5">
        <v>384.79998799999998</v>
      </c>
      <c r="D113" s="5">
        <v>366</v>
      </c>
      <c r="E113" s="5">
        <v>305.87658699999997</v>
      </c>
      <c r="F113" s="5">
        <v>1078351</v>
      </c>
    </row>
    <row r="114" spans="1:6" x14ac:dyDescent="0.3">
      <c r="A114" s="4">
        <v>40438</v>
      </c>
      <c r="B114" s="5">
        <v>370.04998799999998</v>
      </c>
      <c r="C114" s="5">
        <v>382.39999399999999</v>
      </c>
      <c r="D114" s="5">
        <v>370</v>
      </c>
      <c r="E114" s="5">
        <v>312.17730699999998</v>
      </c>
      <c r="F114" s="5">
        <v>575531</v>
      </c>
    </row>
    <row r="115" spans="1:6" x14ac:dyDescent="0.3">
      <c r="A115" s="4">
        <v>40441</v>
      </c>
      <c r="B115" s="5">
        <v>376.54998799999998</v>
      </c>
      <c r="C115" s="5">
        <v>386.45001200000002</v>
      </c>
      <c r="D115" s="5">
        <v>375</v>
      </c>
      <c r="E115" s="5">
        <v>316.944366</v>
      </c>
      <c r="F115" s="5">
        <v>559687</v>
      </c>
    </row>
    <row r="116" spans="1:6" x14ac:dyDescent="0.3">
      <c r="A116" s="4">
        <v>40442</v>
      </c>
      <c r="B116" s="5">
        <v>385.70001200000002</v>
      </c>
      <c r="C116" s="5">
        <v>393.20001200000002</v>
      </c>
      <c r="D116" s="5">
        <v>380.89999399999999</v>
      </c>
      <c r="E116" s="5">
        <v>319.63876299999998</v>
      </c>
      <c r="F116" s="5">
        <v>522821</v>
      </c>
    </row>
    <row r="117" spans="1:6" x14ac:dyDescent="0.3">
      <c r="A117" s="4">
        <v>40443</v>
      </c>
      <c r="B117" s="5">
        <v>385.54998799999998</v>
      </c>
      <c r="C117" s="5">
        <v>389</v>
      </c>
      <c r="D117" s="5">
        <v>376.10000600000001</v>
      </c>
      <c r="E117" s="5">
        <v>314.87170400000002</v>
      </c>
      <c r="F117" s="5">
        <v>597404</v>
      </c>
    </row>
    <row r="118" spans="1:6" x14ac:dyDescent="0.3">
      <c r="A118" s="4">
        <v>40444</v>
      </c>
      <c r="B118" s="5">
        <v>382.89999399999999</v>
      </c>
      <c r="C118" s="5">
        <v>383</v>
      </c>
      <c r="D118" s="5">
        <v>375.5</v>
      </c>
      <c r="E118" s="5">
        <v>313.13073700000001</v>
      </c>
      <c r="F118" s="5">
        <v>276716</v>
      </c>
    </row>
    <row r="119" spans="1:6" x14ac:dyDescent="0.3">
      <c r="A119" s="4">
        <v>40445</v>
      </c>
      <c r="B119" s="5">
        <v>379.79998799999998</v>
      </c>
      <c r="C119" s="5">
        <v>388.70001200000002</v>
      </c>
      <c r="D119" s="5">
        <v>375.29998799999998</v>
      </c>
      <c r="E119" s="5">
        <v>319.39004499999999</v>
      </c>
      <c r="F119" s="5">
        <v>609929</v>
      </c>
    </row>
    <row r="120" spans="1:6" x14ac:dyDescent="0.3">
      <c r="A120" s="4">
        <v>40448</v>
      </c>
      <c r="B120" s="5">
        <v>387.29998799999998</v>
      </c>
      <c r="C120" s="5">
        <v>388.89999399999999</v>
      </c>
      <c r="D120" s="5">
        <v>376.04998799999998</v>
      </c>
      <c r="E120" s="5">
        <v>315.53500400000001</v>
      </c>
      <c r="F120" s="5">
        <v>312924</v>
      </c>
    </row>
    <row r="121" spans="1:6" x14ac:dyDescent="0.3">
      <c r="A121" s="4">
        <v>40449</v>
      </c>
      <c r="B121" s="5">
        <v>385</v>
      </c>
      <c r="C121" s="5">
        <v>387.5</v>
      </c>
      <c r="D121" s="5">
        <v>380.25</v>
      </c>
      <c r="E121" s="5">
        <v>318.561035</v>
      </c>
      <c r="F121" s="5">
        <v>311991</v>
      </c>
    </row>
    <row r="122" spans="1:6" x14ac:dyDescent="0.3">
      <c r="A122" s="4">
        <v>40450</v>
      </c>
      <c r="B122" s="5">
        <v>385</v>
      </c>
      <c r="C122" s="5">
        <v>391</v>
      </c>
      <c r="D122" s="5">
        <v>380.14999399999999</v>
      </c>
      <c r="E122" s="5">
        <v>316.65420499999999</v>
      </c>
      <c r="F122" s="5">
        <v>649463</v>
      </c>
    </row>
    <row r="123" spans="1:6" x14ac:dyDescent="0.3">
      <c r="A123" s="4">
        <v>40451</v>
      </c>
      <c r="B123" s="5">
        <v>383.45001200000002</v>
      </c>
      <c r="C123" s="5">
        <v>391</v>
      </c>
      <c r="D123" s="5">
        <v>375.20001200000002</v>
      </c>
      <c r="E123" s="5">
        <v>322.41604599999999</v>
      </c>
      <c r="F123" s="5">
        <v>775785</v>
      </c>
    </row>
    <row r="124" spans="1:6" x14ac:dyDescent="0.3">
      <c r="A124" s="4">
        <v>40452</v>
      </c>
      <c r="B124" s="5">
        <v>390.89999399999999</v>
      </c>
      <c r="C124" s="5">
        <v>395</v>
      </c>
      <c r="D124" s="5">
        <v>387.14999399999999</v>
      </c>
      <c r="E124" s="5">
        <v>326.06384300000002</v>
      </c>
      <c r="F124" s="5">
        <v>564084</v>
      </c>
    </row>
    <row r="125" spans="1:6" x14ac:dyDescent="0.3">
      <c r="A125" s="4">
        <v>40455</v>
      </c>
      <c r="B125" s="5">
        <v>395.14999399999999</v>
      </c>
      <c r="C125" s="5">
        <v>399</v>
      </c>
      <c r="D125" s="5">
        <v>393.89999399999999</v>
      </c>
      <c r="E125" s="5">
        <v>329.04843099999999</v>
      </c>
      <c r="F125" s="5">
        <v>432720</v>
      </c>
    </row>
    <row r="126" spans="1:6" x14ac:dyDescent="0.3">
      <c r="A126" s="4">
        <v>40456</v>
      </c>
      <c r="B126" s="5">
        <v>397.10000600000001</v>
      </c>
      <c r="C126" s="5">
        <v>401</v>
      </c>
      <c r="D126" s="5">
        <v>395.29998799999998</v>
      </c>
      <c r="E126" s="5">
        <v>330.12616000000003</v>
      </c>
      <c r="F126" s="5">
        <v>491795</v>
      </c>
    </row>
    <row r="127" spans="1:6" x14ac:dyDescent="0.3">
      <c r="A127" s="4">
        <v>40457</v>
      </c>
      <c r="B127" s="5">
        <v>401</v>
      </c>
      <c r="C127" s="5">
        <v>405</v>
      </c>
      <c r="D127" s="5">
        <v>398.54998799999998</v>
      </c>
      <c r="E127" s="5">
        <v>333.93978900000002</v>
      </c>
      <c r="F127" s="5">
        <v>659227</v>
      </c>
    </row>
    <row r="128" spans="1:6" x14ac:dyDescent="0.3">
      <c r="A128" s="4">
        <v>40458</v>
      </c>
      <c r="B128" s="5">
        <v>404</v>
      </c>
      <c r="C128" s="5">
        <v>405.95001200000002</v>
      </c>
      <c r="D128" s="5">
        <v>390</v>
      </c>
      <c r="E128" s="5">
        <v>326.39547700000003</v>
      </c>
      <c r="F128" s="5">
        <v>403659</v>
      </c>
    </row>
    <row r="129" spans="1:6" x14ac:dyDescent="0.3">
      <c r="A129" s="4">
        <v>40459</v>
      </c>
      <c r="B129" s="5">
        <v>395</v>
      </c>
      <c r="C129" s="5">
        <v>400.54998799999998</v>
      </c>
      <c r="D129" s="5">
        <v>384.54998799999998</v>
      </c>
      <c r="E129" s="5">
        <v>322.41604599999999</v>
      </c>
      <c r="F129" s="5">
        <v>966824</v>
      </c>
    </row>
    <row r="130" spans="1:6" x14ac:dyDescent="0.3">
      <c r="A130" s="4">
        <v>40462</v>
      </c>
      <c r="B130" s="5">
        <v>391</v>
      </c>
      <c r="C130" s="5">
        <v>394</v>
      </c>
      <c r="D130" s="5">
        <v>385.25</v>
      </c>
      <c r="E130" s="5">
        <v>323.45236199999999</v>
      </c>
      <c r="F130" s="5">
        <v>292905</v>
      </c>
    </row>
    <row r="131" spans="1:6" x14ac:dyDescent="0.3">
      <c r="A131" s="4">
        <v>40463</v>
      </c>
      <c r="B131" s="5">
        <v>387.04998799999998</v>
      </c>
      <c r="C131" s="5">
        <v>390.35000600000001</v>
      </c>
      <c r="D131" s="5">
        <v>380.95001200000002</v>
      </c>
      <c r="E131" s="5">
        <v>319.01693699999998</v>
      </c>
      <c r="F131" s="5">
        <v>321249</v>
      </c>
    </row>
    <row r="132" spans="1:6" x14ac:dyDescent="0.3">
      <c r="A132" s="4">
        <v>40464</v>
      </c>
      <c r="B132" s="5">
        <v>389.89999399999999</v>
      </c>
      <c r="C132" s="5">
        <v>398.85000600000001</v>
      </c>
      <c r="D132" s="5">
        <v>385.64999399999999</v>
      </c>
      <c r="E132" s="5">
        <v>329.08987400000001</v>
      </c>
      <c r="F132" s="5">
        <v>338594</v>
      </c>
    </row>
    <row r="133" spans="1:6" x14ac:dyDescent="0.3">
      <c r="A133" s="4">
        <v>40465</v>
      </c>
      <c r="B133" s="5">
        <v>399.04998799999998</v>
      </c>
      <c r="C133" s="5">
        <v>402.85000600000001</v>
      </c>
      <c r="D133" s="5">
        <v>392.04998799999998</v>
      </c>
      <c r="E133" s="5">
        <v>328.13647500000002</v>
      </c>
      <c r="F133" s="5">
        <v>1033856</v>
      </c>
    </row>
    <row r="134" spans="1:6" x14ac:dyDescent="0.3">
      <c r="A134" s="4">
        <v>40466</v>
      </c>
      <c r="B134" s="5">
        <v>398.95001200000002</v>
      </c>
      <c r="C134" s="5">
        <v>398.95001200000002</v>
      </c>
      <c r="D134" s="5">
        <v>387.39999399999999</v>
      </c>
      <c r="E134" s="5">
        <v>324.15707400000002</v>
      </c>
      <c r="F134" s="5">
        <v>535086</v>
      </c>
    </row>
    <row r="135" spans="1:6" x14ac:dyDescent="0.3">
      <c r="A135" s="4">
        <v>40469</v>
      </c>
      <c r="B135" s="5">
        <v>388.29998799999998</v>
      </c>
      <c r="C135" s="5">
        <v>404</v>
      </c>
      <c r="D135" s="5">
        <v>385.35000600000001</v>
      </c>
      <c r="E135" s="5">
        <v>330.95526100000001</v>
      </c>
      <c r="F135" s="5">
        <v>383710</v>
      </c>
    </row>
    <row r="136" spans="1:6" x14ac:dyDescent="0.3">
      <c r="A136" s="4">
        <v>40470</v>
      </c>
      <c r="B136" s="5">
        <v>402.5</v>
      </c>
      <c r="C136" s="5">
        <v>414.39999399999999</v>
      </c>
      <c r="D136" s="5">
        <v>398.54998799999998</v>
      </c>
      <c r="E136" s="5">
        <v>334.810272</v>
      </c>
      <c r="F136" s="5">
        <v>702830</v>
      </c>
    </row>
    <row r="137" spans="1:6" x14ac:dyDescent="0.3">
      <c r="A137" s="4">
        <v>40471</v>
      </c>
      <c r="B137" s="5">
        <v>399.95001200000002</v>
      </c>
      <c r="C137" s="5">
        <v>407.5</v>
      </c>
      <c r="D137" s="5">
        <v>390.35000600000001</v>
      </c>
      <c r="E137" s="5">
        <v>326.39547700000003</v>
      </c>
      <c r="F137" s="5">
        <v>305335</v>
      </c>
    </row>
    <row r="138" spans="1:6" x14ac:dyDescent="0.3">
      <c r="A138" s="4">
        <v>40472</v>
      </c>
      <c r="B138" s="5">
        <v>394.70001200000002</v>
      </c>
      <c r="C138" s="5">
        <v>406</v>
      </c>
      <c r="D138" s="5">
        <v>394</v>
      </c>
      <c r="E138" s="5">
        <v>333.77401700000001</v>
      </c>
      <c r="F138" s="5">
        <v>1012598</v>
      </c>
    </row>
    <row r="139" spans="1:6" x14ac:dyDescent="0.3">
      <c r="A139" s="4">
        <v>40473</v>
      </c>
      <c r="B139" s="5">
        <v>405</v>
      </c>
      <c r="C139" s="5">
        <v>417.70001200000002</v>
      </c>
      <c r="D139" s="5">
        <v>403.95001200000002</v>
      </c>
      <c r="E139" s="5">
        <v>343.059326</v>
      </c>
      <c r="F139" s="5">
        <v>910223</v>
      </c>
    </row>
    <row r="140" spans="1:6" x14ac:dyDescent="0.3">
      <c r="A140" s="4">
        <v>40476</v>
      </c>
      <c r="B140" s="5">
        <v>419</v>
      </c>
      <c r="C140" s="5">
        <v>419</v>
      </c>
      <c r="D140" s="5">
        <v>410</v>
      </c>
      <c r="E140" s="5">
        <v>341.02816799999999</v>
      </c>
      <c r="F140" s="5">
        <v>488325</v>
      </c>
    </row>
    <row r="141" spans="1:6" x14ac:dyDescent="0.3">
      <c r="A141" s="4">
        <v>40477</v>
      </c>
      <c r="B141" s="5">
        <v>414</v>
      </c>
      <c r="C141" s="5">
        <v>420.5</v>
      </c>
      <c r="D141" s="5">
        <v>412.10000600000001</v>
      </c>
      <c r="E141" s="5">
        <v>346.45840500000003</v>
      </c>
      <c r="F141" s="5">
        <v>610154</v>
      </c>
    </row>
    <row r="142" spans="1:6" x14ac:dyDescent="0.3">
      <c r="A142" s="4">
        <v>40478</v>
      </c>
      <c r="B142" s="5">
        <v>418</v>
      </c>
      <c r="C142" s="5">
        <v>426.95001200000002</v>
      </c>
      <c r="D142" s="5">
        <v>388.60000600000001</v>
      </c>
      <c r="E142" s="5">
        <v>325.73220800000001</v>
      </c>
      <c r="F142" s="5">
        <v>3990917</v>
      </c>
    </row>
    <row r="143" spans="1:6" x14ac:dyDescent="0.3">
      <c r="A143" s="4">
        <v>40479</v>
      </c>
      <c r="B143" s="5">
        <v>389</v>
      </c>
      <c r="C143" s="5">
        <v>393.04998799999998</v>
      </c>
      <c r="D143" s="5">
        <v>374.25</v>
      </c>
      <c r="E143" s="5">
        <v>314.66445900000002</v>
      </c>
      <c r="F143" s="5">
        <v>3224230</v>
      </c>
    </row>
    <row r="144" spans="1:6" x14ac:dyDescent="0.3">
      <c r="A144" s="4">
        <v>40480</v>
      </c>
      <c r="B144" s="5">
        <v>379</v>
      </c>
      <c r="C144" s="5">
        <v>384.79998799999998</v>
      </c>
      <c r="D144" s="5">
        <v>372</v>
      </c>
      <c r="E144" s="5">
        <v>313.33804300000003</v>
      </c>
      <c r="F144" s="5">
        <v>1374646</v>
      </c>
    </row>
    <row r="145" spans="1:6" x14ac:dyDescent="0.3">
      <c r="A145" s="4">
        <v>40483</v>
      </c>
      <c r="B145" s="5">
        <v>384.89999399999999</v>
      </c>
      <c r="C145" s="5">
        <v>384.89999399999999</v>
      </c>
      <c r="D145" s="5">
        <v>374</v>
      </c>
      <c r="E145" s="5">
        <v>315.949524</v>
      </c>
      <c r="F145" s="5">
        <v>823924</v>
      </c>
    </row>
    <row r="146" spans="1:6" x14ac:dyDescent="0.3">
      <c r="A146" s="4">
        <v>40484</v>
      </c>
      <c r="B146" s="5">
        <v>379</v>
      </c>
      <c r="C146" s="5">
        <v>386</v>
      </c>
      <c r="D146" s="5">
        <v>379</v>
      </c>
      <c r="E146" s="5">
        <v>318.35372899999999</v>
      </c>
      <c r="F146" s="5">
        <v>464475</v>
      </c>
    </row>
    <row r="147" spans="1:6" x14ac:dyDescent="0.3">
      <c r="A147" s="4">
        <v>40485</v>
      </c>
      <c r="B147" s="5">
        <v>386.20001200000002</v>
      </c>
      <c r="C147" s="5">
        <v>392</v>
      </c>
      <c r="D147" s="5">
        <v>386.20001200000002</v>
      </c>
      <c r="E147" s="5">
        <v>323.36944599999998</v>
      </c>
      <c r="F147" s="5">
        <v>1637124</v>
      </c>
    </row>
    <row r="148" spans="1:6" x14ac:dyDescent="0.3">
      <c r="A148" s="4">
        <v>40486</v>
      </c>
      <c r="B148" s="5">
        <v>391</v>
      </c>
      <c r="C148" s="5">
        <v>394.70001200000002</v>
      </c>
      <c r="D148" s="5">
        <v>384.20001200000002</v>
      </c>
      <c r="E148" s="5">
        <v>320.55072000000001</v>
      </c>
      <c r="F148" s="5">
        <v>966603</v>
      </c>
    </row>
    <row r="149" spans="1:6" x14ac:dyDescent="0.3">
      <c r="A149" s="4">
        <v>40490</v>
      </c>
      <c r="B149" s="5">
        <v>390</v>
      </c>
      <c r="C149" s="5">
        <v>392.70001200000002</v>
      </c>
      <c r="D149" s="5">
        <v>379.79998799999998</v>
      </c>
      <c r="E149" s="5">
        <v>318.68533300000001</v>
      </c>
      <c r="F149" s="5">
        <v>716924</v>
      </c>
    </row>
    <row r="150" spans="1:6" x14ac:dyDescent="0.3">
      <c r="A150" s="4">
        <v>40491</v>
      </c>
      <c r="B150" s="5">
        <v>384.79998799999998</v>
      </c>
      <c r="C150" s="5">
        <v>389.39999399999999</v>
      </c>
      <c r="D150" s="5">
        <v>380.60000600000001</v>
      </c>
      <c r="E150" s="5">
        <v>317.69049100000001</v>
      </c>
      <c r="F150" s="5">
        <v>1578246</v>
      </c>
    </row>
    <row r="151" spans="1:6" x14ac:dyDescent="0.3">
      <c r="A151" s="4">
        <v>40492</v>
      </c>
      <c r="B151" s="5">
        <v>383</v>
      </c>
      <c r="C151" s="5">
        <v>393.20001200000002</v>
      </c>
      <c r="D151" s="5">
        <v>382</v>
      </c>
      <c r="E151" s="5">
        <v>322.78912400000002</v>
      </c>
      <c r="F151" s="5">
        <v>560532</v>
      </c>
    </row>
    <row r="152" spans="1:6" x14ac:dyDescent="0.3">
      <c r="A152" s="4">
        <v>40493</v>
      </c>
      <c r="B152" s="5">
        <v>390</v>
      </c>
      <c r="C152" s="5">
        <v>399.89999399999999</v>
      </c>
      <c r="D152" s="5">
        <v>388.39999399999999</v>
      </c>
      <c r="E152" s="5">
        <v>324.07415800000001</v>
      </c>
      <c r="F152" s="5">
        <v>868778</v>
      </c>
    </row>
    <row r="153" spans="1:6" x14ac:dyDescent="0.3">
      <c r="A153" s="4">
        <v>40494</v>
      </c>
      <c r="B153" s="5">
        <v>393</v>
      </c>
      <c r="C153" s="5">
        <v>396.79998799999998</v>
      </c>
      <c r="D153" s="5">
        <v>377.14999399999999</v>
      </c>
      <c r="E153" s="5">
        <v>317.56616200000002</v>
      </c>
      <c r="F153" s="5">
        <v>765502</v>
      </c>
    </row>
    <row r="154" spans="1:6" x14ac:dyDescent="0.3">
      <c r="A154" s="4">
        <v>40497</v>
      </c>
      <c r="B154" s="5">
        <v>385.39999399999999</v>
      </c>
      <c r="C154" s="5">
        <v>387.5</v>
      </c>
      <c r="D154" s="5">
        <v>378.20001200000002</v>
      </c>
      <c r="E154" s="5">
        <v>318.72683699999999</v>
      </c>
      <c r="F154" s="5">
        <v>945538</v>
      </c>
    </row>
    <row r="155" spans="1:6" x14ac:dyDescent="0.3">
      <c r="A155" s="4">
        <v>40498</v>
      </c>
      <c r="B155" s="5">
        <v>384.45001200000002</v>
      </c>
      <c r="C155" s="5">
        <v>384.85000600000001</v>
      </c>
      <c r="D155" s="5">
        <v>370.39999399999999</v>
      </c>
      <c r="E155" s="5">
        <v>312.384613</v>
      </c>
      <c r="F155" s="5">
        <v>464937</v>
      </c>
    </row>
    <row r="156" spans="1:6" x14ac:dyDescent="0.3">
      <c r="A156" s="4">
        <v>40500</v>
      </c>
      <c r="B156" s="5">
        <v>375.04998799999998</v>
      </c>
      <c r="C156" s="5">
        <v>381.39999399999999</v>
      </c>
      <c r="D156" s="5">
        <v>356.10000600000001</v>
      </c>
      <c r="E156" s="5">
        <v>312.92346199999997</v>
      </c>
      <c r="F156" s="5">
        <v>700088</v>
      </c>
    </row>
    <row r="157" spans="1:6" x14ac:dyDescent="0.3">
      <c r="A157" s="4">
        <v>40501</v>
      </c>
      <c r="B157" s="5">
        <v>380.45001200000002</v>
      </c>
      <c r="C157" s="5">
        <v>380.5</v>
      </c>
      <c r="D157" s="5">
        <v>367.25</v>
      </c>
      <c r="E157" s="5">
        <v>308.073578</v>
      </c>
      <c r="F157" s="5">
        <v>525177</v>
      </c>
    </row>
    <row r="158" spans="1:6" x14ac:dyDescent="0.3">
      <c r="A158" s="4">
        <v>40504</v>
      </c>
      <c r="B158" s="5">
        <v>371.60000600000001</v>
      </c>
      <c r="C158" s="5">
        <v>379.70001200000002</v>
      </c>
      <c r="D158" s="5">
        <v>369.20001200000002</v>
      </c>
      <c r="E158" s="5">
        <v>312.92346199999997</v>
      </c>
      <c r="F158" s="5">
        <v>322231</v>
      </c>
    </row>
    <row r="159" spans="1:6" x14ac:dyDescent="0.3">
      <c r="A159" s="4">
        <v>40505</v>
      </c>
      <c r="B159" s="5">
        <v>371.75</v>
      </c>
      <c r="C159" s="5">
        <v>375.95001200000002</v>
      </c>
      <c r="D159" s="5">
        <v>365</v>
      </c>
      <c r="E159" s="5">
        <v>309.60726899999997</v>
      </c>
      <c r="F159" s="5">
        <v>327436</v>
      </c>
    </row>
    <row r="160" spans="1:6" x14ac:dyDescent="0.3">
      <c r="A160" s="4">
        <v>40506</v>
      </c>
      <c r="B160" s="5">
        <v>374</v>
      </c>
      <c r="C160" s="5">
        <v>376</v>
      </c>
      <c r="D160" s="5">
        <v>354.10000600000001</v>
      </c>
      <c r="E160" s="5">
        <v>298.00064099999997</v>
      </c>
      <c r="F160" s="5">
        <v>2237998</v>
      </c>
    </row>
    <row r="161" spans="1:6" x14ac:dyDescent="0.3">
      <c r="A161" s="4">
        <v>40507</v>
      </c>
      <c r="B161" s="5">
        <v>363.04998799999998</v>
      </c>
      <c r="C161" s="5">
        <v>366.54998799999998</v>
      </c>
      <c r="D161" s="5">
        <v>332.10000600000001</v>
      </c>
      <c r="E161" s="5">
        <v>283.40945399999998</v>
      </c>
      <c r="F161" s="5">
        <v>1955217</v>
      </c>
    </row>
    <row r="162" spans="1:6" x14ac:dyDescent="0.3">
      <c r="A162" s="4">
        <v>40508</v>
      </c>
      <c r="B162" s="5">
        <v>343.60000600000001</v>
      </c>
      <c r="C162" s="5">
        <v>348</v>
      </c>
      <c r="D162" s="5">
        <v>314.04998799999998</v>
      </c>
      <c r="E162" s="5">
        <v>282.91201799999999</v>
      </c>
      <c r="F162" s="5">
        <v>933747</v>
      </c>
    </row>
    <row r="163" spans="1:6" x14ac:dyDescent="0.3">
      <c r="A163" s="4">
        <v>40511</v>
      </c>
      <c r="B163" s="5">
        <v>343.25</v>
      </c>
      <c r="C163" s="5">
        <v>349</v>
      </c>
      <c r="D163" s="5">
        <v>335.5</v>
      </c>
      <c r="E163" s="5">
        <v>288.67392000000001</v>
      </c>
      <c r="F163" s="5">
        <v>268934</v>
      </c>
    </row>
    <row r="164" spans="1:6" x14ac:dyDescent="0.3">
      <c r="A164" s="4">
        <v>40512</v>
      </c>
      <c r="B164" s="5">
        <v>348.20001200000002</v>
      </c>
      <c r="C164" s="5">
        <v>359.70001200000002</v>
      </c>
      <c r="D164" s="5">
        <v>344.5</v>
      </c>
      <c r="E164" s="5">
        <v>292.07299799999998</v>
      </c>
      <c r="F164" s="5">
        <v>653717</v>
      </c>
    </row>
    <row r="165" spans="1:6" x14ac:dyDescent="0.3">
      <c r="A165" s="4">
        <v>40513</v>
      </c>
      <c r="B165" s="5">
        <v>350.14999399999999</v>
      </c>
      <c r="C165" s="5">
        <v>381</v>
      </c>
      <c r="D165" s="5">
        <v>350.14999399999999</v>
      </c>
      <c r="E165" s="5">
        <v>305.75225799999998</v>
      </c>
      <c r="F165" s="5">
        <v>671907</v>
      </c>
    </row>
    <row r="166" spans="1:6" x14ac:dyDescent="0.3">
      <c r="A166" s="4">
        <v>40514</v>
      </c>
      <c r="B166" s="5">
        <v>379.54998799999998</v>
      </c>
      <c r="C166" s="5">
        <v>382.60000600000001</v>
      </c>
      <c r="D166" s="5">
        <v>373.14999399999999</v>
      </c>
      <c r="E166" s="5">
        <v>313.71109000000001</v>
      </c>
      <c r="F166" s="5">
        <v>648653</v>
      </c>
    </row>
    <row r="167" spans="1:6" x14ac:dyDescent="0.3">
      <c r="A167" s="4">
        <v>40515</v>
      </c>
      <c r="B167" s="5">
        <v>379</v>
      </c>
      <c r="C167" s="5">
        <v>379.5</v>
      </c>
      <c r="D167" s="5">
        <v>363</v>
      </c>
      <c r="E167" s="5">
        <v>304.25994900000001</v>
      </c>
      <c r="F167" s="5">
        <v>179763</v>
      </c>
    </row>
    <row r="168" spans="1:6" x14ac:dyDescent="0.3">
      <c r="A168" s="4">
        <v>40518</v>
      </c>
      <c r="B168" s="5">
        <v>369</v>
      </c>
      <c r="C168" s="5">
        <v>372.70001200000002</v>
      </c>
      <c r="D168" s="5">
        <v>355</v>
      </c>
      <c r="E168" s="5">
        <v>296.05242900000002</v>
      </c>
      <c r="F168" s="5">
        <v>254226</v>
      </c>
    </row>
    <row r="169" spans="1:6" x14ac:dyDescent="0.3">
      <c r="A169" s="4">
        <v>40519</v>
      </c>
      <c r="B169" s="5">
        <v>350.20001200000002</v>
      </c>
      <c r="C169" s="5">
        <v>358</v>
      </c>
      <c r="D169" s="5">
        <v>333.5</v>
      </c>
      <c r="E169" s="5">
        <v>280.88085899999999</v>
      </c>
      <c r="F169" s="5">
        <v>1482956</v>
      </c>
    </row>
    <row r="170" spans="1:6" x14ac:dyDescent="0.3">
      <c r="A170" s="4">
        <v>40520</v>
      </c>
      <c r="B170" s="5">
        <v>329</v>
      </c>
      <c r="C170" s="5">
        <v>338.20001200000002</v>
      </c>
      <c r="D170" s="5">
        <v>318.04998799999998</v>
      </c>
      <c r="E170" s="5">
        <v>265.54345699999999</v>
      </c>
      <c r="F170" s="5">
        <v>1049352</v>
      </c>
    </row>
    <row r="171" spans="1:6" x14ac:dyDescent="0.3">
      <c r="A171" s="4">
        <v>40521</v>
      </c>
      <c r="B171" s="5">
        <v>323.25</v>
      </c>
      <c r="C171" s="5">
        <v>323.25</v>
      </c>
      <c r="D171" s="5">
        <v>309.20001200000002</v>
      </c>
      <c r="E171" s="5">
        <v>260.279022</v>
      </c>
      <c r="F171" s="5">
        <v>2652492</v>
      </c>
    </row>
    <row r="172" spans="1:6" x14ac:dyDescent="0.3">
      <c r="A172" s="4">
        <v>40522</v>
      </c>
      <c r="B172" s="5">
        <v>312</v>
      </c>
      <c r="C172" s="5">
        <v>325</v>
      </c>
      <c r="D172" s="5">
        <v>303.04998799999998</v>
      </c>
      <c r="E172" s="5">
        <v>266.08242799999999</v>
      </c>
      <c r="F172" s="5">
        <v>2293407</v>
      </c>
    </row>
    <row r="173" spans="1:6" x14ac:dyDescent="0.3">
      <c r="A173" s="4">
        <v>40525</v>
      </c>
      <c r="B173" s="5">
        <v>322</v>
      </c>
      <c r="C173" s="5">
        <v>334.79998799999998</v>
      </c>
      <c r="D173" s="5">
        <v>319</v>
      </c>
      <c r="E173" s="5">
        <v>274.20703099999997</v>
      </c>
      <c r="F173" s="5">
        <v>958689</v>
      </c>
    </row>
    <row r="174" spans="1:6" x14ac:dyDescent="0.3">
      <c r="A174" s="4">
        <v>40526</v>
      </c>
      <c r="B174" s="5">
        <v>333.5</v>
      </c>
      <c r="C174" s="5">
        <v>337.79998799999998</v>
      </c>
      <c r="D174" s="5">
        <v>330</v>
      </c>
      <c r="E174" s="5">
        <v>277.68905599999999</v>
      </c>
      <c r="F174" s="5">
        <v>325760</v>
      </c>
    </row>
    <row r="175" spans="1:6" x14ac:dyDescent="0.3">
      <c r="A175" s="4">
        <v>40527</v>
      </c>
      <c r="B175" s="5">
        <v>335</v>
      </c>
      <c r="C175" s="5">
        <v>338.75</v>
      </c>
      <c r="D175" s="5">
        <v>324.25</v>
      </c>
      <c r="E175" s="5">
        <v>270.47637900000001</v>
      </c>
      <c r="F175" s="5">
        <v>341162</v>
      </c>
    </row>
    <row r="176" spans="1:6" x14ac:dyDescent="0.3">
      <c r="A176" s="4">
        <v>40528</v>
      </c>
      <c r="B176" s="5">
        <v>327</v>
      </c>
      <c r="C176" s="5">
        <v>333</v>
      </c>
      <c r="D176" s="5">
        <v>322</v>
      </c>
      <c r="E176" s="5">
        <v>272.96343999999999</v>
      </c>
      <c r="F176" s="5">
        <v>338493</v>
      </c>
    </row>
    <row r="177" spans="1:6" x14ac:dyDescent="0.3">
      <c r="A177" s="4">
        <v>40532</v>
      </c>
      <c r="B177" s="5">
        <v>329.10000600000001</v>
      </c>
      <c r="C177" s="5">
        <v>334.85000600000001</v>
      </c>
      <c r="D177" s="5">
        <v>315</v>
      </c>
      <c r="E177" s="5">
        <v>266.04092400000002</v>
      </c>
      <c r="F177" s="5">
        <v>806266</v>
      </c>
    </row>
    <row r="178" spans="1:6" x14ac:dyDescent="0.3">
      <c r="A178" s="4">
        <v>40533</v>
      </c>
      <c r="B178" s="5">
        <v>321.35000600000001</v>
      </c>
      <c r="C178" s="5">
        <v>326.5</v>
      </c>
      <c r="D178" s="5">
        <v>321.35000600000001</v>
      </c>
      <c r="E178" s="5">
        <v>269.44000199999999</v>
      </c>
      <c r="F178" s="5">
        <v>482419</v>
      </c>
    </row>
    <row r="179" spans="1:6" x14ac:dyDescent="0.3">
      <c r="A179" s="4">
        <v>40534</v>
      </c>
      <c r="B179" s="5">
        <v>328.5</v>
      </c>
      <c r="C179" s="5">
        <v>331.45001200000002</v>
      </c>
      <c r="D179" s="5">
        <v>323.95001200000002</v>
      </c>
      <c r="E179" s="5">
        <v>269.771637</v>
      </c>
      <c r="F179" s="5">
        <v>170849</v>
      </c>
    </row>
    <row r="180" spans="1:6" x14ac:dyDescent="0.3">
      <c r="A180" s="4">
        <v>40535</v>
      </c>
      <c r="B180" s="5">
        <v>324.25</v>
      </c>
      <c r="C180" s="5">
        <v>330.39999399999999</v>
      </c>
      <c r="D180" s="5">
        <v>323.70001200000002</v>
      </c>
      <c r="E180" s="5">
        <v>270.35195900000002</v>
      </c>
      <c r="F180" s="5">
        <v>142749</v>
      </c>
    </row>
    <row r="181" spans="1:6" x14ac:dyDescent="0.3">
      <c r="A181" s="4">
        <v>40536</v>
      </c>
      <c r="B181" s="5">
        <v>326.75</v>
      </c>
      <c r="C181" s="5">
        <v>329.20001200000002</v>
      </c>
      <c r="D181" s="5">
        <v>322.20001200000002</v>
      </c>
      <c r="E181" s="5">
        <v>269.522919</v>
      </c>
      <c r="F181" s="5">
        <v>193625</v>
      </c>
    </row>
    <row r="182" spans="1:6" x14ac:dyDescent="0.3">
      <c r="A182" s="4">
        <v>40539</v>
      </c>
      <c r="B182" s="5">
        <v>325.04998799999998</v>
      </c>
      <c r="C182" s="5">
        <v>327.10000600000001</v>
      </c>
      <c r="D182" s="5">
        <v>324</v>
      </c>
      <c r="E182" s="5">
        <v>270.2276</v>
      </c>
      <c r="F182" s="5">
        <v>145805</v>
      </c>
    </row>
    <row r="183" spans="1:6" x14ac:dyDescent="0.3">
      <c r="A183" s="4">
        <v>40540</v>
      </c>
      <c r="B183" s="5">
        <v>326</v>
      </c>
      <c r="C183" s="5">
        <v>329.5</v>
      </c>
      <c r="D183" s="5">
        <v>324.60000600000001</v>
      </c>
      <c r="E183" s="5">
        <v>271.180969</v>
      </c>
      <c r="F183" s="5">
        <v>143501</v>
      </c>
    </row>
    <row r="184" spans="1:6" x14ac:dyDescent="0.3">
      <c r="A184" s="4">
        <v>40541</v>
      </c>
      <c r="B184" s="5">
        <v>328.60000600000001</v>
      </c>
      <c r="C184" s="5">
        <v>335</v>
      </c>
      <c r="D184" s="5">
        <v>325.60000600000001</v>
      </c>
      <c r="E184" s="5">
        <v>276.94287100000003</v>
      </c>
      <c r="F184" s="5">
        <v>391143</v>
      </c>
    </row>
    <row r="185" spans="1:6" x14ac:dyDescent="0.3">
      <c r="A185" s="4">
        <v>40542</v>
      </c>
      <c r="B185" s="5">
        <v>337.89999399999999</v>
      </c>
      <c r="C185" s="5">
        <v>345</v>
      </c>
      <c r="D185" s="5">
        <v>335</v>
      </c>
      <c r="E185" s="5">
        <v>284.98461900000001</v>
      </c>
      <c r="F185" s="5">
        <v>484556</v>
      </c>
    </row>
    <row r="186" spans="1:6" x14ac:dyDescent="0.3">
      <c r="A186" s="4">
        <v>40543</v>
      </c>
      <c r="B186" s="5">
        <v>345</v>
      </c>
      <c r="C186" s="5">
        <v>355.70001200000002</v>
      </c>
      <c r="D186" s="5">
        <v>341.70001200000002</v>
      </c>
      <c r="E186" s="5">
        <v>287.76196299999998</v>
      </c>
      <c r="F186" s="5">
        <v>675761</v>
      </c>
    </row>
    <row r="187" spans="1:6" x14ac:dyDescent="0.3">
      <c r="A187" s="4">
        <v>40546</v>
      </c>
      <c r="B187" s="5">
        <v>351.39999399999999</v>
      </c>
      <c r="C187" s="5">
        <v>353</v>
      </c>
      <c r="D187" s="5">
        <v>340.85000600000001</v>
      </c>
      <c r="E187" s="5">
        <v>283.11926299999999</v>
      </c>
      <c r="F187" s="5">
        <v>358466</v>
      </c>
    </row>
    <row r="188" spans="1:6" x14ac:dyDescent="0.3">
      <c r="A188" s="4">
        <v>40547</v>
      </c>
      <c r="B188" s="5">
        <v>342.89999399999999</v>
      </c>
      <c r="C188" s="5">
        <v>345.39999399999999</v>
      </c>
      <c r="D188" s="5">
        <v>330.14999399999999</v>
      </c>
      <c r="E188" s="5">
        <v>275.118988</v>
      </c>
      <c r="F188" s="5">
        <v>586197</v>
      </c>
    </row>
    <row r="189" spans="1:6" x14ac:dyDescent="0.3">
      <c r="A189" s="4">
        <v>40548</v>
      </c>
      <c r="B189" s="5">
        <v>331</v>
      </c>
      <c r="C189" s="5">
        <v>332.60000600000001</v>
      </c>
      <c r="D189" s="5">
        <v>322.64999399999999</v>
      </c>
      <c r="E189" s="5">
        <v>268.81826799999999</v>
      </c>
      <c r="F189" s="5">
        <v>817270</v>
      </c>
    </row>
    <row r="190" spans="1:6" x14ac:dyDescent="0.3">
      <c r="A190" s="4">
        <v>40549</v>
      </c>
      <c r="B190" s="5">
        <v>324.25</v>
      </c>
      <c r="C190" s="5">
        <v>328</v>
      </c>
      <c r="D190" s="5">
        <v>311.20001200000002</v>
      </c>
      <c r="E190" s="5">
        <v>265.37768599999998</v>
      </c>
      <c r="F190" s="5">
        <v>975322</v>
      </c>
    </row>
    <row r="191" spans="1:6" x14ac:dyDescent="0.3">
      <c r="A191" s="4">
        <v>40550</v>
      </c>
      <c r="B191" s="5">
        <v>318</v>
      </c>
      <c r="C191" s="5">
        <v>328.29998799999998</v>
      </c>
      <c r="D191" s="5">
        <v>317.10000600000001</v>
      </c>
      <c r="E191" s="5">
        <v>266.248199</v>
      </c>
      <c r="F191" s="5">
        <v>1114798</v>
      </c>
    </row>
    <row r="192" spans="1:6" x14ac:dyDescent="0.3">
      <c r="A192" s="4">
        <v>40553</v>
      </c>
      <c r="B192" s="5">
        <v>321.5</v>
      </c>
      <c r="C192" s="5">
        <v>325.70001200000002</v>
      </c>
      <c r="D192" s="5">
        <v>310.10000600000001</v>
      </c>
      <c r="E192" s="5">
        <v>259.61587500000002</v>
      </c>
      <c r="F192" s="5">
        <v>445993</v>
      </c>
    </row>
    <row r="193" spans="1:6" x14ac:dyDescent="0.3">
      <c r="A193" s="4">
        <v>40554</v>
      </c>
      <c r="B193" s="5">
        <v>309.39999399999999</v>
      </c>
      <c r="C193" s="5">
        <v>325</v>
      </c>
      <c r="D193" s="5">
        <v>309.39999399999999</v>
      </c>
      <c r="E193" s="5">
        <v>265.66784699999999</v>
      </c>
      <c r="F193" s="5">
        <v>462979</v>
      </c>
    </row>
    <row r="194" spans="1:6" x14ac:dyDescent="0.3">
      <c r="A194" s="4">
        <v>40555</v>
      </c>
      <c r="B194" s="5">
        <v>320</v>
      </c>
      <c r="C194" s="5">
        <v>331.54998799999998</v>
      </c>
      <c r="D194" s="5">
        <v>320</v>
      </c>
      <c r="E194" s="5">
        <v>273.87536599999999</v>
      </c>
      <c r="F194" s="5">
        <v>616638</v>
      </c>
    </row>
    <row r="195" spans="1:6" x14ac:dyDescent="0.3">
      <c r="A195" s="4">
        <v>40556</v>
      </c>
      <c r="B195" s="5">
        <v>332</v>
      </c>
      <c r="C195" s="5">
        <v>333.95001200000002</v>
      </c>
      <c r="D195" s="5">
        <v>320.04998799999998</v>
      </c>
      <c r="E195" s="5">
        <v>266.49691799999999</v>
      </c>
      <c r="F195" s="5">
        <v>309333</v>
      </c>
    </row>
    <row r="196" spans="1:6" x14ac:dyDescent="0.3">
      <c r="A196" s="4">
        <v>40557</v>
      </c>
      <c r="B196" s="5">
        <v>320.95001200000002</v>
      </c>
      <c r="C196" s="5">
        <v>323.25</v>
      </c>
      <c r="D196" s="5">
        <v>310.39999399999999</v>
      </c>
      <c r="E196" s="5">
        <v>258.24792500000001</v>
      </c>
      <c r="F196" s="5">
        <v>380247</v>
      </c>
    </row>
    <row r="197" spans="1:6" x14ac:dyDescent="0.3">
      <c r="A197" s="4">
        <v>40560</v>
      </c>
      <c r="B197" s="5">
        <v>311</v>
      </c>
      <c r="C197" s="5">
        <v>316.95001200000002</v>
      </c>
      <c r="D197" s="5">
        <v>310</v>
      </c>
      <c r="E197" s="5">
        <v>260.65210000000002</v>
      </c>
      <c r="F197" s="5">
        <v>253257</v>
      </c>
    </row>
    <row r="198" spans="1:6" x14ac:dyDescent="0.3">
      <c r="A198" s="4">
        <v>40561</v>
      </c>
      <c r="B198" s="5">
        <v>316</v>
      </c>
      <c r="C198" s="5">
        <v>318.79998799999998</v>
      </c>
      <c r="D198" s="5">
        <v>312.25</v>
      </c>
      <c r="E198" s="5">
        <v>261.35684199999997</v>
      </c>
      <c r="F198" s="5">
        <v>352696</v>
      </c>
    </row>
    <row r="199" spans="1:6" x14ac:dyDescent="0.3">
      <c r="A199" s="4">
        <v>40562</v>
      </c>
      <c r="B199" s="5">
        <v>318</v>
      </c>
      <c r="C199" s="5">
        <v>321.45001200000002</v>
      </c>
      <c r="D199" s="5">
        <v>312.64999399999999</v>
      </c>
      <c r="E199" s="5">
        <v>262.97345000000001</v>
      </c>
      <c r="F199" s="5">
        <v>353881</v>
      </c>
    </row>
    <row r="200" spans="1:6" x14ac:dyDescent="0.3">
      <c r="A200" s="4">
        <v>40563</v>
      </c>
      <c r="B200" s="5">
        <v>312.79998799999998</v>
      </c>
      <c r="C200" s="5">
        <v>321</v>
      </c>
      <c r="D200" s="5">
        <v>312.29998799999998</v>
      </c>
      <c r="E200" s="5">
        <v>265.211884</v>
      </c>
      <c r="F200" s="5">
        <v>271970</v>
      </c>
    </row>
    <row r="201" spans="1:6" x14ac:dyDescent="0.3">
      <c r="A201" s="4">
        <v>40564</v>
      </c>
      <c r="B201" s="5">
        <v>321.45001200000002</v>
      </c>
      <c r="C201" s="5">
        <v>328</v>
      </c>
      <c r="D201" s="5">
        <v>318.35000600000001</v>
      </c>
      <c r="E201" s="5">
        <v>270.76650999999998</v>
      </c>
      <c r="F201" s="5">
        <v>263345</v>
      </c>
    </row>
    <row r="202" spans="1:6" x14ac:dyDescent="0.3">
      <c r="A202" s="4">
        <v>40567</v>
      </c>
      <c r="B202" s="5">
        <v>327</v>
      </c>
      <c r="C202" s="5">
        <v>340</v>
      </c>
      <c r="D202" s="5">
        <v>327</v>
      </c>
      <c r="E202" s="5">
        <v>279.678741</v>
      </c>
      <c r="F202" s="5">
        <v>1074348</v>
      </c>
    </row>
    <row r="203" spans="1:6" x14ac:dyDescent="0.3">
      <c r="A203" s="4">
        <v>40568</v>
      </c>
      <c r="B203" s="5">
        <v>339</v>
      </c>
      <c r="C203" s="5">
        <v>339.70001200000002</v>
      </c>
      <c r="D203" s="5">
        <v>333.54998799999998</v>
      </c>
      <c r="E203" s="5">
        <v>278.435181</v>
      </c>
      <c r="F203" s="5">
        <v>573072</v>
      </c>
    </row>
    <row r="204" spans="1:6" x14ac:dyDescent="0.3">
      <c r="A204" s="4">
        <v>40570</v>
      </c>
      <c r="B204" s="5">
        <v>336.29998799999998</v>
      </c>
      <c r="C204" s="5">
        <v>340</v>
      </c>
      <c r="D204" s="5">
        <v>318.60000600000001</v>
      </c>
      <c r="E204" s="5">
        <v>268.072113</v>
      </c>
      <c r="F204" s="5">
        <v>573540</v>
      </c>
    </row>
    <row r="205" spans="1:6" x14ac:dyDescent="0.3">
      <c r="A205" s="4">
        <v>40571</v>
      </c>
      <c r="B205" s="5">
        <v>321.89999399999999</v>
      </c>
      <c r="C205" s="5">
        <v>323</v>
      </c>
      <c r="D205" s="5">
        <v>312.39999399999999</v>
      </c>
      <c r="E205" s="5">
        <v>264.38284299999998</v>
      </c>
      <c r="F205" s="5">
        <v>1834842</v>
      </c>
    </row>
    <row r="206" spans="1:6" x14ac:dyDescent="0.3">
      <c r="A206" s="4">
        <v>40574</v>
      </c>
      <c r="B206" s="5">
        <v>315</v>
      </c>
      <c r="C206" s="5">
        <v>333.29998799999998</v>
      </c>
      <c r="D206" s="5">
        <v>311.70001200000002</v>
      </c>
      <c r="E206" s="5">
        <v>273.66812099999999</v>
      </c>
      <c r="F206" s="5">
        <v>629078</v>
      </c>
    </row>
    <row r="207" spans="1:6" x14ac:dyDescent="0.3">
      <c r="A207" s="4">
        <v>40575</v>
      </c>
      <c r="B207" s="5">
        <v>333.60000600000001</v>
      </c>
      <c r="C207" s="5">
        <v>333.75</v>
      </c>
      <c r="D207" s="5">
        <v>322.10000600000001</v>
      </c>
      <c r="E207" s="5">
        <v>269.64727800000003</v>
      </c>
      <c r="F207" s="5">
        <v>206522</v>
      </c>
    </row>
    <row r="208" spans="1:6" x14ac:dyDescent="0.3">
      <c r="A208" s="4">
        <v>40576</v>
      </c>
      <c r="B208" s="5">
        <v>326.75</v>
      </c>
      <c r="C208" s="5">
        <v>328</v>
      </c>
      <c r="D208" s="5">
        <v>321.14999399999999</v>
      </c>
      <c r="E208" s="5">
        <v>267.57464599999997</v>
      </c>
      <c r="F208" s="5">
        <v>137833</v>
      </c>
    </row>
    <row r="209" spans="1:6" x14ac:dyDescent="0.3">
      <c r="A209" s="4">
        <v>40577</v>
      </c>
      <c r="B209" s="5">
        <v>324.04998799999998</v>
      </c>
      <c r="C209" s="5">
        <v>331.45001200000002</v>
      </c>
      <c r="D209" s="5">
        <v>323.04998799999998</v>
      </c>
      <c r="E209" s="5">
        <v>273.62667800000003</v>
      </c>
      <c r="F209" s="5">
        <v>253187</v>
      </c>
    </row>
    <row r="210" spans="1:6" x14ac:dyDescent="0.3">
      <c r="A210" s="4">
        <v>40578</v>
      </c>
      <c r="B210" s="5">
        <v>331</v>
      </c>
      <c r="C210" s="5">
        <v>335</v>
      </c>
      <c r="D210" s="5">
        <v>327.85000600000001</v>
      </c>
      <c r="E210" s="5">
        <v>273.99975599999999</v>
      </c>
      <c r="F210" s="5">
        <v>305887</v>
      </c>
    </row>
    <row r="211" spans="1:6" x14ac:dyDescent="0.3">
      <c r="A211" s="4">
        <v>40581</v>
      </c>
      <c r="B211" s="5">
        <v>327.5</v>
      </c>
      <c r="C211" s="5">
        <v>335</v>
      </c>
      <c r="D211" s="5">
        <v>323.39999399999999</v>
      </c>
      <c r="E211" s="5">
        <v>270.31045499999999</v>
      </c>
      <c r="F211" s="5">
        <v>182570</v>
      </c>
    </row>
    <row r="212" spans="1:6" x14ac:dyDescent="0.3">
      <c r="A212" s="4">
        <v>40582</v>
      </c>
      <c r="B212" s="5">
        <v>323</v>
      </c>
      <c r="C212" s="5">
        <v>329.20001200000002</v>
      </c>
      <c r="D212" s="5">
        <v>318.20001200000002</v>
      </c>
      <c r="E212" s="5">
        <v>265.91656499999999</v>
      </c>
      <c r="F212" s="5">
        <v>215936</v>
      </c>
    </row>
    <row r="213" spans="1:6" x14ac:dyDescent="0.3">
      <c r="A213" s="4">
        <v>40583</v>
      </c>
      <c r="B213" s="5">
        <v>319.75</v>
      </c>
      <c r="C213" s="5">
        <v>323</v>
      </c>
      <c r="D213" s="5">
        <v>314.5</v>
      </c>
      <c r="E213" s="5">
        <v>263.38799999999998</v>
      </c>
      <c r="F213" s="5">
        <v>300618</v>
      </c>
    </row>
    <row r="214" spans="1:6" x14ac:dyDescent="0.3">
      <c r="A214" s="4">
        <v>40584</v>
      </c>
      <c r="B214" s="5">
        <v>317.25</v>
      </c>
      <c r="C214" s="5">
        <v>320.5</v>
      </c>
      <c r="D214" s="5">
        <v>308.54998799999998</v>
      </c>
      <c r="E214" s="5">
        <v>260.69357300000001</v>
      </c>
      <c r="F214" s="5">
        <v>395670</v>
      </c>
    </row>
    <row r="215" spans="1:6" x14ac:dyDescent="0.3">
      <c r="A215" s="4">
        <v>40585</v>
      </c>
      <c r="B215" s="5">
        <v>310.64999399999999</v>
      </c>
      <c r="C215" s="5">
        <v>330.79998799999998</v>
      </c>
      <c r="D215" s="5">
        <v>310.64999399999999</v>
      </c>
      <c r="E215" s="5">
        <v>271.05667099999999</v>
      </c>
      <c r="F215" s="5">
        <v>274455</v>
      </c>
    </row>
    <row r="216" spans="1:6" x14ac:dyDescent="0.3">
      <c r="A216" s="4">
        <v>40588</v>
      </c>
      <c r="B216" s="5">
        <v>328</v>
      </c>
      <c r="C216" s="5">
        <v>339.39999399999999</v>
      </c>
      <c r="D216" s="5">
        <v>325.70001200000002</v>
      </c>
      <c r="E216" s="5">
        <v>279.80310100000003</v>
      </c>
      <c r="F216" s="5">
        <v>232847</v>
      </c>
    </row>
    <row r="217" spans="1:6" x14ac:dyDescent="0.3">
      <c r="A217" s="4">
        <v>40589</v>
      </c>
      <c r="B217" s="5">
        <v>339.79998799999998</v>
      </c>
      <c r="C217" s="5">
        <v>345</v>
      </c>
      <c r="D217" s="5">
        <v>332.45001200000002</v>
      </c>
      <c r="E217" s="5">
        <v>282.78762799999998</v>
      </c>
      <c r="F217" s="5">
        <v>343169</v>
      </c>
    </row>
    <row r="218" spans="1:6" x14ac:dyDescent="0.3">
      <c r="A218" s="4">
        <v>40590</v>
      </c>
      <c r="B218" s="5">
        <v>343</v>
      </c>
      <c r="C218" s="5">
        <v>349</v>
      </c>
      <c r="D218" s="5">
        <v>338.54998799999998</v>
      </c>
      <c r="E218" s="5">
        <v>287.59613000000002</v>
      </c>
      <c r="F218" s="5">
        <v>426935</v>
      </c>
    </row>
    <row r="219" spans="1:6" x14ac:dyDescent="0.3">
      <c r="A219" s="4">
        <v>40591</v>
      </c>
      <c r="B219" s="5">
        <v>347.5</v>
      </c>
      <c r="C219" s="5">
        <v>353.5</v>
      </c>
      <c r="D219" s="5">
        <v>345</v>
      </c>
      <c r="E219" s="5">
        <v>289.42001299999998</v>
      </c>
      <c r="F219" s="5">
        <v>504564</v>
      </c>
    </row>
    <row r="220" spans="1:6" x14ac:dyDescent="0.3">
      <c r="A220" s="4">
        <v>40592</v>
      </c>
      <c r="B220" s="5">
        <v>352.10000600000001</v>
      </c>
      <c r="C220" s="5">
        <v>354.5</v>
      </c>
      <c r="D220" s="5">
        <v>336.29998799999998</v>
      </c>
      <c r="E220" s="5">
        <v>280.83938599999999</v>
      </c>
      <c r="F220" s="5">
        <v>490785</v>
      </c>
    </row>
    <row r="221" spans="1:6" x14ac:dyDescent="0.3">
      <c r="A221" s="4">
        <v>40595</v>
      </c>
      <c r="B221" s="5">
        <v>339.95001200000002</v>
      </c>
      <c r="C221" s="5">
        <v>340</v>
      </c>
      <c r="D221" s="5">
        <v>330</v>
      </c>
      <c r="E221" s="5">
        <v>276.65273999999999</v>
      </c>
      <c r="F221" s="5">
        <v>461526</v>
      </c>
    </row>
    <row r="222" spans="1:6" x14ac:dyDescent="0.3">
      <c r="A222" s="4">
        <v>40596</v>
      </c>
      <c r="B222" s="5">
        <v>333.10000600000001</v>
      </c>
      <c r="C222" s="5">
        <v>333.89999399999999</v>
      </c>
      <c r="D222" s="5">
        <v>326</v>
      </c>
      <c r="E222" s="5">
        <v>271.05667099999999</v>
      </c>
      <c r="F222" s="5">
        <v>326333</v>
      </c>
    </row>
    <row r="223" spans="1:6" x14ac:dyDescent="0.3">
      <c r="A223" s="4">
        <v>40597</v>
      </c>
      <c r="B223" s="5">
        <v>325</v>
      </c>
      <c r="C223" s="5">
        <v>329.5</v>
      </c>
      <c r="D223" s="5">
        <v>318.5</v>
      </c>
      <c r="E223" s="5">
        <v>270.06179800000001</v>
      </c>
      <c r="F223" s="5">
        <v>320262</v>
      </c>
    </row>
    <row r="224" spans="1:6" x14ac:dyDescent="0.3">
      <c r="A224" s="4">
        <v>40598</v>
      </c>
      <c r="B224" s="5">
        <v>324</v>
      </c>
      <c r="C224" s="5">
        <v>327</v>
      </c>
      <c r="D224" s="5">
        <v>300</v>
      </c>
      <c r="E224" s="5">
        <v>255.22190900000001</v>
      </c>
      <c r="F224" s="5">
        <v>821100</v>
      </c>
    </row>
    <row r="225" spans="1:6" x14ac:dyDescent="0.3">
      <c r="A225" s="4">
        <v>40599</v>
      </c>
      <c r="B225" s="5">
        <v>310</v>
      </c>
      <c r="C225" s="5">
        <v>319</v>
      </c>
      <c r="D225" s="5">
        <v>304.39999399999999</v>
      </c>
      <c r="E225" s="5">
        <v>261.31536899999998</v>
      </c>
      <c r="F225" s="5">
        <v>508367</v>
      </c>
    </row>
    <row r="226" spans="1:6" x14ac:dyDescent="0.3">
      <c r="A226" s="4">
        <v>40602</v>
      </c>
      <c r="B226" s="5">
        <v>318.35000600000001</v>
      </c>
      <c r="C226" s="5">
        <v>322.39999399999999</v>
      </c>
      <c r="D226" s="5">
        <v>312</v>
      </c>
      <c r="E226" s="5">
        <v>260.32049599999999</v>
      </c>
      <c r="F226" s="5">
        <v>809190</v>
      </c>
    </row>
    <row r="227" spans="1:6" x14ac:dyDescent="0.3">
      <c r="A227" s="4">
        <v>40603</v>
      </c>
      <c r="B227" s="5">
        <v>315</v>
      </c>
      <c r="C227" s="5">
        <v>325.60000600000001</v>
      </c>
      <c r="D227" s="5">
        <v>314.25</v>
      </c>
      <c r="E227" s="5">
        <v>269.31564300000002</v>
      </c>
      <c r="F227" s="5">
        <v>1587349</v>
      </c>
    </row>
    <row r="228" spans="1:6" x14ac:dyDescent="0.3">
      <c r="A228" s="4">
        <v>40605</v>
      </c>
      <c r="B228" s="5">
        <v>324.29998799999998</v>
      </c>
      <c r="C228" s="5">
        <v>330.89999399999999</v>
      </c>
      <c r="D228" s="5">
        <v>315</v>
      </c>
      <c r="E228" s="5">
        <v>268.61096199999997</v>
      </c>
      <c r="F228" s="5">
        <v>693151</v>
      </c>
    </row>
    <row r="229" spans="1:6" x14ac:dyDescent="0.3">
      <c r="A229" s="4">
        <v>40606</v>
      </c>
      <c r="B229" s="5">
        <v>327</v>
      </c>
      <c r="C229" s="5">
        <v>331.29998799999998</v>
      </c>
      <c r="D229" s="5">
        <v>324.54998799999998</v>
      </c>
      <c r="E229" s="5">
        <v>271.180969</v>
      </c>
      <c r="F229" s="5">
        <v>1181545</v>
      </c>
    </row>
    <row r="230" spans="1:6" x14ac:dyDescent="0.3">
      <c r="A230" s="4">
        <v>40609</v>
      </c>
      <c r="B230" s="5">
        <v>333.10000600000001</v>
      </c>
      <c r="C230" s="5">
        <v>339.89999399999999</v>
      </c>
      <c r="D230" s="5">
        <v>324.54998799999998</v>
      </c>
      <c r="E230" s="5">
        <v>270.93228099999999</v>
      </c>
      <c r="F230" s="5">
        <v>1033335</v>
      </c>
    </row>
    <row r="231" spans="1:6" x14ac:dyDescent="0.3">
      <c r="A231" s="4">
        <v>40610</v>
      </c>
      <c r="B231" s="5">
        <v>325.35000600000001</v>
      </c>
      <c r="C231" s="5">
        <v>334.35000600000001</v>
      </c>
      <c r="D231" s="5">
        <v>325.35000600000001</v>
      </c>
      <c r="E231" s="5">
        <v>274.82882699999999</v>
      </c>
      <c r="F231" s="5">
        <v>767397</v>
      </c>
    </row>
    <row r="232" spans="1:6" x14ac:dyDescent="0.3">
      <c r="A232" s="4">
        <v>40611</v>
      </c>
      <c r="B232" s="5">
        <v>334.95001200000002</v>
      </c>
      <c r="C232" s="5">
        <v>336</v>
      </c>
      <c r="D232" s="5">
        <v>330.10000600000001</v>
      </c>
      <c r="E232" s="5">
        <v>275.03607199999999</v>
      </c>
      <c r="F232" s="5">
        <v>399010</v>
      </c>
    </row>
    <row r="233" spans="1:6" x14ac:dyDescent="0.3">
      <c r="A233" s="4">
        <v>40612</v>
      </c>
      <c r="B233" s="5">
        <v>330</v>
      </c>
      <c r="C233" s="5">
        <v>334.29998799999998</v>
      </c>
      <c r="D233" s="5">
        <v>329.10000600000001</v>
      </c>
      <c r="E233" s="5">
        <v>273.75106799999998</v>
      </c>
      <c r="F233" s="5">
        <v>152220</v>
      </c>
    </row>
    <row r="234" spans="1:6" x14ac:dyDescent="0.3">
      <c r="A234" s="4">
        <v>40613</v>
      </c>
      <c r="B234" s="5">
        <v>328.25</v>
      </c>
      <c r="C234" s="5">
        <v>330.70001200000002</v>
      </c>
      <c r="D234" s="5">
        <v>323.60000600000001</v>
      </c>
      <c r="E234" s="5">
        <v>269.19131499999997</v>
      </c>
      <c r="F234" s="5">
        <v>232668</v>
      </c>
    </row>
    <row r="235" spans="1:6" x14ac:dyDescent="0.3">
      <c r="A235" s="4">
        <v>40616</v>
      </c>
      <c r="B235" s="5">
        <v>323.5</v>
      </c>
      <c r="C235" s="5">
        <v>338</v>
      </c>
      <c r="D235" s="5">
        <v>323.5</v>
      </c>
      <c r="E235" s="5">
        <v>279.59579500000001</v>
      </c>
      <c r="F235" s="5">
        <v>362952</v>
      </c>
    </row>
    <row r="236" spans="1:6" x14ac:dyDescent="0.3">
      <c r="A236" s="4">
        <v>40617</v>
      </c>
      <c r="B236" s="5">
        <v>330.5</v>
      </c>
      <c r="C236" s="5">
        <v>334.5</v>
      </c>
      <c r="D236" s="5">
        <v>326.29998799999998</v>
      </c>
      <c r="E236" s="5">
        <v>273.66812099999999</v>
      </c>
      <c r="F236" s="5">
        <v>185802</v>
      </c>
    </row>
    <row r="237" spans="1:6" x14ac:dyDescent="0.3">
      <c r="A237" s="4">
        <v>40618</v>
      </c>
      <c r="B237" s="5">
        <v>333.70001200000002</v>
      </c>
      <c r="C237" s="5">
        <v>342.79998799999998</v>
      </c>
      <c r="D237" s="5">
        <v>330.5</v>
      </c>
      <c r="E237" s="5">
        <v>281.83422899999999</v>
      </c>
      <c r="F237" s="5">
        <v>533044</v>
      </c>
    </row>
    <row r="238" spans="1:6" x14ac:dyDescent="0.3">
      <c r="A238" s="4">
        <v>40619</v>
      </c>
      <c r="B238" s="5">
        <v>338.95001200000002</v>
      </c>
      <c r="C238" s="5">
        <v>341.89999399999999</v>
      </c>
      <c r="D238" s="5">
        <v>334.14999399999999</v>
      </c>
      <c r="E238" s="5">
        <v>279.96887199999998</v>
      </c>
      <c r="F238" s="5">
        <v>304527</v>
      </c>
    </row>
    <row r="239" spans="1:6" x14ac:dyDescent="0.3">
      <c r="A239" s="4">
        <v>40620</v>
      </c>
      <c r="B239" s="5">
        <v>336.04998799999998</v>
      </c>
      <c r="C239" s="5">
        <v>340</v>
      </c>
      <c r="D239" s="5">
        <v>331.14999399999999</v>
      </c>
      <c r="E239" s="5">
        <v>275.906586</v>
      </c>
      <c r="F239" s="5">
        <v>194669</v>
      </c>
    </row>
    <row r="240" spans="1:6" x14ac:dyDescent="0.3">
      <c r="A240" s="4">
        <v>40623</v>
      </c>
      <c r="B240" s="5">
        <v>332.79998799999998</v>
      </c>
      <c r="C240" s="5">
        <v>335.45001200000002</v>
      </c>
      <c r="D240" s="5">
        <v>329</v>
      </c>
      <c r="E240" s="5">
        <v>276.65273999999999</v>
      </c>
      <c r="F240" s="5">
        <v>150452</v>
      </c>
    </row>
    <row r="241" spans="1:6" x14ac:dyDescent="0.3">
      <c r="A241" s="4">
        <v>40624</v>
      </c>
      <c r="B241" s="5">
        <v>334.39999399999999</v>
      </c>
      <c r="C241" s="5">
        <v>335.70001200000002</v>
      </c>
      <c r="D241" s="5">
        <v>326.5</v>
      </c>
      <c r="E241" s="5">
        <v>272.83914199999998</v>
      </c>
      <c r="F241" s="5">
        <v>527676</v>
      </c>
    </row>
    <row r="242" spans="1:6" x14ac:dyDescent="0.3">
      <c r="A242" s="4">
        <v>40625</v>
      </c>
      <c r="B242" s="5">
        <v>330</v>
      </c>
      <c r="C242" s="5">
        <v>331.95001200000002</v>
      </c>
      <c r="D242" s="5">
        <v>324</v>
      </c>
      <c r="E242" s="5">
        <v>270.51773100000003</v>
      </c>
      <c r="F242" s="5">
        <v>746045</v>
      </c>
    </row>
    <row r="243" spans="1:6" x14ac:dyDescent="0.3">
      <c r="A243" s="4">
        <v>40626</v>
      </c>
      <c r="B243" s="5">
        <v>329</v>
      </c>
      <c r="C243" s="5">
        <v>334.95001200000002</v>
      </c>
      <c r="D243" s="5">
        <v>324.79998799999998</v>
      </c>
      <c r="E243" s="5">
        <v>277.15011600000003</v>
      </c>
      <c r="F243" s="5">
        <v>1226278</v>
      </c>
    </row>
    <row r="244" spans="1:6" x14ac:dyDescent="0.3">
      <c r="A244" s="4">
        <v>40627</v>
      </c>
      <c r="B244" s="5">
        <v>336.04998799999998</v>
      </c>
      <c r="C244" s="5">
        <v>339.70001200000002</v>
      </c>
      <c r="D244" s="5">
        <v>334.45001200000002</v>
      </c>
      <c r="E244" s="5">
        <v>279.43002300000001</v>
      </c>
      <c r="F244" s="5">
        <v>410507</v>
      </c>
    </row>
    <row r="245" spans="1:6" x14ac:dyDescent="0.3">
      <c r="A245" s="4">
        <v>40630</v>
      </c>
      <c r="B245" s="5">
        <v>339.5</v>
      </c>
      <c r="C245" s="5">
        <v>342.89999399999999</v>
      </c>
      <c r="D245" s="5">
        <v>338.5</v>
      </c>
      <c r="E245" s="5">
        <v>282.207336</v>
      </c>
      <c r="F245" s="5">
        <v>541391</v>
      </c>
    </row>
    <row r="246" spans="1:6" x14ac:dyDescent="0.3">
      <c r="A246" s="4">
        <v>40631</v>
      </c>
      <c r="B246" s="5">
        <v>339.95001200000002</v>
      </c>
      <c r="C246" s="5">
        <v>346.20001200000002</v>
      </c>
      <c r="D246" s="5">
        <v>339.95001200000002</v>
      </c>
      <c r="E246" s="5">
        <v>283.824005</v>
      </c>
      <c r="F246" s="5">
        <v>273759</v>
      </c>
    </row>
    <row r="247" spans="1:6" x14ac:dyDescent="0.3">
      <c r="A247" s="4">
        <v>40632</v>
      </c>
      <c r="B247" s="5">
        <v>344.14999399999999</v>
      </c>
      <c r="C247" s="5">
        <v>348.64999399999999</v>
      </c>
      <c r="D247" s="5">
        <v>341.39999399999999</v>
      </c>
      <c r="E247" s="5">
        <v>284.86025999999998</v>
      </c>
      <c r="F247" s="5">
        <v>315923</v>
      </c>
    </row>
    <row r="248" spans="1:6" x14ac:dyDescent="0.3">
      <c r="A248" s="4">
        <v>40633</v>
      </c>
      <c r="B248" s="5">
        <v>345</v>
      </c>
      <c r="C248" s="5">
        <v>351.79998799999998</v>
      </c>
      <c r="D248" s="5">
        <v>340</v>
      </c>
      <c r="E248" s="5">
        <v>287.88626099999999</v>
      </c>
      <c r="F248" s="5">
        <v>1130554</v>
      </c>
    </row>
    <row r="249" spans="1:6" x14ac:dyDescent="0.3">
      <c r="A249" s="4">
        <v>40634</v>
      </c>
      <c r="B249" s="5">
        <v>349.5</v>
      </c>
      <c r="C249" s="5">
        <v>350</v>
      </c>
      <c r="D249" s="5">
        <v>342.5</v>
      </c>
      <c r="E249" s="5">
        <v>285.15045199999997</v>
      </c>
      <c r="F249" s="5">
        <v>244241</v>
      </c>
    </row>
    <row r="250" spans="1:6" x14ac:dyDescent="0.3">
      <c r="A250" s="4">
        <v>40637</v>
      </c>
      <c r="B250" s="5">
        <v>347.75</v>
      </c>
      <c r="C250" s="5">
        <v>359.95001200000002</v>
      </c>
      <c r="D250" s="5">
        <v>344.14999399999999</v>
      </c>
      <c r="E250" s="5">
        <v>291.82424900000001</v>
      </c>
      <c r="F250" s="5">
        <v>773242</v>
      </c>
    </row>
    <row r="251" spans="1:6" x14ac:dyDescent="0.3">
      <c r="A251" s="4">
        <v>40638</v>
      </c>
      <c r="B251" s="5">
        <v>355.04998799999998</v>
      </c>
      <c r="C251" s="5">
        <v>356.45001200000002</v>
      </c>
      <c r="D251" s="5">
        <v>348.64999399999999</v>
      </c>
      <c r="E251" s="5">
        <v>293.27511600000003</v>
      </c>
      <c r="F251" s="5">
        <v>354297</v>
      </c>
    </row>
    <row r="252" spans="1:6" x14ac:dyDescent="0.3">
      <c r="A252" s="4">
        <v>40639</v>
      </c>
      <c r="B252" s="5">
        <v>354.95001200000002</v>
      </c>
      <c r="C252" s="5">
        <v>355.89999399999999</v>
      </c>
      <c r="D252" s="5">
        <v>346</v>
      </c>
      <c r="E252" s="5">
        <v>288.09353599999997</v>
      </c>
      <c r="F252" s="5">
        <v>356957</v>
      </c>
    </row>
    <row r="253" spans="1:6" x14ac:dyDescent="0.3">
      <c r="A253" s="4">
        <v>40640</v>
      </c>
      <c r="B253" s="5">
        <v>348.89999399999999</v>
      </c>
      <c r="C253" s="5">
        <v>353.85000600000001</v>
      </c>
      <c r="D253" s="5">
        <v>344.39999399999999</v>
      </c>
      <c r="E253" s="5">
        <v>291.326843</v>
      </c>
      <c r="F253" s="5">
        <v>575377</v>
      </c>
    </row>
    <row r="254" spans="1:6" x14ac:dyDescent="0.3">
      <c r="A254" s="4">
        <v>40641</v>
      </c>
      <c r="B254" s="5">
        <v>351.10000600000001</v>
      </c>
      <c r="C254" s="5">
        <v>351.10000600000001</v>
      </c>
      <c r="D254" s="5">
        <v>340.39999399999999</v>
      </c>
      <c r="E254" s="5">
        <v>284.23852499999998</v>
      </c>
      <c r="F254" s="5">
        <v>788300</v>
      </c>
    </row>
    <row r="255" spans="1:6" x14ac:dyDescent="0.3">
      <c r="A255" s="4">
        <v>40644</v>
      </c>
      <c r="B255" s="5">
        <v>342.85000600000001</v>
      </c>
      <c r="C255" s="5">
        <v>344.20001200000002</v>
      </c>
      <c r="D255" s="5">
        <v>337.20001200000002</v>
      </c>
      <c r="E255" s="5">
        <v>282.91201799999999</v>
      </c>
      <c r="F255" s="5">
        <v>478475</v>
      </c>
    </row>
    <row r="256" spans="1:6" x14ac:dyDescent="0.3">
      <c r="A256" s="4">
        <v>40646</v>
      </c>
      <c r="B256" s="5">
        <v>341.95001200000002</v>
      </c>
      <c r="C256" s="5">
        <v>345.25</v>
      </c>
      <c r="D256" s="5">
        <v>338.60000600000001</v>
      </c>
      <c r="E256" s="5">
        <v>284.65304600000002</v>
      </c>
      <c r="F256" s="5">
        <v>628764</v>
      </c>
    </row>
    <row r="257" spans="1:6" x14ac:dyDescent="0.3">
      <c r="A257" s="4">
        <v>40648</v>
      </c>
      <c r="B257" s="5">
        <v>343.25</v>
      </c>
      <c r="C257" s="5">
        <v>349.70001200000002</v>
      </c>
      <c r="D257" s="5">
        <v>341.04998799999998</v>
      </c>
      <c r="E257" s="5">
        <v>284.52865600000001</v>
      </c>
      <c r="F257" s="5">
        <v>453576</v>
      </c>
    </row>
    <row r="258" spans="1:6" x14ac:dyDescent="0.3">
      <c r="A258" s="4">
        <v>40651</v>
      </c>
      <c r="B258" s="5">
        <v>343.20001200000002</v>
      </c>
      <c r="C258" s="5">
        <v>346.60000600000001</v>
      </c>
      <c r="D258" s="5">
        <v>335.5</v>
      </c>
      <c r="E258" s="5">
        <v>281.00518799999998</v>
      </c>
      <c r="F258" s="5">
        <v>315784</v>
      </c>
    </row>
    <row r="259" spans="1:6" x14ac:dyDescent="0.3">
      <c r="A259" s="4">
        <v>40652</v>
      </c>
      <c r="B259" s="5">
        <v>338.20001200000002</v>
      </c>
      <c r="C259" s="5">
        <v>339.79998799999998</v>
      </c>
      <c r="D259" s="5">
        <v>331.5</v>
      </c>
      <c r="E259" s="5">
        <v>276.65273999999999</v>
      </c>
      <c r="F259" s="5">
        <v>393473</v>
      </c>
    </row>
    <row r="260" spans="1:6" x14ac:dyDescent="0.3">
      <c r="A260" s="4">
        <v>40653</v>
      </c>
      <c r="B260" s="5">
        <v>338.95001200000002</v>
      </c>
      <c r="C260" s="5">
        <v>342.39999399999999</v>
      </c>
      <c r="D260" s="5">
        <v>331.5</v>
      </c>
      <c r="E260" s="5">
        <v>276.569794</v>
      </c>
      <c r="F260" s="5">
        <v>527611</v>
      </c>
    </row>
    <row r="261" spans="1:6" x14ac:dyDescent="0.3">
      <c r="A261" s="4">
        <v>40654</v>
      </c>
      <c r="B261" s="5">
        <v>336.29998799999998</v>
      </c>
      <c r="C261" s="5">
        <v>336.35000600000001</v>
      </c>
      <c r="D261" s="5">
        <v>332.04998799999998</v>
      </c>
      <c r="E261" s="5">
        <v>276.03094499999997</v>
      </c>
      <c r="F261" s="5">
        <v>341673</v>
      </c>
    </row>
    <row r="262" spans="1:6" x14ac:dyDescent="0.3">
      <c r="A262" s="4">
        <v>40658</v>
      </c>
      <c r="B262" s="5">
        <v>332.95001200000002</v>
      </c>
      <c r="C262" s="5">
        <v>342.39999399999999</v>
      </c>
      <c r="D262" s="5">
        <v>332.95001200000002</v>
      </c>
      <c r="E262" s="5">
        <v>282.53894000000003</v>
      </c>
      <c r="F262" s="5">
        <v>358679</v>
      </c>
    </row>
    <row r="263" spans="1:6" x14ac:dyDescent="0.3">
      <c r="A263" s="4">
        <v>40659</v>
      </c>
      <c r="B263" s="5">
        <v>340.79998799999998</v>
      </c>
      <c r="C263" s="5">
        <v>342.79998799999998</v>
      </c>
      <c r="D263" s="5">
        <v>336.20001200000002</v>
      </c>
      <c r="E263" s="5">
        <v>283.61673000000002</v>
      </c>
      <c r="F263" s="5">
        <v>264343</v>
      </c>
    </row>
    <row r="264" spans="1:6" x14ac:dyDescent="0.3">
      <c r="A264" s="4">
        <v>40660</v>
      </c>
      <c r="B264" s="5">
        <v>342.75</v>
      </c>
      <c r="C264" s="5">
        <v>346</v>
      </c>
      <c r="D264" s="5">
        <v>342.10000600000001</v>
      </c>
      <c r="E264" s="5">
        <v>284.03121900000002</v>
      </c>
      <c r="F264" s="5">
        <v>203724</v>
      </c>
    </row>
    <row r="265" spans="1:6" x14ac:dyDescent="0.3">
      <c r="A265" s="4">
        <v>40661</v>
      </c>
      <c r="B265" s="5">
        <v>343</v>
      </c>
      <c r="C265" s="5">
        <v>343.10000600000001</v>
      </c>
      <c r="D265" s="5">
        <v>337.75</v>
      </c>
      <c r="E265" s="5">
        <v>281.37823500000002</v>
      </c>
      <c r="F265" s="5">
        <v>320638</v>
      </c>
    </row>
    <row r="266" spans="1:6" x14ac:dyDescent="0.3">
      <c r="A266" s="4">
        <v>40662</v>
      </c>
      <c r="B266" s="5">
        <v>338.5</v>
      </c>
      <c r="C266" s="5">
        <v>339.5</v>
      </c>
      <c r="D266" s="5">
        <v>317.10000600000001</v>
      </c>
      <c r="E266" s="5">
        <v>264.71444700000001</v>
      </c>
      <c r="F266" s="5">
        <v>1301594</v>
      </c>
    </row>
    <row r="267" spans="1:6" x14ac:dyDescent="0.3">
      <c r="A267" s="4">
        <v>40665</v>
      </c>
      <c r="B267" s="5">
        <v>320.54998799999998</v>
      </c>
      <c r="C267" s="5">
        <v>321.70001200000002</v>
      </c>
      <c r="D267" s="5">
        <v>302.29998799999998</v>
      </c>
      <c r="E267" s="5">
        <v>255.30481</v>
      </c>
      <c r="F267" s="5">
        <v>1564209</v>
      </c>
    </row>
    <row r="268" spans="1:6" x14ac:dyDescent="0.3">
      <c r="A268" s="4">
        <v>40666</v>
      </c>
      <c r="B268" s="5">
        <v>307.95001200000002</v>
      </c>
      <c r="C268" s="5">
        <v>313.70001200000002</v>
      </c>
      <c r="D268" s="5">
        <v>298.20001200000002</v>
      </c>
      <c r="E268" s="5">
        <v>250.45488</v>
      </c>
      <c r="F268" s="5">
        <v>1601567</v>
      </c>
    </row>
    <row r="269" spans="1:6" x14ac:dyDescent="0.3">
      <c r="A269" s="4">
        <v>40667</v>
      </c>
      <c r="B269" s="5">
        <v>302</v>
      </c>
      <c r="C269" s="5">
        <v>303</v>
      </c>
      <c r="D269" s="5">
        <v>285.45001200000002</v>
      </c>
      <c r="E269" s="5">
        <v>245.27328499999999</v>
      </c>
      <c r="F269" s="5">
        <v>1960169</v>
      </c>
    </row>
    <row r="270" spans="1:6" x14ac:dyDescent="0.3">
      <c r="A270" s="4">
        <v>40668</v>
      </c>
      <c r="B270" s="5">
        <v>295</v>
      </c>
      <c r="C270" s="5">
        <v>298.85000600000001</v>
      </c>
      <c r="D270" s="5">
        <v>288</v>
      </c>
      <c r="E270" s="5">
        <v>240.46481299999999</v>
      </c>
      <c r="F270" s="5">
        <v>932469</v>
      </c>
    </row>
    <row r="271" spans="1:6" x14ac:dyDescent="0.3">
      <c r="A271" s="4">
        <v>40669</v>
      </c>
      <c r="B271" s="5">
        <v>291.04998799999998</v>
      </c>
      <c r="C271" s="5">
        <v>323.79998799999998</v>
      </c>
      <c r="D271" s="5">
        <v>290.10000600000001</v>
      </c>
      <c r="E271" s="5">
        <v>265.29480000000001</v>
      </c>
      <c r="F271" s="5">
        <v>3723427</v>
      </c>
    </row>
    <row r="272" spans="1:6" x14ac:dyDescent="0.3">
      <c r="A272" s="4">
        <v>40672</v>
      </c>
      <c r="B272" s="5">
        <v>318</v>
      </c>
      <c r="C272" s="5">
        <v>325.64999399999999</v>
      </c>
      <c r="D272" s="5">
        <v>311.20001200000002</v>
      </c>
      <c r="E272" s="5">
        <v>266.206726</v>
      </c>
      <c r="F272" s="5">
        <v>1163247</v>
      </c>
    </row>
    <row r="273" spans="1:6" x14ac:dyDescent="0.3">
      <c r="A273" s="4">
        <v>40673</v>
      </c>
      <c r="B273" s="5">
        <v>320</v>
      </c>
      <c r="C273" s="5">
        <v>321</v>
      </c>
      <c r="D273" s="5">
        <v>314.10000600000001</v>
      </c>
      <c r="E273" s="5">
        <v>263.34652699999998</v>
      </c>
      <c r="F273" s="5">
        <v>372755</v>
      </c>
    </row>
    <row r="274" spans="1:6" x14ac:dyDescent="0.3">
      <c r="A274" s="4">
        <v>40674</v>
      </c>
      <c r="B274" s="5">
        <v>319.89999399999999</v>
      </c>
      <c r="C274" s="5">
        <v>322.39999399999999</v>
      </c>
      <c r="D274" s="5">
        <v>312.04998799999998</v>
      </c>
      <c r="E274" s="5">
        <v>266.37252799999999</v>
      </c>
      <c r="F274" s="5">
        <v>454059</v>
      </c>
    </row>
    <row r="275" spans="1:6" x14ac:dyDescent="0.3">
      <c r="A275" s="4">
        <v>40675</v>
      </c>
      <c r="B275" s="5">
        <v>319</v>
      </c>
      <c r="C275" s="5">
        <v>325</v>
      </c>
      <c r="D275" s="5">
        <v>315.60000600000001</v>
      </c>
      <c r="E275" s="5">
        <v>263.47085600000003</v>
      </c>
      <c r="F275" s="5">
        <v>661711</v>
      </c>
    </row>
    <row r="276" spans="1:6" x14ac:dyDescent="0.3">
      <c r="A276" s="4">
        <v>40676</v>
      </c>
      <c r="B276" s="5">
        <v>316</v>
      </c>
      <c r="C276" s="5">
        <v>332.89999399999999</v>
      </c>
      <c r="D276" s="5">
        <v>314.54998799999998</v>
      </c>
      <c r="E276" s="5">
        <v>269.60583500000001</v>
      </c>
      <c r="F276" s="5">
        <v>763057</v>
      </c>
    </row>
    <row r="277" spans="1:6" x14ac:dyDescent="0.3">
      <c r="A277" s="4">
        <v>40679</v>
      </c>
      <c r="B277" s="5">
        <v>324</v>
      </c>
      <c r="C277" s="5">
        <v>327.25</v>
      </c>
      <c r="D277" s="5">
        <v>318.29998799999998</v>
      </c>
      <c r="E277" s="5">
        <v>270.60067700000002</v>
      </c>
      <c r="F277" s="5">
        <v>357979</v>
      </c>
    </row>
    <row r="278" spans="1:6" x14ac:dyDescent="0.3">
      <c r="A278" s="4">
        <v>40680</v>
      </c>
      <c r="B278" s="5">
        <v>325.5</v>
      </c>
      <c r="C278" s="5">
        <v>329</v>
      </c>
      <c r="D278" s="5">
        <v>317.20001200000002</v>
      </c>
      <c r="E278" s="5">
        <v>263.968323</v>
      </c>
      <c r="F278" s="5">
        <v>388087</v>
      </c>
    </row>
    <row r="279" spans="1:6" x14ac:dyDescent="0.3">
      <c r="A279" s="4">
        <v>40681</v>
      </c>
      <c r="B279" s="5">
        <v>318.39999399999999</v>
      </c>
      <c r="C279" s="5">
        <v>321.79998799999998</v>
      </c>
      <c r="D279" s="5">
        <v>315.14999399999999</v>
      </c>
      <c r="E279" s="5">
        <v>264.963165</v>
      </c>
      <c r="F279" s="5">
        <v>245875</v>
      </c>
    </row>
    <row r="280" spans="1:6" x14ac:dyDescent="0.3">
      <c r="A280" s="4">
        <v>40682</v>
      </c>
      <c r="B280" s="5">
        <v>321</v>
      </c>
      <c r="C280" s="5">
        <v>322</v>
      </c>
      <c r="D280" s="5">
        <v>317.5</v>
      </c>
      <c r="E280" s="5">
        <v>266.28964200000001</v>
      </c>
      <c r="F280" s="5">
        <v>255798</v>
      </c>
    </row>
    <row r="281" spans="1:6" x14ac:dyDescent="0.3">
      <c r="A281" s="4">
        <v>40683</v>
      </c>
      <c r="B281" s="5">
        <v>318.54998799999998</v>
      </c>
      <c r="C281" s="5">
        <v>323.85000600000001</v>
      </c>
      <c r="D281" s="5">
        <v>315</v>
      </c>
      <c r="E281" s="5">
        <v>263.88537600000001</v>
      </c>
      <c r="F281" s="5">
        <v>394875</v>
      </c>
    </row>
    <row r="282" spans="1:6" x14ac:dyDescent="0.3">
      <c r="A282" s="4">
        <v>40686</v>
      </c>
      <c r="B282" s="5">
        <v>317.89999399999999</v>
      </c>
      <c r="C282" s="5">
        <v>317.95001200000002</v>
      </c>
      <c r="D282" s="5">
        <v>309</v>
      </c>
      <c r="E282" s="5">
        <v>257.12863199999998</v>
      </c>
      <c r="F282" s="5">
        <v>414008</v>
      </c>
    </row>
    <row r="283" spans="1:6" x14ac:dyDescent="0.3">
      <c r="A283" s="4">
        <v>40687</v>
      </c>
      <c r="B283" s="5">
        <v>309</v>
      </c>
      <c r="C283" s="5">
        <v>316.70001200000002</v>
      </c>
      <c r="D283" s="5">
        <v>305.5</v>
      </c>
      <c r="E283" s="5">
        <v>260.900848</v>
      </c>
      <c r="F283" s="5">
        <v>366684</v>
      </c>
    </row>
    <row r="284" spans="1:6" x14ac:dyDescent="0.3">
      <c r="A284" s="4">
        <v>40688</v>
      </c>
      <c r="B284" s="5">
        <v>313.5</v>
      </c>
      <c r="C284" s="5">
        <v>315.70001200000002</v>
      </c>
      <c r="D284" s="5">
        <v>308</v>
      </c>
      <c r="E284" s="5">
        <v>255.636414</v>
      </c>
      <c r="F284" s="5">
        <v>627144</v>
      </c>
    </row>
    <row r="285" spans="1:6" x14ac:dyDescent="0.3">
      <c r="A285" s="4">
        <v>40689</v>
      </c>
      <c r="B285" s="5">
        <v>311.35000600000001</v>
      </c>
      <c r="C285" s="5">
        <v>311.35000600000001</v>
      </c>
      <c r="D285" s="5">
        <v>303</v>
      </c>
      <c r="E285" s="5">
        <v>254.558594</v>
      </c>
      <c r="F285" s="5">
        <v>903647</v>
      </c>
    </row>
    <row r="286" spans="1:6" x14ac:dyDescent="0.3">
      <c r="A286" s="4">
        <v>40690</v>
      </c>
      <c r="B286" s="5">
        <v>306.5</v>
      </c>
      <c r="C286" s="5">
        <v>311.95001200000002</v>
      </c>
      <c r="D286" s="5">
        <v>301.54998799999998</v>
      </c>
      <c r="E286" s="5">
        <v>257.41885400000001</v>
      </c>
      <c r="F286" s="5">
        <v>237381</v>
      </c>
    </row>
    <row r="287" spans="1:6" x14ac:dyDescent="0.3">
      <c r="A287" s="4">
        <v>40693</v>
      </c>
      <c r="B287" s="5">
        <v>309.85000600000001</v>
      </c>
      <c r="C287" s="5">
        <v>318.14999399999999</v>
      </c>
      <c r="D287" s="5">
        <v>295</v>
      </c>
      <c r="E287" s="5">
        <v>262.76620500000001</v>
      </c>
      <c r="F287" s="5">
        <v>292002</v>
      </c>
    </row>
    <row r="288" spans="1:6" x14ac:dyDescent="0.3">
      <c r="A288" s="4">
        <v>40694</v>
      </c>
      <c r="B288" s="5">
        <v>314.60000600000001</v>
      </c>
      <c r="C288" s="5">
        <v>320</v>
      </c>
      <c r="D288" s="5">
        <v>306.79998799999998</v>
      </c>
      <c r="E288" s="5">
        <v>264.00973499999998</v>
      </c>
      <c r="F288" s="5">
        <v>288946</v>
      </c>
    </row>
    <row r="289" spans="1:6" x14ac:dyDescent="0.3">
      <c r="A289" s="4">
        <v>40695</v>
      </c>
      <c r="B289" s="5">
        <v>318.14999399999999</v>
      </c>
      <c r="C289" s="5">
        <v>328</v>
      </c>
      <c r="D289" s="5">
        <v>318.14999399999999</v>
      </c>
      <c r="E289" s="5">
        <v>269.39855999999997</v>
      </c>
      <c r="F289" s="5">
        <v>397369</v>
      </c>
    </row>
    <row r="290" spans="1:6" x14ac:dyDescent="0.3">
      <c r="A290" s="4">
        <v>40696</v>
      </c>
      <c r="B290" s="5">
        <v>320.25</v>
      </c>
      <c r="C290" s="5">
        <v>323.95001200000002</v>
      </c>
      <c r="D290" s="5">
        <v>319.14999399999999</v>
      </c>
      <c r="E290" s="5">
        <v>266.455444</v>
      </c>
      <c r="F290" s="5">
        <v>327034</v>
      </c>
    </row>
    <row r="291" spans="1:6" x14ac:dyDescent="0.3">
      <c r="A291" s="4">
        <v>40697</v>
      </c>
      <c r="B291" s="5">
        <v>321.70001200000002</v>
      </c>
      <c r="C291" s="5">
        <v>324.39999399999999</v>
      </c>
      <c r="D291" s="5">
        <v>316.39999399999999</v>
      </c>
      <c r="E291" s="5">
        <v>263.595215</v>
      </c>
      <c r="F291" s="5">
        <v>243834</v>
      </c>
    </row>
    <row r="292" spans="1:6" x14ac:dyDescent="0.3">
      <c r="A292" s="4">
        <v>40700</v>
      </c>
      <c r="B292" s="5">
        <v>316.35000600000001</v>
      </c>
      <c r="C292" s="5">
        <v>323</v>
      </c>
      <c r="D292" s="5">
        <v>315.35000600000001</v>
      </c>
      <c r="E292" s="5">
        <v>267.40884399999999</v>
      </c>
      <c r="F292" s="5">
        <v>145731</v>
      </c>
    </row>
    <row r="293" spans="1:6" x14ac:dyDescent="0.3">
      <c r="A293" s="4">
        <v>40701</v>
      </c>
      <c r="B293" s="5">
        <v>322.45001200000002</v>
      </c>
      <c r="C293" s="5">
        <v>324.89999399999999</v>
      </c>
      <c r="D293" s="5">
        <v>319.39999399999999</v>
      </c>
      <c r="E293" s="5">
        <v>267.74047899999999</v>
      </c>
      <c r="F293" s="5">
        <v>92277</v>
      </c>
    </row>
    <row r="294" spans="1:6" x14ac:dyDescent="0.3">
      <c r="A294" s="4">
        <v>40702</v>
      </c>
      <c r="B294" s="5">
        <v>322</v>
      </c>
      <c r="C294" s="5">
        <v>326.29998799999998</v>
      </c>
      <c r="D294" s="5">
        <v>320.04998799999998</v>
      </c>
      <c r="E294" s="5">
        <v>266.78704800000003</v>
      </c>
      <c r="F294" s="5">
        <v>273039</v>
      </c>
    </row>
    <row r="295" spans="1:6" x14ac:dyDescent="0.3">
      <c r="A295" s="4">
        <v>40703</v>
      </c>
      <c r="B295" s="5">
        <v>324.60000600000001</v>
      </c>
      <c r="C295" s="5">
        <v>324.64999399999999</v>
      </c>
      <c r="D295" s="5">
        <v>320.25</v>
      </c>
      <c r="E295" s="5">
        <v>267.32595800000001</v>
      </c>
      <c r="F295" s="5">
        <v>87958</v>
      </c>
    </row>
    <row r="296" spans="1:6" x14ac:dyDescent="0.3">
      <c r="A296" s="4">
        <v>40704</v>
      </c>
      <c r="B296" s="5">
        <v>310.20001200000002</v>
      </c>
      <c r="C296" s="5">
        <v>324.70001200000002</v>
      </c>
      <c r="D296" s="5">
        <v>310.20001200000002</v>
      </c>
      <c r="E296" s="5">
        <v>265.25335699999999</v>
      </c>
      <c r="F296" s="5">
        <v>154651</v>
      </c>
    </row>
    <row r="297" spans="1:6" x14ac:dyDescent="0.3">
      <c r="A297" s="4">
        <v>40707</v>
      </c>
      <c r="B297" s="5">
        <v>319.10000600000001</v>
      </c>
      <c r="C297" s="5">
        <v>325.45001200000002</v>
      </c>
      <c r="D297" s="5">
        <v>317.14999399999999</v>
      </c>
      <c r="E297" s="5">
        <v>268.279358</v>
      </c>
      <c r="F297" s="5">
        <v>158655</v>
      </c>
    </row>
    <row r="298" spans="1:6" x14ac:dyDescent="0.3">
      <c r="A298" s="4">
        <v>40708</v>
      </c>
      <c r="B298" s="5">
        <v>323.75</v>
      </c>
      <c r="C298" s="5">
        <v>325.95001200000002</v>
      </c>
      <c r="D298" s="5">
        <v>321.29998799999998</v>
      </c>
      <c r="E298" s="5">
        <v>267.61608899999999</v>
      </c>
      <c r="F298" s="5">
        <v>197777</v>
      </c>
    </row>
    <row r="299" spans="1:6" x14ac:dyDescent="0.3">
      <c r="A299" s="4">
        <v>40709</v>
      </c>
      <c r="B299" s="5">
        <v>323.60000600000001</v>
      </c>
      <c r="C299" s="5">
        <v>323.60000600000001</v>
      </c>
      <c r="D299" s="5">
        <v>317.5</v>
      </c>
      <c r="E299" s="5">
        <v>265.33624300000002</v>
      </c>
      <c r="F299" s="5">
        <v>225220</v>
      </c>
    </row>
    <row r="300" spans="1:6" x14ac:dyDescent="0.3">
      <c r="A300" s="4">
        <v>40710</v>
      </c>
      <c r="B300" s="5">
        <v>311.95001200000002</v>
      </c>
      <c r="C300" s="5">
        <v>312.5</v>
      </c>
      <c r="D300" s="5">
        <v>307.04998799999998</v>
      </c>
      <c r="E300" s="5">
        <v>262.19012500000002</v>
      </c>
      <c r="F300" s="5">
        <v>563192</v>
      </c>
    </row>
    <row r="301" spans="1:6" x14ac:dyDescent="0.3">
      <c r="A301" s="4">
        <v>40711</v>
      </c>
      <c r="B301" s="5">
        <v>310</v>
      </c>
      <c r="C301" s="5">
        <v>312.95001200000002</v>
      </c>
      <c r="D301" s="5">
        <v>306.25</v>
      </c>
      <c r="E301" s="5">
        <v>262.06262199999998</v>
      </c>
      <c r="F301" s="5">
        <v>186667</v>
      </c>
    </row>
    <row r="302" spans="1:6" x14ac:dyDescent="0.3">
      <c r="A302" s="4">
        <v>40714</v>
      </c>
      <c r="B302" s="5">
        <v>308.85000600000001</v>
      </c>
      <c r="C302" s="5">
        <v>310</v>
      </c>
      <c r="D302" s="5">
        <v>303.5</v>
      </c>
      <c r="E302" s="5">
        <v>259.85180700000001</v>
      </c>
      <c r="F302" s="5">
        <v>402984</v>
      </c>
    </row>
    <row r="303" spans="1:6" x14ac:dyDescent="0.3">
      <c r="A303" s="4">
        <v>40715</v>
      </c>
      <c r="B303" s="5">
        <v>305.64999399999999</v>
      </c>
      <c r="C303" s="5">
        <v>309</v>
      </c>
      <c r="D303" s="5">
        <v>295.39999399999999</v>
      </c>
      <c r="E303" s="5">
        <v>252.156586</v>
      </c>
      <c r="F303" s="5">
        <v>619862</v>
      </c>
    </row>
    <row r="304" spans="1:6" x14ac:dyDescent="0.3">
      <c r="A304" s="4">
        <v>40716</v>
      </c>
      <c r="B304" s="5">
        <v>298.04998799999998</v>
      </c>
      <c r="C304" s="5">
        <v>299.70001200000002</v>
      </c>
      <c r="D304" s="5">
        <v>292.25</v>
      </c>
      <c r="E304" s="5">
        <v>250.32841500000001</v>
      </c>
      <c r="F304" s="5">
        <v>365963</v>
      </c>
    </row>
    <row r="305" spans="1:6" x14ac:dyDescent="0.3">
      <c r="A305" s="4">
        <v>40717</v>
      </c>
      <c r="B305" s="5">
        <v>292.89999399999999</v>
      </c>
      <c r="C305" s="5">
        <v>294.85000600000001</v>
      </c>
      <c r="D305" s="5">
        <v>288.5</v>
      </c>
      <c r="E305" s="5">
        <v>248.37274199999999</v>
      </c>
      <c r="F305" s="5">
        <v>304859</v>
      </c>
    </row>
    <row r="306" spans="1:6" x14ac:dyDescent="0.3">
      <c r="A306" s="4">
        <v>40718</v>
      </c>
      <c r="B306" s="5">
        <v>292.10000600000001</v>
      </c>
      <c r="C306" s="5">
        <v>307.89999399999999</v>
      </c>
      <c r="D306" s="5">
        <v>292.10000600000001</v>
      </c>
      <c r="E306" s="5">
        <v>260.744598</v>
      </c>
      <c r="F306" s="5">
        <v>449480</v>
      </c>
    </row>
    <row r="307" spans="1:6" x14ac:dyDescent="0.3">
      <c r="A307" s="4">
        <v>40721</v>
      </c>
      <c r="B307" s="5">
        <v>306</v>
      </c>
      <c r="C307" s="5">
        <v>315.79998799999998</v>
      </c>
      <c r="D307" s="5">
        <v>304.95001200000002</v>
      </c>
      <c r="E307" s="5">
        <v>266.951843</v>
      </c>
      <c r="F307" s="5">
        <v>582266</v>
      </c>
    </row>
    <row r="308" spans="1:6" x14ac:dyDescent="0.3">
      <c r="A308" s="4">
        <v>40722</v>
      </c>
      <c r="B308" s="5">
        <v>319</v>
      </c>
      <c r="C308" s="5">
        <v>319</v>
      </c>
      <c r="D308" s="5">
        <v>301.5</v>
      </c>
      <c r="E308" s="5">
        <v>260.872162</v>
      </c>
      <c r="F308" s="5">
        <v>262605</v>
      </c>
    </row>
    <row r="309" spans="1:6" x14ac:dyDescent="0.3">
      <c r="A309" s="4">
        <v>40723</v>
      </c>
      <c r="B309" s="5">
        <v>307.04998799999998</v>
      </c>
      <c r="C309" s="5">
        <v>308.60000600000001</v>
      </c>
      <c r="D309" s="5">
        <v>295.20001200000002</v>
      </c>
      <c r="E309" s="5">
        <v>253.89970400000001</v>
      </c>
      <c r="F309" s="5">
        <v>1201579</v>
      </c>
    </row>
    <row r="310" spans="1:6" x14ac:dyDescent="0.3">
      <c r="A310" s="4">
        <v>40724</v>
      </c>
      <c r="B310" s="5">
        <v>300</v>
      </c>
      <c r="C310" s="5">
        <v>300.89999399999999</v>
      </c>
      <c r="D310" s="5">
        <v>290</v>
      </c>
      <c r="E310" s="5">
        <v>249.05299400000001</v>
      </c>
      <c r="F310" s="5">
        <v>1088832</v>
      </c>
    </row>
    <row r="311" spans="1:6" x14ac:dyDescent="0.3">
      <c r="A311" s="4">
        <v>40725</v>
      </c>
      <c r="B311" s="5">
        <v>293.14999399999999</v>
      </c>
      <c r="C311" s="5">
        <v>299</v>
      </c>
      <c r="D311" s="5">
        <v>293.14999399999999</v>
      </c>
      <c r="E311" s="5">
        <v>253.304474</v>
      </c>
      <c r="F311" s="5">
        <v>893682</v>
      </c>
    </row>
    <row r="312" spans="1:6" x14ac:dyDescent="0.3">
      <c r="A312" s="4">
        <v>40728</v>
      </c>
      <c r="B312" s="5">
        <v>299.95001200000002</v>
      </c>
      <c r="C312" s="5">
        <v>301.25</v>
      </c>
      <c r="D312" s="5">
        <v>297.14999399999999</v>
      </c>
      <c r="E312" s="5">
        <v>253.47453300000001</v>
      </c>
      <c r="F312" s="5">
        <v>1282524</v>
      </c>
    </row>
    <row r="313" spans="1:6" x14ac:dyDescent="0.3">
      <c r="A313" s="4">
        <v>40729</v>
      </c>
      <c r="B313" s="5">
        <v>300.75</v>
      </c>
      <c r="C313" s="5">
        <v>302.75</v>
      </c>
      <c r="D313" s="5">
        <v>299</v>
      </c>
      <c r="E313" s="5">
        <v>255.55775499999999</v>
      </c>
      <c r="F313" s="5">
        <v>1398587</v>
      </c>
    </row>
    <row r="314" spans="1:6" x14ac:dyDescent="0.3">
      <c r="A314" s="4">
        <v>40730</v>
      </c>
      <c r="B314" s="5">
        <v>297</v>
      </c>
      <c r="C314" s="5">
        <v>301.39999399999999</v>
      </c>
      <c r="D314" s="5">
        <v>294.10000600000001</v>
      </c>
      <c r="E314" s="5">
        <v>252.45416299999999</v>
      </c>
      <c r="F314" s="5">
        <v>911447</v>
      </c>
    </row>
    <row r="315" spans="1:6" x14ac:dyDescent="0.3">
      <c r="A315" s="4">
        <v>40731</v>
      </c>
      <c r="B315" s="5">
        <v>296</v>
      </c>
      <c r="C315" s="5">
        <v>301</v>
      </c>
      <c r="D315" s="5">
        <v>295.54998799999998</v>
      </c>
      <c r="E315" s="5">
        <v>254.96258499999999</v>
      </c>
      <c r="F315" s="5">
        <v>696536</v>
      </c>
    </row>
    <row r="316" spans="1:6" x14ac:dyDescent="0.3">
      <c r="A316" s="4">
        <v>40732</v>
      </c>
      <c r="B316" s="5">
        <v>300.54998799999998</v>
      </c>
      <c r="C316" s="5">
        <v>303.85000600000001</v>
      </c>
      <c r="D316" s="5">
        <v>299</v>
      </c>
      <c r="E316" s="5">
        <v>255.13258400000001</v>
      </c>
      <c r="F316" s="5">
        <v>741690</v>
      </c>
    </row>
    <row r="317" spans="1:6" x14ac:dyDescent="0.3">
      <c r="A317" s="4">
        <v>40735</v>
      </c>
      <c r="B317" s="5">
        <v>300.04998799999998</v>
      </c>
      <c r="C317" s="5">
        <v>300.95001200000002</v>
      </c>
      <c r="D317" s="5">
        <v>296</v>
      </c>
      <c r="E317" s="5">
        <v>253.60211200000001</v>
      </c>
      <c r="F317" s="5">
        <v>423952</v>
      </c>
    </row>
    <row r="318" spans="1:6" x14ac:dyDescent="0.3">
      <c r="A318" s="4">
        <v>40736</v>
      </c>
      <c r="B318" s="5">
        <v>297.85000600000001</v>
      </c>
      <c r="C318" s="5">
        <v>298.79998799999998</v>
      </c>
      <c r="D318" s="5">
        <v>293.25</v>
      </c>
      <c r="E318" s="5">
        <v>252.28413399999999</v>
      </c>
      <c r="F318" s="5">
        <v>564623</v>
      </c>
    </row>
    <row r="319" spans="1:6" x14ac:dyDescent="0.3">
      <c r="A319" s="4">
        <v>40737</v>
      </c>
      <c r="B319" s="5">
        <v>298.39999399999999</v>
      </c>
      <c r="C319" s="5">
        <v>300.95001200000002</v>
      </c>
      <c r="D319" s="5">
        <v>298</v>
      </c>
      <c r="E319" s="5">
        <v>255.09013400000001</v>
      </c>
      <c r="F319" s="5">
        <v>232684</v>
      </c>
    </row>
    <row r="320" spans="1:6" x14ac:dyDescent="0.3">
      <c r="A320" s="4">
        <v>40738</v>
      </c>
      <c r="B320" s="5">
        <v>299</v>
      </c>
      <c r="C320" s="5">
        <v>306.39999399999999</v>
      </c>
      <c r="D320" s="5">
        <v>297.35000600000001</v>
      </c>
      <c r="E320" s="5">
        <v>259.34164399999997</v>
      </c>
      <c r="F320" s="5">
        <v>398529</v>
      </c>
    </row>
    <row r="321" spans="1:6" x14ac:dyDescent="0.3">
      <c r="A321" s="4">
        <v>40739</v>
      </c>
      <c r="B321" s="5">
        <v>304.14999399999999</v>
      </c>
      <c r="C321" s="5">
        <v>309.45001200000002</v>
      </c>
      <c r="D321" s="5">
        <v>303.60000600000001</v>
      </c>
      <c r="E321" s="5">
        <v>258.746399</v>
      </c>
      <c r="F321" s="5">
        <v>299682</v>
      </c>
    </row>
    <row r="322" spans="1:6" x14ac:dyDescent="0.3">
      <c r="A322" s="4">
        <v>40742</v>
      </c>
      <c r="B322" s="5">
        <v>304.79998799999998</v>
      </c>
      <c r="C322" s="5">
        <v>306.5</v>
      </c>
      <c r="D322" s="5">
        <v>301.10000600000001</v>
      </c>
      <c r="E322" s="5">
        <v>257.04583700000001</v>
      </c>
      <c r="F322" s="5">
        <v>353212</v>
      </c>
    </row>
    <row r="323" spans="1:6" x14ac:dyDescent="0.3">
      <c r="A323" s="4">
        <v>40743</v>
      </c>
      <c r="B323" s="5">
        <v>306</v>
      </c>
      <c r="C323" s="5">
        <v>307</v>
      </c>
      <c r="D323" s="5">
        <v>298.64999399999999</v>
      </c>
      <c r="E323" s="5">
        <v>255.13258400000001</v>
      </c>
      <c r="F323" s="5">
        <v>832587</v>
      </c>
    </row>
    <row r="324" spans="1:6" x14ac:dyDescent="0.3">
      <c r="A324" s="4">
        <v>40744</v>
      </c>
      <c r="B324" s="5">
        <v>301.14999399999999</v>
      </c>
      <c r="C324" s="5">
        <v>302.29998799999998</v>
      </c>
      <c r="D324" s="5">
        <v>295</v>
      </c>
      <c r="E324" s="5">
        <v>252.53923</v>
      </c>
      <c r="F324" s="5">
        <v>777068</v>
      </c>
    </row>
    <row r="325" spans="1:6" x14ac:dyDescent="0.3">
      <c r="A325" s="4">
        <v>40745</v>
      </c>
      <c r="B325" s="5">
        <v>299.79998799999998</v>
      </c>
      <c r="C325" s="5">
        <v>299.89999399999999</v>
      </c>
      <c r="D325" s="5">
        <v>291.25</v>
      </c>
      <c r="E325" s="5">
        <v>250.03080700000001</v>
      </c>
      <c r="F325" s="5">
        <v>460897</v>
      </c>
    </row>
    <row r="326" spans="1:6" x14ac:dyDescent="0.3">
      <c r="A326" s="4">
        <v>40746</v>
      </c>
      <c r="B326" s="5">
        <v>297.75</v>
      </c>
      <c r="C326" s="5">
        <v>310.5</v>
      </c>
      <c r="D326" s="5">
        <v>280.79998799999998</v>
      </c>
      <c r="E326" s="5">
        <v>262.70031699999998</v>
      </c>
      <c r="F326" s="5">
        <v>4825723</v>
      </c>
    </row>
    <row r="327" spans="1:6" x14ac:dyDescent="0.3">
      <c r="A327" s="4">
        <v>40749</v>
      </c>
      <c r="B327" s="5">
        <v>311</v>
      </c>
      <c r="C327" s="5">
        <v>311.89999399999999</v>
      </c>
      <c r="D327" s="5">
        <v>301.35000600000001</v>
      </c>
      <c r="E327" s="5">
        <v>259.25656099999998</v>
      </c>
      <c r="F327" s="5">
        <v>892374</v>
      </c>
    </row>
    <row r="328" spans="1:6" x14ac:dyDescent="0.3">
      <c r="A328" s="4">
        <v>40750</v>
      </c>
      <c r="B328" s="5">
        <v>305.54998799999998</v>
      </c>
      <c r="C328" s="5">
        <v>307</v>
      </c>
      <c r="D328" s="5">
        <v>300.25</v>
      </c>
      <c r="E328" s="5">
        <v>258.44885299999999</v>
      </c>
      <c r="F328" s="5">
        <v>956239</v>
      </c>
    </row>
    <row r="329" spans="1:6" x14ac:dyDescent="0.3">
      <c r="A329" s="4">
        <v>40751</v>
      </c>
      <c r="B329" s="5">
        <v>304</v>
      </c>
      <c r="C329" s="5">
        <v>304.89999399999999</v>
      </c>
      <c r="D329" s="5">
        <v>295.10000600000001</v>
      </c>
      <c r="E329" s="5">
        <v>252.49671900000001</v>
      </c>
      <c r="F329" s="5">
        <v>493255</v>
      </c>
    </row>
    <row r="330" spans="1:6" x14ac:dyDescent="0.3">
      <c r="A330" s="4">
        <v>40752</v>
      </c>
      <c r="B330" s="5">
        <v>295.89999399999999</v>
      </c>
      <c r="C330" s="5">
        <v>296.5</v>
      </c>
      <c r="D330" s="5">
        <v>283.04998799999998</v>
      </c>
      <c r="E330" s="5">
        <v>244.41883899999999</v>
      </c>
      <c r="F330" s="5">
        <v>1737703</v>
      </c>
    </row>
    <row r="331" spans="1:6" x14ac:dyDescent="0.3">
      <c r="A331" s="4">
        <v>40753</v>
      </c>
      <c r="B331" s="5">
        <v>290</v>
      </c>
      <c r="C331" s="5">
        <v>292.39999399999999</v>
      </c>
      <c r="D331" s="5">
        <v>285.35000600000001</v>
      </c>
      <c r="E331" s="5">
        <v>245.43920900000001</v>
      </c>
      <c r="F331" s="5">
        <v>429323</v>
      </c>
    </row>
    <row r="332" spans="1:6" x14ac:dyDescent="0.3">
      <c r="A332" s="4">
        <v>40756</v>
      </c>
      <c r="B332" s="5">
        <v>290.64999399999999</v>
      </c>
      <c r="C332" s="5">
        <v>295.04998799999998</v>
      </c>
      <c r="D332" s="5">
        <v>281.70001200000002</v>
      </c>
      <c r="E332" s="5">
        <v>241.145218</v>
      </c>
      <c r="F332" s="5">
        <v>495852</v>
      </c>
    </row>
    <row r="333" spans="1:6" x14ac:dyDescent="0.3">
      <c r="A333" s="4">
        <v>40757</v>
      </c>
      <c r="B333" s="5">
        <v>280.39999399999999</v>
      </c>
      <c r="C333" s="5">
        <v>284.04998799999998</v>
      </c>
      <c r="D333" s="5">
        <v>277.25</v>
      </c>
      <c r="E333" s="5">
        <v>236.08587600000001</v>
      </c>
      <c r="F333" s="5">
        <v>2398469</v>
      </c>
    </row>
    <row r="334" spans="1:6" x14ac:dyDescent="0.3">
      <c r="A334" s="4">
        <v>40758</v>
      </c>
      <c r="B334" s="5">
        <v>277.79998799999998</v>
      </c>
      <c r="C334" s="5">
        <v>279.89999399999999</v>
      </c>
      <c r="D334" s="5">
        <v>273.14999399999999</v>
      </c>
      <c r="E334" s="5">
        <v>236.72361799999999</v>
      </c>
      <c r="F334" s="5">
        <v>236273</v>
      </c>
    </row>
    <row r="335" spans="1:6" x14ac:dyDescent="0.3">
      <c r="A335" s="4">
        <v>40759</v>
      </c>
      <c r="B335" s="5">
        <v>281</v>
      </c>
      <c r="C335" s="5">
        <v>284.29998799999998</v>
      </c>
      <c r="D335" s="5">
        <v>271.60000600000001</v>
      </c>
      <c r="E335" s="5">
        <v>234.08767700000001</v>
      </c>
      <c r="F335" s="5">
        <v>396123</v>
      </c>
    </row>
    <row r="336" spans="1:6" x14ac:dyDescent="0.3">
      <c r="A336" s="4">
        <v>40760</v>
      </c>
      <c r="B336" s="5">
        <v>275.10000600000001</v>
      </c>
      <c r="C336" s="5">
        <v>284.70001200000002</v>
      </c>
      <c r="D336" s="5">
        <v>264</v>
      </c>
      <c r="E336" s="5">
        <v>238.25418099999999</v>
      </c>
      <c r="F336" s="5">
        <v>965199</v>
      </c>
    </row>
    <row r="337" spans="1:6" x14ac:dyDescent="0.3">
      <c r="A337" s="4">
        <v>40763</v>
      </c>
      <c r="B337" s="5">
        <v>275.54998799999998</v>
      </c>
      <c r="C337" s="5">
        <v>290.70001200000002</v>
      </c>
      <c r="D337" s="5">
        <v>267</v>
      </c>
      <c r="E337" s="5">
        <v>240.847565</v>
      </c>
      <c r="F337" s="5">
        <v>652972</v>
      </c>
    </row>
    <row r="338" spans="1:6" x14ac:dyDescent="0.3">
      <c r="A338" s="4">
        <v>40764</v>
      </c>
      <c r="B338" s="5">
        <v>275</v>
      </c>
      <c r="C338" s="5">
        <v>287</v>
      </c>
      <c r="D338" s="5">
        <v>270.64999399999999</v>
      </c>
      <c r="E338" s="5">
        <v>236.38351399999999</v>
      </c>
      <c r="F338" s="5">
        <v>621881</v>
      </c>
    </row>
    <row r="339" spans="1:6" x14ac:dyDescent="0.3">
      <c r="A339" s="4">
        <v>40765</v>
      </c>
      <c r="B339" s="5">
        <v>282</v>
      </c>
      <c r="C339" s="5">
        <v>288.5</v>
      </c>
      <c r="D339" s="5">
        <v>282</v>
      </c>
      <c r="E339" s="5">
        <v>242.63322400000001</v>
      </c>
      <c r="F339" s="5">
        <v>289451</v>
      </c>
    </row>
    <row r="340" spans="1:6" x14ac:dyDescent="0.3">
      <c r="A340" s="4">
        <v>40766</v>
      </c>
      <c r="B340" s="5">
        <v>281.60000600000001</v>
      </c>
      <c r="C340" s="5">
        <v>286.70001200000002</v>
      </c>
      <c r="D340" s="5">
        <v>278.10000600000001</v>
      </c>
      <c r="E340" s="5">
        <v>238.76435900000001</v>
      </c>
      <c r="F340" s="5">
        <v>166207</v>
      </c>
    </row>
    <row r="341" spans="1:6" x14ac:dyDescent="0.3">
      <c r="A341" s="4">
        <v>40767</v>
      </c>
      <c r="B341" s="5">
        <v>285.85000600000001</v>
      </c>
      <c r="C341" s="5">
        <v>285.85000600000001</v>
      </c>
      <c r="D341" s="5">
        <v>270</v>
      </c>
      <c r="E341" s="5">
        <v>231.32423399999999</v>
      </c>
      <c r="F341" s="5">
        <v>1026912</v>
      </c>
    </row>
    <row r="342" spans="1:6" x14ac:dyDescent="0.3">
      <c r="A342" s="4">
        <v>40771</v>
      </c>
      <c r="B342" s="5">
        <v>264.20001200000002</v>
      </c>
      <c r="C342" s="5">
        <v>275</v>
      </c>
      <c r="D342" s="5">
        <v>244.199997</v>
      </c>
      <c r="E342" s="5">
        <v>222.736176</v>
      </c>
      <c r="F342" s="5">
        <v>431048</v>
      </c>
    </row>
    <row r="343" spans="1:6" x14ac:dyDescent="0.3">
      <c r="A343" s="4">
        <v>40772</v>
      </c>
      <c r="B343" s="5">
        <v>265.95001200000002</v>
      </c>
      <c r="C343" s="5">
        <v>269</v>
      </c>
      <c r="D343" s="5">
        <v>259.39999399999999</v>
      </c>
      <c r="E343" s="5">
        <v>225.967331</v>
      </c>
      <c r="F343" s="5">
        <v>413786</v>
      </c>
    </row>
    <row r="344" spans="1:6" x14ac:dyDescent="0.3">
      <c r="A344" s="4">
        <v>40773</v>
      </c>
      <c r="B344" s="5">
        <v>263.5</v>
      </c>
      <c r="C344" s="5">
        <v>266.70001200000002</v>
      </c>
      <c r="D344" s="5">
        <v>257</v>
      </c>
      <c r="E344" s="5">
        <v>220.48287999999999</v>
      </c>
      <c r="F344" s="5">
        <v>258945</v>
      </c>
    </row>
    <row r="345" spans="1:6" x14ac:dyDescent="0.3">
      <c r="A345" s="4">
        <v>40774</v>
      </c>
      <c r="B345" s="5">
        <v>250</v>
      </c>
      <c r="C345" s="5">
        <v>262</v>
      </c>
      <c r="D345" s="5">
        <v>246.199997</v>
      </c>
      <c r="E345" s="5">
        <v>217.379288</v>
      </c>
      <c r="F345" s="5">
        <v>956117</v>
      </c>
    </row>
    <row r="346" spans="1:6" x14ac:dyDescent="0.3">
      <c r="A346" s="4">
        <v>40777</v>
      </c>
      <c r="B346" s="5">
        <v>251.64999399999999</v>
      </c>
      <c r="C346" s="5">
        <v>257.89999399999999</v>
      </c>
      <c r="D346" s="5">
        <v>238.14999399999999</v>
      </c>
      <c r="E346" s="5">
        <v>213.63798499999999</v>
      </c>
      <c r="F346" s="5">
        <v>1507048</v>
      </c>
    </row>
    <row r="347" spans="1:6" x14ac:dyDescent="0.3">
      <c r="A347" s="4">
        <v>40778</v>
      </c>
      <c r="B347" s="5">
        <v>252</v>
      </c>
      <c r="C347" s="5">
        <v>252</v>
      </c>
      <c r="D347" s="5">
        <v>244.300003</v>
      </c>
      <c r="E347" s="5">
        <v>211.21459999999999</v>
      </c>
      <c r="F347" s="5">
        <v>957380</v>
      </c>
    </row>
    <row r="348" spans="1:6" x14ac:dyDescent="0.3">
      <c r="A348" s="4">
        <v>40779</v>
      </c>
      <c r="B348" s="5">
        <v>247.5</v>
      </c>
      <c r="C348" s="5">
        <v>249.89999399999999</v>
      </c>
      <c r="D348" s="5">
        <v>240.64999399999999</v>
      </c>
      <c r="E348" s="5">
        <v>206.282883</v>
      </c>
      <c r="F348" s="5">
        <v>664328</v>
      </c>
    </row>
    <row r="349" spans="1:6" x14ac:dyDescent="0.3">
      <c r="A349" s="4">
        <v>40780</v>
      </c>
      <c r="B349" s="5">
        <v>245</v>
      </c>
      <c r="C349" s="5">
        <v>248.5</v>
      </c>
      <c r="D349" s="5">
        <v>236.64999399999999</v>
      </c>
      <c r="E349" s="5">
        <v>207.55831900000001</v>
      </c>
      <c r="F349" s="5">
        <v>501872</v>
      </c>
    </row>
    <row r="350" spans="1:6" x14ac:dyDescent="0.3">
      <c r="A350" s="4">
        <v>40781</v>
      </c>
      <c r="B350" s="5">
        <v>242.25</v>
      </c>
      <c r="C350" s="5">
        <v>246.800003</v>
      </c>
      <c r="D350" s="5">
        <v>225</v>
      </c>
      <c r="E350" s="5">
        <v>196.716995</v>
      </c>
      <c r="F350" s="5">
        <v>335798</v>
      </c>
    </row>
    <row r="351" spans="1:6" x14ac:dyDescent="0.3">
      <c r="A351" s="4">
        <v>40784</v>
      </c>
      <c r="B351" s="5">
        <v>234.550003</v>
      </c>
      <c r="C351" s="5">
        <v>241.949997</v>
      </c>
      <c r="D351" s="5">
        <v>231.35000600000001</v>
      </c>
      <c r="E351" s="5">
        <v>202.88166799999999</v>
      </c>
      <c r="F351" s="5">
        <v>658238</v>
      </c>
    </row>
    <row r="352" spans="1:6" x14ac:dyDescent="0.3">
      <c r="A352" s="4">
        <v>40785</v>
      </c>
      <c r="B352" s="5">
        <v>236.39999399999999</v>
      </c>
      <c r="C352" s="5">
        <v>244.800003</v>
      </c>
      <c r="D352" s="5">
        <v>236.39999399999999</v>
      </c>
      <c r="E352" s="5">
        <v>206.24037200000001</v>
      </c>
      <c r="F352" s="5">
        <v>669662</v>
      </c>
    </row>
    <row r="353" spans="1:6" x14ac:dyDescent="0.3">
      <c r="A353" s="4">
        <v>40788</v>
      </c>
      <c r="B353" s="5">
        <v>245</v>
      </c>
      <c r="C353" s="5">
        <v>245</v>
      </c>
      <c r="D353" s="5">
        <v>230.10000600000001</v>
      </c>
      <c r="E353" s="5">
        <v>200.245743</v>
      </c>
      <c r="F353" s="5">
        <v>628627</v>
      </c>
    </row>
    <row r="354" spans="1:6" x14ac:dyDescent="0.3">
      <c r="A354" s="4">
        <v>40791</v>
      </c>
      <c r="B354" s="5">
        <v>234.10000600000001</v>
      </c>
      <c r="C354" s="5">
        <v>237</v>
      </c>
      <c r="D354" s="5">
        <v>231</v>
      </c>
      <c r="E354" s="5">
        <v>199.35290499999999</v>
      </c>
      <c r="F354" s="5">
        <v>477437</v>
      </c>
    </row>
    <row r="355" spans="1:6" x14ac:dyDescent="0.3">
      <c r="A355" s="4">
        <v>40792</v>
      </c>
      <c r="B355" s="5">
        <v>232.10000600000001</v>
      </c>
      <c r="C355" s="5">
        <v>233</v>
      </c>
      <c r="D355" s="5">
        <v>224.10000600000001</v>
      </c>
      <c r="E355" s="5">
        <v>194.25112899999999</v>
      </c>
      <c r="F355" s="5">
        <v>1322265</v>
      </c>
    </row>
    <row r="356" spans="1:6" x14ac:dyDescent="0.3">
      <c r="A356" s="4">
        <v>40793</v>
      </c>
      <c r="B356" s="5">
        <v>231.5</v>
      </c>
      <c r="C356" s="5">
        <v>243.800003</v>
      </c>
      <c r="D356" s="5">
        <v>230.64999399999999</v>
      </c>
      <c r="E356" s="5">
        <v>204.96490499999999</v>
      </c>
      <c r="F356" s="5">
        <v>1195535</v>
      </c>
    </row>
    <row r="357" spans="1:6" x14ac:dyDescent="0.3">
      <c r="A357" s="4">
        <v>40794</v>
      </c>
      <c r="B357" s="5">
        <v>242.050003</v>
      </c>
      <c r="C357" s="5">
        <v>246.39999399999999</v>
      </c>
      <c r="D357" s="5">
        <v>236.35000600000001</v>
      </c>
      <c r="E357" s="5">
        <v>208.196045</v>
      </c>
      <c r="F357" s="5">
        <v>736037</v>
      </c>
    </row>
    <row r="358" spans="1:6" x14ac:dyDescent="0.3">
      <c r="A358" s="4">
        <v>40795</v>
      </c>
      <c r="B358" s="5">
        <v>244.89999399999999</v>
      </c>
      <c r="C358" s="5">
        <v>249</v>
      </c>
      <c r="D358" s="5">
        <v>236</v>
      </c>
      <c r="E358" s="5">
        <v>204.029572</v>
      </c>
      <c r="F358" s="5">
        <v>834787</v>
      </c>
    </row>
    <row r="359" spans="1:6" x14ac:dyDescent="0.3">
      <c r="A359" s="4">
        <v>40798</v>
      </c>
      <c r="B359" s="5">
        <v>239.949997</v>
      </c>
      <c r="C359" s="5">
        <v>239.949997</v>
      </c>
      <c r="D359" s="5">
        <v>228.949997</v>
      </c>
      <c r="E359" s="5">
        <v>195.56909200000001</v>
      </c>
      <c r="F359" s="5">
        <v>487006</v>
      </c>
    </row>
    <row r="360" spans="1:6" x14ac:dyDescent="0.3">
      <c r="A360" s="4">
        <v>40799</v>
      </c>
      <c r="B360" s="5">
        <v>227</v>
      </c>
      <c r="C360" s="5">
        <v>238.39999399999999</v>
      </c>
      <c r="D360" s="5">
        <v>226.25</v>
      </c>
      <c r="E360" s="5">
        <v>195.39904799999999</v>
      </c>
      <c r="F360" s="5">
        <v>460514</v>
      </c>
    </row>
    <row r="361" spans="1:6" x14ac:dyDescent="0.3">
      <c r="A361" s="4">
        <v>40800</v>
      </c>
      <c r="B361" s="5">
        <v>229</v>
      </c>
      <c r="C361" s="5">
        <v>232.5</v>
      </c>
      <c r="D361" s="5">
        <v>227.14999399999999</v>
      </c>
      <c r="E361" s="5">
        <v>194.03852800000001</v>
      </c>
      <c r="F361" s="5">
        <v>780389</v>
      </c>
    </row>
    <row r="362" spans="1:6" x14ac:dyDescent="0.3">
      <c r="A362" s="4">
        <v>40801</v>
      </c>
      <c r="B362" s="5">
        <v>230.050003</v>
      </c>
      <c r="C362" s="5">
        <v>238</v>
      </c>
      <c r="D362" s="5">
        <v>229.550003</v>
      </c>
      <c r="E362" s="5">
        <v>199.437973</v>
      </c>
      <c r="F362" s="5">
        <v>372928</v>
      </c>
    </row>
    <row r="363" spans="1:6" x14ac:dyDescent="0.3">
      <c r="A363" s="4">
        <v>40802</v>
      </c>
      <c r="B363" s="5">
        <v>227.39999399999999</v>
      </c>
      <c r="C363" s="5">
        <v>244</v>
      </c>
      <c r="D363" s="5">
        <v>227.39999399999999</v>
      </c>
      <c r="E363" s="5">
        <v>202.37148999999999</v>
      </c>
      <c r="F363" s="5">
        <v>827582</v>
      </c>
    </row>
    <row r="364" spans="1:6" x14ac:dyDescent="0.3">
      <c r="A364" s="4">
        <v>40805</v>
      </c>
      <c r="B364" s="5">
        <v>238</v>
      </c>
      <c r="C364" s="5">
        <v>238.800003</v>
      </c>
      <c r="D364" s="5">
        <v>232</v>
      </c>
      <c r="E364" s="5">
        <v>199.608002</v>
      </c>
      <c r="F364" s="5">
        <v>363826</v>
      </c>
    </row>
    <row r="365" spans="1:6" x14ac:dyDescent="0.3">
      <c r="A365" s="4">
        <v>40806</v>
      </c>
      <c r="B365" s="5">
        <v>229</v>
      </c>
      <c r="C365" s="5">
        <v>244.10000600000001</v>
      </c>
      <c r="D365" s="5">
        <v>229</v>
      </c>
      <c r="E365" s="5">
        <v>205.560135</v>
      </c>
      <c r="F365" s="5">
        <v>522877</v>
      </c>
    </row>
    <row r="366" spans="1:6" x14ac:dyDescent="0.3">
      <c r="A366" s="4">
        <v>40807</v>
      </c>
      <c r="B366" s="5">
        <v>247.550003</v>
      </c>
      <c r="C366" s="5">
        <v>247.550003</v>
      </c>
      <c r="D366" s="5">
        <v>240.10000600000001</v>
      </c>
      <c r="E366" s="5">
        <v>205.94276400000001</v>
      </c>
      <c r="F366" s="5">
        <v>350306</v>
      </c>
    </row>
    <row r="367" spans="1:6" x14ac:dyDescent="0.3">
      <c r="A367" s="4">
        <v>40808</v>
      </c>
      <c r="B367" s="5">
        <v>240.14999399999999</v>
      </c>
      <c r="C367" s="5">
        <v>244.5</v>
      </c>
      <c r="D367" s="5">
        <v>231.300003</v>
      </c>
      <c r="E367" s="5">
        <v>199.650543</v>
      </c>
      <c r="F367" s="5">
        <v>1007362</v>
      </c>
    </row>
    <row r="368" spans="1:6" x14ac:dyDescent="0.3">
      <c r="A368" s="4">
        <v>40809</v>
      </c>
      <c r="B368" s="5">
        <v>233.949997</v>
      </c>
      <c r="C368" s="5">
        <v>252</v>
      </c>
      <c r="D368" s="5">
        <v>227.449997</v>
      </c>
      <c r="E368" s="5">
        <v>206.45294200000001</v>
      </c>
      <c r="F368" s="5">
        <v>2007525</v>
      </c>
    </row>
    <row r="369" spans="1:6" x14ac:dyDescent="0.3">
      <c r="A369" s="4">
        <v>40812</v>
      </c>
      <c r="B369" s="5">
        <v>245</v>
      </c>
      <c r="C369" s="5">
        <v>251.89999399999999</v>
      </c>
      <c r="D369" s="5">
        <v>239.5</v>
      </c>
      <c r="E369" s="5">
        <v>212.57508899999999</v>
      </c>
      <c r="F369" s="5">
        <v>898722</v>
      </c>
    </row>
    <row r="370" spans="1:6" x14ac:dyDescent="0.3">
      <c r="A370" s="4">
        <v>40813</v>
      </c>
      <c r="B370" s="5">
        <v>252.300003</v>
      </c>
      <c r="C370" s="5">
        <v>259.79998799999998</v>
      </c>
      <c r="D370" s="5">
        <v>251.5</v>
      </c>
      <c r="E370" s="5">
        <v>215.08346599999999</v>
      </c>
      <c r="F370" s="5">
        <v>1237202</v>
      </c>
    </row>
    <row r="371" spans="1:6" x14ac:dyDescent="0.3">
      <c r="A371" s="4">
        <v>40814</v>
      </c>
      <c r="B371" s="5">
        <v>253.199997</v>
      </c>
      <c r="C371" s="5">
        <v>257.79998799999998</v>
      </c>
      <c r="D371" s="5">
        <v>247.64999399999999</v>
      </c>
      <c r="E371" s="5">
        <v>211.85232500000001</v>
      </c>
      <c r="F371" s="5">
        <v>962923</v>
      </c>
    </row>
    <row r="372" spans="1:6" x14ac:dyDescent="0.3">
      <c r="A372" s="4">
        <v>40815</v>
      </c>
      <c r="B372" s="5">
        <v>241.60000600000001</v>
      </c>
      <c r="C372" s="5">
        <v>253</v>
      </c>
      <c r="D372" s="5">
        <v>241.60000600000001</v>
      </c>
      <c r="E372" s="5">
        <v>212.44755599999999</v>
      </c>
      <c r="F372" s="5">
        <v>1217155</v>
      </c>
    </row>
    <row r="373" spans="1:6" x14ac:dyDescent="0.3">
      <c r="A373" s="4">
        <v>40816</v>
      </c>
      <c r="B373" s="5">
        <v>248</v>
      </c>
      <c r="C373" s="5">
        <v>253.449997</v>
      </c>
      <c r="D373" s="5">
        <v>241</v>
      </c>
      <c r="E373" s="5">
        <v>208.06849700000001</v>
      </c>
      <c r="F373" s="5">
        <v>416815</v>
      </c>
    </row>
    <row r="374" spans="1:6" x14ac:dyDescent="0.3">
      <c r="A374" s="4">
        <v>40819</v>
      </c>
      <c r="B374" s="5">
        <v>241.949997</v>
      </c>
      <c r="C374" s="5">
        <v>241.949997</v>
      </c>
      <c r="D374" s="5">
        <v>234.699997</v>
      </c>
      <c r="E374" s="5">
        <v>200.075684</v>
      </c>
      <c r="F374" s="5">
        <v>274887</v>
      </c>
    </row>
    <row r="375" spans="1:6" x14ac:dyDescent="0.3">
      <c r="A375" s="4">
        <v>40820</v>
      </c>
      <c r="B375" s="5">
        <v>239</v>
      </c>
      <c r="C375" s="5">
        <v>240.25</v>
      </c>
      <c r="D375" s="5">
        <v>225</v>
      </c>
      <c r="E375" s="5">
        <v>197.43975800000001</v>
      </c>
      <c r="F375" s="5">
        <v>736405</v>
      </c>
    </row>
    <row r="376" spans="1:6" x14ac:dyDescent="0.3">
      <c r="A376" s="4">
        <v>40821</v>
      </c>
      <c r="B376" s="5">
        <v>232.449997</v>
      </c>
      <c r="C376" s="5">
        <v>239</v>
      </c>
      <c r="D376" s="5">
        <v>221.800003</v>
      </c>
      <c r="E376" s="5">
        <v>191.104996</v>
      </c>
      <c r="F376" s="5">
        <v>3358144</v>
      </c>
    </row>
    <row r="377" spans="1:6" x14ac:dyDescent="0.3">
      <c r="A377" s="4">
        <v>40823</v>
      </c>
      <c r="B377" s="5">
        <v>227.35000600000001</v>
      </c>
      <c r="C377" s="5">
        <v>239</v>
      </c>
      <c r="D377" s="5">
        <v>225.550003</v>
      </c>
      <c r="E377" s="5">
        <v>195.90921</v>
      </c>
      <c r="F377" s="5">
        <v>605717</v>
      </c>
    </row>
    <row r="378" spans="1:6" x14ac:dyDescent="0.3">
      <c r="A378" s="4">
        <v>40826</v>
      </c>
      <c r="B378" s="5">
        <v>230.949997</v>
      </c>
      <c r="C378" s="5">
        <v>235</v>
      </c>
      <c r="D378" s="5">
        <v>228.199997</v>
      </c>
      <c r="E378" s="5">
        <v>199.097824</v>
      </c>
      <c r="F378" s="5">
        <v>441971</v>
      </c>
    </row>
    <row r="379" spans="1:6" x14ac:dyDescent="0.3">
      <c r="A379" s="4">
        <v>40827</v>
      </c>
      <c r="B379" s="5">
        <v>238.5</v>
      </c>
      <c r="C379" s="5">
        <v>247.39999399999999</v>
      </c>
      <c r="D379" s="5">
        <v>235.050003</v>
      </c>
      <c r="E379" s="5">
        <v>205.26251199999999</v>
      </c>
      <c r="F379" s="5">
        <v>769980</v>
      </c>
    </row>
    <row r="380" spans="1:6" x14ac:dyDescent="0.3">
      <c r="A380" s="4">
        <v>40828</v>
      </c>
      <c r="B380" s="5">
        <v>243.64999399999999</v>
      </c>
      <c r="C380" s="5">
        <v>249.949997</v>
      </c>
      <c r="D380" s="5">
        <v>240.699997</v>
      </c>
      <c r="E380" s="5">
        <v>209.51400799999999</v>
      </c>
      <c r="F380" s="5">
        <v>706661</v>
      </c>
    </row>
    <row r="381" spans="1:6" x14ac:dyDescent="0.3">
      <c r="A381" s="4">
        <v>40829</v>
      </c>
      <c r="B381" s="5">
        <v>247.89999399999999</v>
      </c>
      <c r="C381" s="5">
        <v>255.050003</v>
      </c>
      <c r="D381" s="5">
        <v>247.050003</v>
      </c>
      <c r="E381" s="5">
        <v>214.14816300000001</v>
      </c>
      <c r="F381" s="5">
        <v>1180854</v>
      </c>
    </row>
    <row r="382" spans="1:6" x14ac:dyDescent="0.3">
      <c r="A382" s="4">
        <v>40830</v>
      </c>
      <c r="B382" s="5">
        <v>251.85000600000001</v>
      </c>
      <c r="C382" s="5">
        <v>255.050003</v>
      </c>
      <c r="D382" s="5">
        <v>248</v>
      </c>
      <c r="E382" s="5">
        <v>215.466095</v>
      </c>
      <c r="F382" s="5">
        <v>432773</v>
      </c>
    </row>
    <row r="383" spans="1:6" x14ac:dyDescent="0.3">
      <c r="A383" s="4">
        <v>40833</v>
      </c>
      <c r="B383" s="5">
        <v>255.89999399999999</v>
      </c>
      <c r="C383" s="5">
        <v>255.89999399999999</v>
      </c>
      <c r="D383" s="5">
        <v>248.800003</v>
      </c>
      <c r="E383" s="5">
        <v>213.00024400000001</v>
      </c>
      <c r="F383" s="5">
        <v>478435</v>
      </c>
    </row>
    <row r="384" spans="1:6" x14ac:dyDescent="0.3">
      <c r="A384" s="4">
        <v>40834</v>
      </c>
      <c r="B384" s="5">
        <v>247.5</v>
      </c>
      <c r="C384" s="5">
        <v>247.5</v>
      </c>
      <c r="D384" s="5">
        <v>241.10000600000001</v>
      </c>
      <c r="E384" s="5">
        <v>207.21820099999999</v>
      </c>
      <c r="F384" s="5">
        <v>705886</v>
      </c>
    </row>
    <row r="385" spans="1:6" x14ac:dyDescent="0.3">
      <c r="A385" s="4">
        <v>40835</v>
      </c>
      <c r="B385" s="5">
        <v>252.449997</v>
      </c>
      <c r="C385" s="5">
        <v>252.449997</v>
      </c>
      <c r="D385" s="5">
        <v>240.050003</v>
      </c>
      <c r="E385" s="5">
        <v>211.80983000000001</v>
      </c>
      <c r="F385" s="5">
        <v>318585</v>
      </c>
    </row>
    <row r="386" spans="1:6" x14ac:dyDescent="0.3">
      <c r="A386" s="4">
        <v>40836</v>
      </c>
      <c r="B386" s="5">
        <v>249.14999399999999</v>
      </c>
      <c r="C386" s="5">
        <v>251.449997</v>
      </c>
      <c r="D386" s="5">
        <v>244.60000600000001</v>
      </c>
      <c r="E386" s="5">
        <v>212.617615</v>
      </c>
      <c r="F386" s="5">
        <v>296927</v>
      </c>
    </row>
    <row r="387" spans="1:6" x14ac:dyDescent="0.3">
      <c r="A387" s="4">
        <v>40837</v>
      </c>
      <c r="B387" s="5">
        <v>252.14999399999999</v>
      </c>
      <c r="C387" s="5">
        <v>254.050003</v>
      </c>
      <c r="D387" s="5">
        <v>238.300003</v>
      </c>
      <c r="E387" s="5">
        <v>203.68946800000001</v>
      </c>
      <c r="F387" s="5">
        <v>543623</v>
      </c>
    </row>
    <row r="388" spans="1:6" x14ac:dyDescent="0.3">
      <c r="A388" s="4">
        <v>40840</v>
      </c>
      <c r="B388" s="5">
        <v>241</v>
      </c>
      <c r="C388" s="5">
        <v>259.70001200000002</v>
      </c>
      <c r="D388" s="5">
        <v>209.050003</v>
      </c>
      <c r="E388" s="5">
        <v>180.39123499999999</v>
      </c>
      <c r="F388" s="5">
        <v>6135205</v>
      </c>
    </row>
    <row r="389" spans="1:6" x14ac:dyDescent="0.3">
      <c r="A389" s="4">
        <v>40841</v>
      </c>
      <c r="B389" s="5">
        <v>210</v>
      </c>
      <c r="C389" s="5">
        <v>214.5</v>
      </c>
      <c r="D389" s="5">
        <v>205.300003</v>
      </c>
      <c r="E389" s="5">
        <v>178.43553199999999</v>
      </c>
      <c r="F389" s="5">
        <v>4396203</v>
      </c>
    </row>
    <row r="390" spans="1:6" x14ac:dyDescent="0.3">
      <c r="A390" s="4">
        <v>40844</v>
      </c>
      <c r="B390" s="5">
        <v>214</v>
      </c>
      <c r="C390" s="5">
        <v>223</v>
      </c>
      <c r="D390" s="5">
        <v>210.5</v>
      </c>
      <c r="E390" s="5">
        <v>188.85171500000001</v>
      </c>
      <c r="F390" s="5">
        <v>1844732</v>
      </c>
    </row>
    <row r="391" spans="1:6" x14ac:dyDescent="0.3">
      <c r="A391" s="4">
        <v>40847</v>
      </c>
      <c r="B391" s="5">
        <v>216.199997</v>
      </c>
      <c r="C391" s="5">
        <v>226.949997</v>
      </c>
      <c r="D391" s="5">
        <v>216.199997</v>
      </c>
      <c r="E391" s="5">
        <v>192.082855</v>
      </c>
      <c r="F391" s="5">
        <v>1197793</v>
      </c>
    </row>
    <row r="392" spans="1:6" x14ac:dyDescent="0.3">
      <c r="A392" s="4">
        <v>40848</v>
      </c>
      <c r="B392" s="5">
        <v>224.800003</v>
      </c>
      <c r="C392" s="5">
        <v>226</v>
      </c>
      <c r="D392" s="5">
        <v>219.25</v>
      </c>
      <c r="E392" s="5">
        <v>188.04392999999999</v>
      </c>
      <c r="F392" s="5">
        <v>827065</v>
      </c>
    </row>
    <row r="393" spans="1:6" x14ac:dyDescent="0.3">
      <c r="A393" s="4">
        <v>40849</v>
      </c>
      <c r="B393" s="5">
        <v>221</v>
      </c>
      <c r="C393" s="5">
        <v>226.89999399999999</v>
      </c>
      <c r="D393" s="5">
        <v>218.300003</v>
      </c>
      <c r="E393" s="5">
        <v>191.48764</v>
      </c>
      <c r="F393" s="5">
        <v>497570</v>
      </c>
    </row>
    <row r="394" spans="1:6" x14ac:dyDescent="0.3">
      <c r="A394" s="4">
        <v>40850</v>
      </c>
      <c r="B394" s="5">
        <v>219.60000600000001</v>
      </c>
      <c r="C394" s="5">
        <v>231.10000600000001</v>
      </c>
      <c r="D394" s="5">
        <v>219</v>
      </c>
      <c r="E394" s="5">
        <v>195.39904799999999</v>
      </c>
      <c r="F394" s="5">
        <v>586985</v>
      </c>
    </row>
    <row r="395" spans="1:6" x14ac:dyDescent="0.3">
      <c r="A395" s="4">
        <v>40851</v>
      </c>
      <c r="B395" s="5">
        <v>229.949997</v>
      </c>
      <c r="C395" s="5">
        <v>234</v>
      </c>
      <c r="D395" s="5">
        <v>225.050003</v>
      </c>
      <c r="E395" s="5">
        <v>193.230774</v>
      </c>
      <c r="F395" s="5">
        <v>624691</v>
      </c>
    </row>
    <row r="396" spans="1:6" x14ac:dyDescent="0.3">
      <c r="A396" s="4">
        <v>40855</v>
      </c>
      <c r="B396" s="5">
        <v>221.10000600000001</v>
      </c>
      <c r="C396" s="5">
        <v>233.60000600000001</v>
      </c>
      <c r="D396" s="5">
        <v>220.050003</v>
      </c>
      <c r="E396" s="5">
        <v>195.52658099999999</v>
      </c>
      <c r="F396" s="5">
        <v>445509</v>
      </c>
    </row>
    <row r="397" spans="1:6" x14ac:dyDescent="0.3">
      <c r="A397" s="4">
        <v>40856</v>
      </c>
      <c r="B397" s="5">
        <v>231.10000600000001</v>
      </c>
      <c r="C397" s="5">
        <v>231.10000600000001</v>
      </c>
      <c r="D397" s="5">
        <v>222</v>
      </c>
      <c r="E397" s="5">
        <v>189.99963399999999</v>
      </c>
      <c r="F397" s="5">
        <v>500629</v>
      </c>
    </row>
    <row r="398" spans="1:6" x14ac:dyDescent="0.3">
      <c r="A398" s="4">
        <v>40858</v>
      </c>
      <c r="B398" s="5">
        <v>219.949997</v>
      </c>
      <c r="C398" s="5">
        <v>223.85000600000001</v>
      </c>
      <c r="D398" s="5">
        <v>218.10000600000001</v>
      </c>
      <c r="E398" s="5">
        <v>187.83135999999999</v>
      </c>
      <c r="F398" s="5">
        <v>363636</v>
      </c>
    </row>
    <row r="399" spans="1:6" x14ac:dyDescent="0.3">
      <c r="A399" s="4">
        <v>40861</v>
      </c>
      <c r="B399" s="5">
        <v>223</v>
      </c>
      <c r="C399" s="5">
        <v>223.949997</v>
      </c>
      <c r="D399" s="5">
        <v>221</v>
      </c>
      <c r="E399" s="5">
        <v>188.80920399999999</v>
      </c>
      <c r="F399" s="5">
        <v>403272</v>
      </c>
    </row>
    <row r="400" spans="1:6" x14ac:dyDescent="0.3">
      <c r="A400" s="4">
        <v>40862</v>
      </c>
      <c r="B400" s="5">
        <v>218.10000600000001</v>
      </c>
      <c r="C400" s="5">
        <v>222.800003</v>
      </c>
      <c r="D400" s="5">
        <v>214.14999399999999</v>
      </c>
      <c r="E400" s="5">
        <v>184.38763399999999</v>
      </c>
      <c r="F400" s="5">
        <v>470534</v>
      </c>
    </row>
    <row r="401" spans="1:6" x14ac:dyDescent="0.3">
      <c r="A401" s="4">
        <v>40863</v>
      </c>
      <c r="B401" s="5">
        <v>216.89999399999999</v>
      </c>
      <c r="C401" s="5">
        <v>218.39999399999999</v>
      </c>
      <c r="D401" s="5">
        <v>212.699997</v>
      </c>
      <c r="E401" s="5">
        <v>183.45228599999999</v>
      </c>
      <c r="F401" s="5">
        <v>631331</v>
      </c>
    </row>
    <row r="402" spans="1:6" x14ac:dyDescent="0.3">
      <c r="A402" s="4">
        <v>40864</v>
      </c>
      <c r="B402" s="5">
        <v>216</v>
      </c>
      <c r="C402" s="5">
        <v>216.699997</v>
      </c>
      <c r="D402" s="5">
        <v>205</v>
      </c>
      <c r="E402" s="5">
        <v>176.39480599999999</v>
      </c>
      <c r="F402" s="5">
        <v>539048</v>
      </c>
    </row>
    <row r="403" spans="1:6" x14ac:dyDescent="0.3">
      <c r="A403" s="4">
        <v>40865</v>
      </c>
      <c r="B403" s="5">
        <v>204.14999399999999</v>
      </c>
      <c r="C403" s="5">
        <v>212</v>
      </c>
      <c r="D403" s="5">
        <v>197.14999399999999</v>
      </c>
      <c r="E403" s="5">
        <v>174.94931</v>
      </c>
      <c r="F403" s="5">
        <v>978647</v>
      </c>
    </row>
    <row r="404" spans="1:6" x14ac:dyDescent="0.3">
      <c r="A404" s="4">
        <v>40868</v>
      </c>
      <c r="B404" s="5">
        <v>203.199997</v>
      </c>
      <c r="C404" s="5">
        <v>208.89999399999999</v>
      </c>
      <c r="D404" s="5">
        <v>200.10000600000001</v>
      </c>
      <c r="E404" s="5">
        <v>172.398392</v>
      </c>
      <c r="F404" s="5">
        <v>363297</v>
      </c>
    </row>
    <row r="405" spans="1:6" x14ac:dyDescent="0.3">
      <c r="A405" s="4">
        <v>40869</v>
      </c>
      <c r="B405" s="5">
        <v>200.10000600000001</v>
      </c>
      <c r="C405" s="5">
        <v>206.050003</v>
      </c>
      <c r="D405" s="5">
        <v>190.25</v>
      </c>
      <c r="E405" s="5">
        <v>173.971451</v>
      </c>
      <c r="F405" s="5">
        <v>512819</v>
      </c>
    </row>
    <row r="406" spans="1:6" x14ac:dyDescent="0.3">
      <c r="A406" s="4">
        <v>40870</v>
      </c>
      <c r="B406" s="5">
        <v>200.64999399999999</v>
      </c>
      <c r="C406" s="5">
        <v>207.5</v>
      </c>
      <c r="D406" s="5">
        <v>200.64999399999999</v>
      </c>
      <c r="E406" s="5">
        <v>174.56668099999999</v>
      </c>
      <c r="F406" s="5">
        <v>449035</v>
      </c>
    </row>
    <row r="407" spans="1:6" x14ac:dyDescent="0.3">
      <c r="A407" s="4">
        <v>40871</v>
      </c>
      <c r="B407" s="5">
        <v>207.949997</v>
      </c>
      <c r="C407" s="5">
        <v>215.949997</v>
      </c>
      <c r="D407" s="5">
        <v>201</v>
      </c>
      <c r="E407" s="5">
        <v>181.92176799999999</v>
      </c>
      <c r="F407" s="5">
        <v>542887</v>
      </c>
    </row>
    <row r="408" spans="1:6" x14ac:dyDescent="0.3">
      <c r="A408" s="4">
        <v>40872</v>
      </c>
      <c r="B408" s="5">
        <v>211</v>
      </c>
      <c r="C408" s="5">
        <v>219.89999399999999</v>
      </c>
      <c r="D408" s="5">
        <v>210.10000600000001</v>
      </c>
      <c r="E408" s="5">
        <v>184.81279000000001</v>
      </c>
      <c r="F408" s="5">
        <v>543563</v>
      </c>
    </row>
    <row r="409" spans="1:6" x14ac:dyDescent="0.3">
      <c r="A409" s="4">
        <v>40875</v>
      </c>
      <c r="B409" s="5">
        <v>222.5</v>
      </c>
      <c r="C409" s="5">
        <v>222.5</v>
      </c>
      <c r="D409" s="5">
        <v>217.449997</v>
      </c>
      <c r="E409" s="5">
        <v>187.78886399999999</v>
      </c>
      <c r="F409" s="5">
        <v>758251</v>
      </c>
    </row>
    <row r="410" spans="1:6" x14ac:dyDescent="0.3">
      <c r="A410" s="4">
        <v>40876</v>
      </c>
      <c r="B410" s="5">
        <v>220.89999399999999</v>
      </c>
      <c r="C410" s="5">
        <v>223.89999399999999</v>
      </c>
      <c r="D410" s="5">
        <v>213.300003</v>
      </c>
      <c r="E410" s="5">
        <v>182.644531</v>
      </c>
      <c r="F410" s="5">
        <v>513144</v>
      </c>
    </row>
    <row r="411" spans="1:6" x14ac:dyDescent="0.3">
      <c r="A411" s="4">
        <v>40877</v>
      </c>
      <c r="B411" s="5">
        <v>212.199997</v>
      </c>
      <c r="C411" s="5">
        <v>216.60000600000001</v>
      </c>
      <c r="D411" s="5">
        <v>210.35000600000001</v>
      </c>
      <c r="E411" s="5">
        <v>180.008591</v>
      </c>
      <c r="F411" s="5">
        <v>466698</v>
      </c>
    </row>
    <row r="412" spans="1:6" x14ac:dyDescent="0.3">
      <c r="A412" s="4">
        <v>40878</v>
      </c>
      <c r="B412" s="5">
        <v>219.550003</v>
      </c>
      <c r="C412" s="5">
        <v>222</v>
      </c>
      <c r="D412" s="5">
        <v>214.449997</v>
      </c>
      <c r="E412" s="5">
        <v>184.89782700000001</v>
      </c>
      <c r="F412" s="5">
        <v>478104</v>
      </c>
    </row>
    <row r="413" spans="1:6" x14ac:dyDescent="0.3">
      <c r="A413" s="4">
        <v>40879</v>
      </c>
      <c r="B413" s="5">
        <v>217.949997</v>
      </c>
      <c r="C413" s="5">
        <v>226</v>
      </c>
      <c r="D413" s="5">
        <v>215.5</v>
      </c>
      <c r="E413" s="5">
        <v>190.254715</v>
      </c>
      <c r="F413" s="5">
        <v>428509</v>
      </c>
    </row>
    <row r="414" spans="1:6" x14ac:dyDescent="0.3">
      <c r="A414" s="4">
        <v>40882</v>
      </c>
      <c r="B414" s="5">
        <v>221.449997</v>
      </c>
      <c r="C414" s="5">
        <v>226.89999399999999</v>
      </c>
      <c r="D414" s="5">
        <v>221.449997</v>
      </c>
      <c r="E414" s="5">
        <v>191.65770000000001</v>
      </c>
      <c r="F414" s="5">
        <v>304673</v>
      </c>
    </row>
    <row r="415" spans="1:6" x14ac:dyDescent="0.3">
      <c r="A415" s="4">
        <v>40884</v>
      </c>
      <c r="B415" s="5">
        <v>225.39999399999999</v>
      </c>
      <c r="C415" s="5">
        <v>227.5</v>
      </c>
      <c r="D415" s="5">
        <v>220</v>
      </c>
      <c r="E415" s="5">
        <v>188.299026</v>
      </c>
      <c r="F415" s="5">
        <v>395348</v>
      </c>
    </row>
    <row r="416" spans="1:6" x14ac:dyDescent="0.3">
      <c r="A416" s="4">
        <v>40885</v>
      </c>
      <c r="B416" s="5">
        <v>224.949997</v>
      </c>
      <c r="C416" s="5">
        <v>224.949997</v>
      </c>
      <c r="D416" s="5">
        <v>210.64999399999999</v>
      </c>
      <c r="E416" s="5">
        <v>179.96608000000001</v>
      </c>
      <c r="F416" s="5">
        <v>513552</v>
      </c>
    </row>
    <row r="417" spans="1:6" x14ac:dyDescent="0.3">
      <c r="A417" s="4">
        <v>40886</v>
      </c>
      <c r="B417" s="5">
        <v>220</v>
      </c>
      <c r="C417" s="5">
        <v>220</v>
      </c>
      <c r="D417" s="5">
        <v>206.5</v>
      </c>
      <c r="E417" s="5">
        <v>181.92176799999999</v>
      </c>
      <c r="F417" s="5">
        <v>1663467</v>
      </c>
    </row>
    <row r="418" spans="1:6" x14ac:dyDescent="0.3">
      <c r="A418" s="4">
        <v>40889</v>
      </c>
      <c r="B418" s="5">
        <v>214.10000600000001</v>
      </c>
      <c r="C418" s="5">
        <v>215.300003</v>
      </c>
      <c r="D418" s="5">
        <v>205</v>
      </c>
      <c r="E418" s="5">
        <v>175.24691799999999</v>
      </c>
      <c r="F418" s="5">
        <v>1512603</v>
      </c>
    </row>
    <row r="419" spans="1:6" x14ac:dyDescent="0.3">
      <c r="A419" s="4">
        <v>40890</v>
      </c>
      <c r="B419" s="5">
        <v>205.5</v>
      </c>
      <c r="C419" s="5">
        <v>206.10000600000001</v>
      </c>
      <c r="D419" s="5">
        <v>194.64999399999999</v>
      </c>
      <c r="E419" s="5">
        <v>168.44450399999999</v>
      </c>
      <c r="F419" s="5">
        <v>1225172</v>
      </c>
    </row>
    <row r="420" spans="1:6" x14ac:dyDescent="0.3">
      <c r="A420" s="4">
        <v>40891</v>
      </c>
      <c r="B420" s="5">
        <v>197.64999399999999</v>
      </c>
      <c r="C420" s="5">
        <v>201</v>
      </c>
      <c r="D420" s="5">
        <v>194.699997</v>
      </c>
      <c r="E420" s="5">
        <v>169.33732599999999</v>
      </c>
      <c r="F420" s="5">
        <v>742383</v>
      </c>
    </row>
    <row r="421" spans="1:6" x14ac:dyDescent="0.3">
      <c r="A421" s="4">
        <v>40892</v>
      </c>
      <c r="B421" s="5">
        <v>195.60000600000001</v>
      </c>
      <c r="C421" s="5">
        <v>200</v>
      </c>
      <c r="D421" s="5">
        <v>191.64999399999999</v>
      </c>
      <c r="E421" s="5">
        <v>167.84927400000001</v>
      </c>
      <c r="F421" s="5">
        <v>258878</v>
      </c>
    </row>
    <row r="422" spans="1:6" x14ac:dyDescent="0.3">
      <c r="A422" s="4">
        <v>40893</v>
      </c>
      <c r="B422" s="5">
        <v>198</v>
      </c>
      <c r="C422" s="5">
        <v>200.949997</v>
      </c>
      <c r="D422" s="5">
        <v>185.14999399999999</v>
      </c>
      <c r="E422" s="5">
        <v>159.21875</v>
      </c>
      <c r="F422" s="5">
        <v>1041257</v>
      </c>
    </row>
    <row r="423" spans="1:6" x14ac:dyDescent="0.3">
      <c r="A423" s="4">
        <v>40896</v>
      </c>
      <c r="B423" s="5">
        <v>185.39999399999999</v>
      </c>
      <c r="C423" s="5">
        <v>185.39999399999999</v>
      </c>
      <c r="D423" s="5">
        <v>173.300003</v>
      </c>
      <c r="E423" s="5">
        <v>149.69537399999999</v>
      </c>
      <c r="F423" s="5">
        <v>1255549</v>
      </c>
    </row>
    <row r="424" spans="1:6" x14ac:dyDescent="0.3">
      <c r="A424" s="4">
        <v>40897</v>
      </c>
      <c r="B424" s="5">
        <v>176</v>
      </c>
      <c r="C424" s="5">
        <v>177.35000600000001</v>
      </c>
      <c r="D424" s="5">
        <v>163.050003</v>
      </c>
      <c r="E424" s="5">
        <v>141.70254499999999</v>
      </c>
      <c r="F424" s="5">
        <v>1462833</v>
      </c>
    </row>
    <row r="425" spans="1:6" x14ac:dyDescent="0.3">
      <c r="A425" s="4">
        <v>40898</v>
      </c>
      <c r="B425" s="5">
        <v>177</v>
      </c>
      <c r="C425" s="5">
        <v>177</v>
      </c>
      <c r="D425" s="5">
        <v>169.25</v>
      </c>
      <c r="E425" s="5">
        <v>148.164841</v>
      </c>
      <c r="F425" s="5">
        <v>1011285</v>
      </c>
    </row>
    <row r="426" spans="1:6" x14ac:dyDescent="0.3">
      <c r="A426" s="4">
        <v>40899</v>
      </c>
      <c r="B426" s="5">
        <v>174</v>
      </c>
      <c r="C426" s="5">
        <v>177.199997</v>
      </c>
      <c r="D426" s="5">
        <v>170.10000600000001</v>
      </c>
      <c r="E426" s="5">
        <v>148.67501799999999</v>
      </c>
      <c r="F426" s="5">
        <v>763893</v>
      </c>
    </row>
    <row r="427" spans="1:6" x14ac:dyDescent="0.3">
      <c r="A427" s="4">
        <v>40900</v>
      </c>
      <c r="B427" s="5">
        <v>176.10000600000001</v>
      </c>
      <c r="C427" s="5">
        <v>178.25</v>
      </c>
      <c r="D427" s="5">
        <v>170.050003</v>
      </c>
      <c r="E427" s="5">
        <v>145.273819</v>
      </c>
      <c r="F427" s="5">
        <v>348599</v>
      </c>
    </row>
    <row r="428" spans="1:6" x14ac:dyDescent="0.3">
      <c r="A428" s="4">
        <v>40903</v>
      </c>
      <c r="B428" s="5">
        <v>172</v>
      </c>
      <c r="C428" s="5">
        <v>174.5</v>
      </c>
      <c r="D428" s="5">
        <v>167.89999399999999</v>
      </c>
      <c r="E428" s="5">
        <v>144.38099700000001</v>
      </c>
      <c r="F428" s="5">
        <v>280672</v>
      </c>
    </row>
    <row r="429" spans="1:6" x14ac:dyDescent="0.3">
      <c r="A429" s="4">
        <v>40904</v>
      </c>
      <c r="B429" s="5">
        <v>167</v>
      </c>
      <c r="C429" s="5">
        <v>170.300003</v>
      </c>
      <c r="D429" s="5">
        <v>162.39999399999999</v>
      </c>
      <c r="E429" s="5">
        <v>139.61932400000001</v>
      </c>
      <c r="F429" s="5">
        <v>417257</v>
      </c>
    </row>
    <row r="430" spans="1:6" x14ac:dyDescent="0.3">
      <c r="A430" s="4">
        <v>40905</v>
      </c>
      <c r="B430" s="5">
        <v>162.699997</v>
      </c>
      <c r="C430" s="5">
        <v>163.449997</v>
      </c>
      <c r="D430" s="5">
        <v>158.5</v>
      </c>
      <c r="E430" s="5">
        <v>135.750473</v>
      </c>
      <c r="F430" s="5">
        <v>777557</v>
      </c>
    </row>
    <row r="431" spans="1:6" x14ac:dyDescent="0.3">
      <c r="A431" s="4">
        <v>40906</v>
      </c>
      <c r="B431" s="5">
        <v>158.199997</v>
      </c>
      <c r="C431" s="5">
        <v>166.5</v>
      </c>
      <c r="D431" s="5">
        <v>155.449997</v>
      </c>
      <c r="E431" s="5">
        <v>139.57678200000001</v>
      </c>
      <c r="F431" s="5">
        <v>1622912</v>
      </c>
    </row>
    <row r="432" spans="1:6" x14ac:dyDescent="0.3">
      <c r="A432" s="4">
        <v>40907</v>
      </c>
      <c r="B432" s="5">
        <v>166.85000600000001</v>
      </c>
      <c r="C432" s="5">
        <v>172.5</v>
      </c>
      <c r="D432" s="5">
        <v>164.14999399999999</v>
      </c>
      <c r="E432" s="5">
        <v>144.42352299999999</v>
      </c>
      <c r="F432" s="5">
        <v>939997</v>
      </c>
    </row>
    <row r="433" spans="1:6" x14ac:dyDescent="0.3">
      <c r="A433" s="4">
        <v>40910</v>
      </c>
      <c r="B433" s="5">
        <v>170.5</v>
      </c>
      <c r="C433" s="5">
        <v>174.89999399999999</v>
      </c>
      <c r="D433" s="5">
        <v>166.89999399999999</v>
      </c>
      <c r="E433" s="5">
        <v>147.01692199999999</v>
      </c>
      <c r="F433" s="5">
        <v>503376</v>
      </c>
    </row>
    <row r="434" spans="1:6" x14ac:dyDescent="0.3">
      <c r="A434" s="4">
        <v>40911</v>
      </c>
      <c r="B434" s="5">
        <v>172.800003</v>
      </c>
      <c r="C434" s="5">
        <v>176.64999399999999</v>
      </c>
      <c r="D434" s="5">
        <v>172.800003</v>
      </c>
      <c r="E434" s="5">
        <v>148.88760400000001</v>
      </c>
      <c r="F434" s="5">
        <v>839284</v>
      </c>
    </row>
    <row r="435" spans="1:6" x14ac:dyDescent="0.3">
      <c r="A435" s="4">
        <v>40912</v>
      </c>
      <c r="B435" s="5">
        <v>175.10000600000001</v>
      </c>
      <c r="C435" s="5">
        <v>179</v>
      </c>
      <c r="D435" s="5">
        <v>172.449997</v>
      </c>
      <c r="E435" s="5">
        <v>148.164841</v>
      </c>
      <c r="F435" s="5">
        <v>702903</v>
      </c>
    </row>
    <row r="436" spans="1:6" x14ac:dyDescent="0.3">
      <c r="A436" s="4">
        <v>40913</v>
      </c>
      <c r="B436" s="5">
        <v>174</v>
      </c>
      <c r="C436" s="5">
        <v>176.449997</v>
      </c>
      <c r="D436" s="5">
        <v>170.5</v>
      </c>
      <c r="E436" s="5">
        <v>145.91156000000001</v>
      </c>
      <c r="F436" s="5">
        <v>800121</v>
      </c>
    </row>
    <row r="437" spans="1:6" x14ac:dyDescent="0.3">
      <c r="A437" s="4">
        <v>40914</v>
      </c>
      <c r="B437" s="5">
        <v>171.14999399999999</v>
      </c>
      <c r="C437" s="5">
        <v>172.300003</v>
      </c>
      <c r="D437" s="5">
        <v>165.14999399999999</v>
      </c>
      <c r="E437" s="5">
        <v>143.02050800000001</v>
      </c>
      <c r="F437" s="5">
        <v>486940</v>
      </c>
    </row>
    <row r="438" spans="1:6" x14ac:dyDescent="0.3">
      <c r="A438" s="4">
        <v>40915</v>
      </c>
      <c r="B438" s="5" t="s">
        <v>54</v>
      </c>
      <c r="C438" s="5" t="s">
        <v>54</v>
      </c>
      <c r="D438" s="5" t="s">
        <v>54</v>
      </c>
      <c r="E438" s="5" t="s">
        <v>54</v>
      </c>
      <c r="F438" s="5" t="s">
        <v>54</v>
      </c>
    </row>
    <row r="439" spans="1:6" x14ac:dyDescent="0.3">
      <c r="A439" s="4">
        <v>40917</v>
      </c>
      <c r="B439" s="5">
        <v>170.85000600000001</v>
      </c>
      <c r="C439" s="5">
        <v>172</v>
      </c>
      <c r="D439" s="5">
        <v>166.300003</v>
      </c>
      <c r="E439" s="5">
        <v>144.593582</v>
      </c>
      <c r="F439" s="5">
        <v>245366</v>
      </c>
    </row>
    <row r="440" spans="1:6" x14ac:dyDescent="0.3">
      <c r="A440" s="4">
        <v>40918</v>
      </c>
      <c r="B440" s="5">
        <v>171.14999399999999</v>
      </c>
      <c r="C440" s="5">
        <v>181.25</v>
      </c>
      <c r="D440" s="5">
        <v>171.10000600000001</v>
      </c>
      <c r="E440" s="5">
        <v>151.863663</v>
      </c>
      <c r="F440" s="5">
        <v>542915</v>
      </c>
    </row>
    <row r="441" spans="1:6" x14ac:dyDescent="0.3">
      <c r="A441" s="4">
        <v>40919</v>
      </c>
      <c r="B441" s="5">
        <v>179</v>
      </c>
      <c r="C441" s="5">
        <v>187.699997</v>
      </c>
      <c r="D441" s="5">
        <v>178.60000600000001</v>
      </c>
      <c r="E441" s="5">
        <v>158.70855700000001</v>
      </c>
      <c r="F441" s="5">
        <v>780773</v>
      </c>
    </row>
    <row r="442" spans="1:6" x14ac:dyDescent="0.3">
      <c r="A442" s="4">
        <v>40920</v>
      </c>
      <c r="B442" s="5">
        <v>185.949997</v>
      </c>
      <c r="C442" s="5">
        <v>194.800003</v>
      </c>
      <c r="D442" s="5">
        <v>185.949997</v>
      </c>
      <c r="E442" s="5">
        <v>163.51277200000001</v>
      </c>
      <c r="F442" s="5">
        <v>1112185</v>
      </c>
    </row>
    <row r="443" spans="1:6" x14ac:dyDescent="0.3">
      <c r="A443" s="4">
        <v>40921</v>
      </c>
      <c r="B443" s="5">
        <v>194</v>
      </c>
      <c r="C443" s="5">
        <v>197</v>
      </c>
      <c r="D443" s="5">
        <v>189.14999399999999</v>
      </c>
      <c r="E443" s="5">
        <v>161.72714199999999</v>
      </c>
      <c r="F443" s="5">
        <v>476170</v>
      </c>
    </row>
    <row r="444" spans="1:6" x14ac:dyDescent="0.3">
      <c r="A444" s="4">
        <v>40924</v>
      </c>
      <c r="B444" s="5">
        <v>189</v>
      </c>
      <c r="C444" s="5">
        <v>189</v>
      </c>
      <c r="D444" s="5">
        <v>182.25</v>
      </c>
      <c r="E444" s="5">
        <v>158.02832000000001</v>
      </c>
      <c r="F444" s="5">
        <v>631448</v>
      </c>
    </row>
    <row r="445" spans="1:6" x14ac:dyDescent="0.3">
      <c r="A445" s="4">
        <v>40925</v>
      </c>
      <c r="B445" s="5">
        <v>186.10000600000001</v>
      </c>
      <c r="C445" s="5">
        <v>191.800003</v>
      </c>
      <c r="D445" s="5">
        <v>186.10000600000001</v>
      </c>
      <c r="E445" s="5">
        <v>161.04688999999999</v>
      </c>
      <c r="F445" s="5">
        <v>1107021</v>
      </c>
    </row>
    <row r="446" spans="1:6" x14ac:dyDescent="0.3">
      <c r="A446" s="4">
        <v>40926</v>
      </c>
      <c r="B446" s="5">
        <v>190.050003</v>
      </c>
      <c r="C446" s="5">
        <v>191.699997</v>
      </c>
      <c r="D446" s="5">
        <v>184</v>
      </c>
      <c r="E446" s="5">
        <v>158.02832000000001</v>
      </c>
      <c r="F446" s="5">
        <v>288902</v>
      </c>
    </row>
    <row r="447" spans="1:6" x14ac:dyDescent="0.3">
      <c r="A447" s="4">
        <v>40927</v>
      </c>
      <c r="B447" s="5">
        <v>187.5</v>
      </c>
      <c r="C447" s="5">
        <v>189.800003</v>
      </c>
      <c r="D447" s="5">
        <v>185.050003</v>
      </c>
      <c r="E447" s="5">
        <v>159.89897199999999</v>
      </c>
      <c r="F447" s="5">
        <v>196100</v>
      </c>
    </row>
    <row r="448" spans="1:6" x14ac:dyDescent="0.3">
      <c r="A448" s="4">
        <v>40928</v>
      </c>
      <c r="B448" s="5">
        <v>190</v>
      </c>
      <c r="C448" s="5">
        <v>220</v>
      </c>
      <c r="D448" s="5">
        <v>189.949997</v>
      </c>
      <c r="E448" s="5">
        <v>166.233734</v>
      </c>
      <c r="F448" s="5">
        <v>1607027</v>
      </c>
    </row>
    <row r="449" spans="1:6" x14ac:dyDescent="0.3">
      <c r="A449" s="4">
        <v>40931</v>
      </c>
      <c r="B449" s="5">
        <v>195</v>
      </c>
      <c r="C449" s="5">
        <v>205.5</v>
      </c>
      <c r="D449" s="5">
        <v>195</v>
      </c>
      <c r="E449" s="5">
        <v>173.50379899999999</v>
      </c>
      <c r="F449" s="5">
        <v>1390929</v>
      </c>
    </row>
    <row r="450" spans="1:6" x14ac:dyDescent="0.3">
      <c r="A450" s="4">
        <v>40932</v>
      </c>
      <c r="B450" s="5">
        <v>205.949997</v>
      </c>
      <c r="C450" s="5">
        <v>215</v>
      </c>
      <c r="D450" s="5">
        <v>199.39999399999999</v>
      </c>
      <c r="E450" s="5">
        <v>180.90141299999999</v>
      </c>
      <c r="F450" s="5">
        <v>5649559</v>
      </c>
    </row>
    <row r="451" spans="1:6" x14ac:dyDescent="0.3">
      <c r="A451" s="4">
        <v>40933</v>
      </c>
      <c r="B451" s="5">
        <v>214</v>
      </c>
      <c r="C451" s="5">
        <v>215.550003</v>
      </c>
      <c r="D451" s="5">
        <v>197</v>
      </c>
      <c r="E451" s="5">
        <v>175.842117</v>
      </c>
      <c r="F451" s="5">
        <v>8025905</v>
      </c>
    </row>
    <row r="452" spans="1:6" x14ac:dyDescent="0.3">
      <c r="A452" s="4">
        <v>40935</v>
      </c>
      <c r="B452" s="5">
        <v>206.800003</v>
      </c>
      <c r="C452" s="5">
        <v>216.64999399999999</v>
      </c>
      <c r="D452" s="5">
        <v>200.199997</v>
      </c>
      <c r="E452" s="5">
        <v>182.857101</v>
      </c>
      <c r="F452" s="5">
        <v>4194545</v>
      </c>
    </row>
    <row r="453" spans="1:6" x14ac:dyDescent="0.3">
      <c r="A453" s="4">
        <v>40938</v>
      </c>
      <c r="B453" s="5">
        <v>214</v>
      </c>
      <c r="C453" s="5">
        <v>220.35000600000001</v>
      </c>
      <c r="D453" s="5">
        <v>210.199997</v>
      </c>
      <c r="E453" s="5">
        <v>182.94212300000001</v>
      </c>
      <c r="F453" s="5">
        <v>2658211</v>
      </c>
    </row>
    <row r="454" spans="1:6" x14ac:dyDescent="0.3">
      <c r="A454" s="4">
        <v>40939</v>
      </c>
      <c r="B454" s="5">
        <v>216</v>
      </c>
      <c r="C454" s="5">
        <v>230</v>
      </c>
      <c r="D454" s="5">
        <v>216</v>
      </c>
      <c r="E454" s="5">
        <v>194.03852800000001</v>
      </c>
      <c r="F454" s="5">
        <v>1989031</v>
      </c>
    </row>
    <row r="455" spans="1:6" x14ac:dyDescent="0.3">
      <c r="A455" s="4">
        <v>40940</v>
      </c>
      <c r="B455" s="5">
        <v>228.800003</v>
      </c>
      <c r="C455" s="5">
        <v>237.5</v>
      </c>
      <c r="D455" s="5">
        <v>222.550003</v>
      </c>
      <c r="E455" s="5">
        <v>200.458313</v>
      </c>
      <c r="F455" s="5">
        <v>1567957</v>
      </c>
    </row>
    <row r="456" spans="1:6" x14ac:dyDescent="0.3">
      <c r="A456" s="4">
        <v>40941</v>
      </c>
      <c r="B456" s="5">
        <v>242</v>
      </c>
      <c r="C456" s="5">
        <v>243.199997</v>
      </c>
      <c r="D456" s="5">
        <v>230</v>
      </c>
      <c r="E456" s="5">
        <v>199.182861</v>
      </c>
      <c r="F456" s="5">
        <v>1929406</v>
      </c>
    </row>
    <row r="457" spans="1:6" x14ac:dyDescent="0.3">
      <c r="A457" s="4">
        <v>40942</v>
      </c>
      <c r="B457" s="5">
        <v>239.89999399999999</v>
      </c>
      <c r="C457" s="5">
        <v>239.89999399999999</v>
      </c>
      <c r="D457" s="5">
        <v>224.25</v>
      </c>
      <c r="E457" s="5">
        <v>195.18646200000001</v>
      </c>
      <c r="F457" s="5">
        <v>1905841</v>
      </c>
    </row>
    <row r="458" spans="1:6" x14ac:dyDescent="0.3">
      <c r="A458" s="4">
        <v>40945</v>
      </c>
      <c r="B458" s="5">
        <v>232.89999399999999</v>
      </c>
      <c r="C458" s="5">
        <v>246.800003</v>
      </c>
      <c r="D458" s="5">
        <v>232.10000600000001</v>
      </c>
      <c r="E458" s="5">
        <v>204.66729699999999</v>
      </c>
      <c r="F458" s="5">
        <v>3490810</v>
      </c>
    </row>
    <row r="459" spans="1:6" x14ac:dyDescent="0.3">
      <c r="A459" s="4">
        <v>40946</v>
      </c>
      <c r="B459" s="5">
        <v>242.050003</v>
      </c>
      <c r="C459" s="5">
        <v>244</v>
      </c>
      <c r="D459" s="5">
        <v>236.199997</v>
      </c>
      <c r="E459" s="5">
        <v>202.71159399999999</v>
      </c>
      <c r="F459" s="5">
        <v>1406119</v>
      </c>
    </row>
    <row r="460" spans="1:6" x14ac:dyDescent="0.3">
      <c r="A460" s="4">
        <v>40947</v>
      </c>
      <c r="B460" s="5">
        <v>239.699997</v>
      </c>
      <c r="C460" s="5">
        <v>243</v>
      </c>
      <c r="D460" s="5">
        <v>235.39999399999999</v>
      </c>
      <c r="E460" s="5">
        <v>202.11637899999999</v>
      </c>
      <c r="F460" s="5">
        <v>1164289</v>
      </c>
    </row>
    <row r="461" spans="1:6" x14ac:dyDescent="0.3">
      <c r="A461" s="4">
        <v>40948</v>
      </c>
      <c r="B461" s="5">
        <v>237.89999399999999</v>
      </c>
      <c r="C461" s="5">
        <v>256.54998799999998</v>
      </c>
      <c r="D461" s="5">
        <v>236.949997</v>
      </c>
      <c r="E461" s="5">
        <v>215.891266</v>
      </c>
      <c r="F461" s="5">
        <v>1537197</v>
      </c>
    </row>
    <row r="462" spans="1:6" x14ac:dyDescent="0.3">
      <c r="A462" s="4">
        <v>40949</v>
      </c>
      <c r="B462" s="5">
        <v>260</v>
      </c>
      <c r="C462" s="5">
        <v>260</v>
      </c>
      <c r="D462" s="5">
        <v>248</v>
      </c>
      <c r="E462" s="5">
        <v>212.915222</v>
      </c>
      <c r="F462" s="5">
        <v>2065189</v>
      </c>
    </row>
    <row r="463" spans="1:6" x14ac:dyDescent="0.3">
      <c r="A463" s="4">
        <v>40952</v>
      </c>
      <c r="B463" s="5">
        <v>253.64999399999999</v>
      </c>
      <c r="C463" s="5">
        <v>255.14999399999999</v>
      </c>
      <c r="D463" s="5">
        <v>247.550003</v>
      </c>
      <c r="E463" s="5">
        <v>214.27569600000001</v>
      </c>
      <c r="F463" s="5">
        <v>1539064</v>
      </c>
    </row>
    <row r="464" spans="1:6" x14ac:dyDescent="0.3">
      <c r="A464" s="4">
        <v>40953</v>
      </c>
      <c r="B464" s="5">
        <v>253</v>
      </c>
      <c r="C464" s="5">
        <v>258.70001200000002</v>
      </c>
      <c r="D464" s="5">
        <v>252.5</v>
      </c>
      <c r="E464" s="5">
        <v>217.59184300000001</v>
      </c>
      <c r="F464" s="5">
        <v>946827</v>
      </c>
    </row>
    <row r="465" spans="1:6" x14ac:dyDescent="0.3">
      <c r="A465" s="4">
        <v>40954</v>
      </c>
      <c r="B465" s="5">
        <v>259.5</v>
      </c>
      <c r="C465" s="5">
        <v>262</v>
      </c>
      <c r="D465" s="5">
        <v>256.29998799999998</v>
      </c>
      <c r="E465" s="5">
        <v>219.67510999999999</v>
      </c>
      <c r="F465" s="5">
        <v>1582309</v>
      </c>
    </row>
    <row r="466" spans="1:6" x14ac:dyDescent="0.3">
      <c r="A466" s="4">
        <v>40955</v>
      </c>
      <c r="B466" s="5">
        <v>262</v>
      </c>
      <c r="C466" s="5">
        <v>263.89999399999999</v>
      </c>
      <c r="D466" s="5">
        <v>250.5</v>
      </c>
      <c r="E466" s="5">
        <v>218.909851</v>
      </c>
      <c r="F466" s="5">
        <v>1595542</v>
      </c>
    </row>
    <row r="467" spans="1:6" x14ac:dyDescent="0.3">
      <c r="A467" s="4">
        <v>40956</v>
      </c>
      <c r="B467" s="5">
        <v>259.70001200000002</v>
      </c>
      <c r="C467" s="5">
        <v>264.95001200000002</v>
      </c>
      <c r="D467" s="5">
        <v>258.60000600000001</v>
      </c>
      <c r="E467" s="5">
        <v>223.84158300000001</v>
      </c>
      <c r="F467" s="5">
        <v>1022162</v>
      </c>
    </row>
    <row r="468" spans="1:6" x14ac:dyDescent="0.3">
      <c r="A468" s="4">
        <v>40960</v>
      </c>
      <c r="B468" s="5">
        <v>263.25</v>
      </c>
      <c r="C468" s="5">
        <v>271</v>
      </c>
      <c r="D468" s="5">
        <v>261.35000600000001</v>
      </c>
      <c r="E468" s="5">
        <v>227.200287</v>
      </c>
      <c r="F468" s="5">
        <v>1497632</v>
      </c>
    </row>
    <row r="469" spans="1:6" x14ac:dyDescent="0.3">
      <c r="A469" s="4">
        <v>40961</v>
      </c>
      <c r="B469" s="5">
        <v>269</v>
      </c>
      <c r="C469" s="5">
        <v>274</v>
      </c>
      <c r="D469" s="5">
        <v>248</v>
      </c>
      <c r="E469" s="5">
        <v>212.53259299999999</v>
      </c>
      <c r="F469" s="5">
        <v>1690021</v>
      </c>
    </row>
    <row r="470" spans="1:6" x14ac:dyDescent="0.3">
      <c r="A470" s="4">
        <v>40962</v>
      </c>
      <c r="B470" s="5">
        <v>245.449997</v>
      </c>
      <c r="C470" s="5">
        <v>253.699997</v>
      </c>
      <c r="D470" s="5">
        <v>242</v>
      </c>
      <c r="E470" s="5">
        <v>210.66192599999999</v>
      </c>
      <c r="F470" s="5">
        <v>1846404</v>
      </c>
    </row>
    <row r="471" spans="1:6" x14ac:dyDescent="0.3">
      <c r="A471" s="4">
        <v>40963</v>
      </c>
      <c r="B471" s="5">
        <v>252.89999399999999</v>
      </c>
      <c r="C471" s="5">
        <v>254.39999399999999</v>
      </c>
      <c r="D471" s="5">
        <v>239.14999399999999</v>
      </c>
      <c r="E471" s="5">
        <v>205.475098</v>
      </c>
      <c r="F471" s="5">
        <v>600182</v>
      </c>
    </row>
    <row r="472" spans="1:6" x14ac:dyDescent="0.3">
      <c r="A472" s="4">
        <v>40966</v>
      </c>
      <c r="B472" s="5">
        <v>244.89999399999999</v>
      </c>
      <c r="C472" s="5">
        <v>245</v>
      </c>
      <c r="D472" s="5">
        <v>220.64999399999999</v>
      </c>
      <c r="E472" s="5">
        <v>189.872086</v>
      </c>
      <c r="F472" s="5">
        <v>1672857</v>
      </c>
    </row>
    <row r="473" spans="1:6" x14ac:dyDescent="0.3">
      <c r="A473" s="4">
        <v>40967</v>
      </c>
      <c r="B473" s="5">
        <v>227</v>
      </c>
      <c r="C473" s="5">
        <v>239</v>
      </c>
      <c r="D473" s="5">
        <v>221.949997</v>
      </c>
      <c r="E473" s="5">
        <v>199.22538800000001</v>
      </c>
      <c r="F473" s="5">
        <v>3152861</v>
      </c>
    </row>
    <row r="474" spans="1:6" x14ac:dyDescent="0.3">
      <c r="A474" s="4">
        <v>40968</v>
      </c>
      <c r="B474" s="5">
        <v>239.949997</v>
      </c>
      <c r="C474" s="5">
        <v>254.75</v>
      </c>
      <c r="D474" s="5">
        <v>228</v>
      </c>
      <c r="E474" s="5">
        <v>198.247559</v>
      </c>
      <c r="F474" s="5">
        <v>1219696</v>
      </c>
    </row>
    <row r="475" spans="1:6" x14ac:dyDescent="0.3">
      <c r="A475" s="4">
        <v>40969</v>
      </c>
      <c r="B475" s="5">
        <v>233</v>
      </c>
      <c r="C475" s="5">
        <v>234.25</v>
      </c>
      <c r="D475" s="5">
        <v>225.25</v>
      </c>
      <c r="E475" s="5">
        <v>194.76130699999999</v>
      </c>
      <c r="F475" s="5">
        <v>1038522</v>
      </c>
    </row>
    <row r="476" spans="1:6" x14ac:dyDescent="0.3">
      <c r="A476" s="4">
        <v>40970</v>
      </c>
      <c r="B476" s="5">
        <v>230</v>
      </c>
      <c r="C476" s="5">
        <v>236.89999399999999</v>
      </c>
      <c r="D476" s="5">
        <v>225.050003</v>
      </c>
      <c r="E476" s="5">
        <v>197.82238799999999</v>
      </c>
      <c r="F476" s="5">
        <v>1167530</v>
      </c>
    </row>
    <row r="477" spans="1:6" x14ac:dyDescent="0.3">
      <c r="A477" s="4">
        <v>40971</v>
      </c>
      <c r="B477" s="5" t="s">
        <v>54</v>
      </c>
      <c r="C477" s="5" t="s">
        <v>54</v>
      </c>
      <c r="D477" s="5" t="s">
        <v>54</v>
      </c>
      <c r="E477" s="5" t="s">
        <v>54</v>
      </c>
      <c r="F477" s="5" t="s">
        <v>54</v>
      </c>
    </row>
    <row r="478" spans="1:6" x14ac:dyDescent="0.3">
      <c r="A478" s="4">
        <v>40973</v>
      </c>
      <c r="B478" s="5">
        <v>231.64999399999999</v>
      </c>
      <c r="C478" s="5">
        <v>231.89999399999999</v>
      </c>
      <c r="D478" s="5">
        <v>222.39999399999999</v>
      </c>
      <c r="E478" s="5">
        <v>193.570877</v>
      </c>
      <c r="F478" s="5">
        <v>537964</v>
      </c>
    </row>
    <row r="479" spans="1:6" x14ac:dyDescent="0.3">
      <c r="A479" s="4">
        <v>40974</v>
      </c>
      <c r="B479" s="5">
        <v>226.949997</v>
      </c>
      <c r="C479" s="5">
        <v>236.550003</v>
      </c>
      <c r="D479" s="5">
        <v>223.60000600000001</v>
      </c>
      <c r="E479" s="5">
        <v>193.18824799999999</v>
      </c>
      <c r="F479" s="5">
        <v>1198199</v>
      </c>
    </row>
    <row r="480" spans="1:6" x14ac:dyDescent="0.3">
      <c r="A480" s="4">
        <v>40975</v>
      </c>
      <c r="B480" s="5">
        <v>229.550003</v>
      </c>
      <c r="C480" s="5">
        <v>234</v>
      </c>
      <c r="D480" s="5">
        <v>221.949997</v>
      </c>
      <c r="E480" s="5">
        <v>196.37687700000001</v>
      </c>
      <c r="F480" s="5">
        <v>360077</v>
      </c>
    </row>
    <row r="481" spans="1:6" x14ac:dyDescent="0.3">
      <c r="A481" s="4">
        <v>40977</v>
      </c>
      <c r="B481" s="5">
        <v>229.050003</v>
      </c>
      <c r="C481" s="5">
        <v>239.5</v>
      </c>
      <c r="D481" s="5">
        <v>229.050003</v>
      </c>
      <c r="E481" s="5">
        <v>200.96850599999999</v>
      </c>
      <c r="F481" s="5">
        <v>1190598</v>
      </c>
    </row>
    <row r="482" spans="1:6" x14ac:dyDescent="0.3">
      <c r="A482" s="4">
        <v>40980</v>
      </c>
      <c r="B482" s="5">
        <v>241.050003</v>
      </c>
      <c r="C482" s="5">
        <v>247.5</v>
      </c>
      <c r="D482" s="5">
        <v>234.699997</v>
      </c>
      <c r="E482" s="5">
        <v>202.45652799999999</v>
      </c>
      <c r="F482" s="5">
        <v>1642194</v>
      </c>
    </row>
    <row r="483" spans="1:6" x14ac:dyDescent="0.3">
      <c r="A483" s="4">
        <v>40981</v>
      </c>
      <c r="B483" s="5">
        <v>242</v>
      </c>
      <c r="C483" s="5">
        <v>242</v>
      </c>
      <c r="D483" s="5">
        <v>235.60000600000001</v>
      </c>
      <c r="E483" s="5">
        <v>202.328979</v>
      </c>
      <c r="F483" s="5">
        <v>968484</v>
      </c>
    </row>
    <row r="484" spans="1:6" x14ac:dyDescent="0.3">
      <c r="A484" s="4">
        <v>40982</v>
      </c>
      <c r="B484" s="5">
        <v>240.949997</v>
      </c>
      <c r="C484" s="5">
        <v>249.60000600000001</v>
      </c>
      <c r="D484" s="5">
        <v>238.050003</v>
      </c>
      <c r="E484" s="5">
        <v>209.72659300000001</v>
      </c>
      <c r="F484" s="5">
        <v>1709462</v>
      </c>
    </row>
    <row r="485" spans="1:6" x14ac:dyDescent="0.3">
      <c r="A485" s="4">
        <v>40983</v>
      </c>
      <c r="B485" s="5">
        <v>247.60000600000001</v>
      </c>
      <c r="C485" s="5">
        <v>249.699997</v>
      </c>
      <c r="D485" s="5">
        <v>234.199997</v>
      </c>
      <c r="E485" s="5">
        <v>204.15713500000001</v>
      </c>
      <c r="F485" s="5">
        <v>1087173</v>
      </c>
    </row>
    <row r="486" spans="1:6" x14ac:dyDescent="0.3">
      <c r="A486" s="4">
        <v>40984</v>
      </c>
      <c r="B486" s="5">
        <v>245</v>
      </c>
      <c r="C486" s="5">
        <v>245.800003</v>
      </c>
      <c r="D486" s="5">
        <v>228.050003</v>
      </c>
      <c r="E486" s="5">
        <v>195.90921</v>
      </c>
      <c r="F486" s="5">
        <v>1231782</v>
      </c>
    </row>
    <row r="487" spans="1:6" x14ac:dyDescent="0.3">
      <c r="A487" s="4">
        <v>40987</v>
      </c>
      <c r="B487" s="5">
        <v>234.949997</v>
      </c>
      <c r="C487" s="5">
        <v>234.949997</v>
      </c>
      <c r="D487" s="5">
        <v>217.60000600000001</v>
      </c>
      <c r="E487" s="5">
        <v>186.64091500000001</v>
      </c>
      <c r="F487" s="5">
        <v>1133769</v>
      </c>
    </row>
    <row r="488" spans="1:6" x14ac:dyDescent="0.3">
      <c r="A488" s="4">
        <v>40988</v>
      </c>
      <c r="B488" s="5">
        <v>220</v>
      </c>
      <c r="C488" s="5">
        <v>228</v>
      </c>
      <c r="D488" s="5">
        <v>214.25</v>
      </c>
      <c r="E488" s="5">
        <v>191.0625</v>
      </c>
      <c r="F488" s="5">
        <v>1698064</v>
      </c>
    </row>
    <row r="489" spans="1:6" x14ac:dyDescent="0.3">
      <c r="A489" s="4">
        <v>40989</v>
      </c>
      <c r="B489" s="5">
        <v>219.300003</v>
      </c>
      <c r="C489" s="5">
        <v>227.949997</v>
      </c>
      <c r="D489" s="5">
        <v>217.25</v>
      </c>
      <c r="E489" s="5">
        <v>192.50801100000001</v>
      </c>
      <c r="F489" s="5">
        <v>1350403</v>
      </c>
    </row>
    <row r="490" spans="1:6" x14ac:dyDescent="0.3">
      <c r="A490" s="4">
        <v>40990</v>
      </c>
      <c r="B490" s="5">
        <v>225.89999399999999</v>
      </c>
      <c r="C490" s="5">
        <v>226.75</v>
      </c>
      <c r="D490" s="5">
        <v>213.60000600000001</v>
      </c>
      <c r="E490" s="5">
        <v>183.494843</v>
      </c>
      <c r="F490" s="5">
        <v>928917</v>
      </c>
    </row>
    <row r="491" spans="1:6" x14ac:dyDescent="0.3">
      <c r="A491" s="4">
        <v>40991</v>
      </c>
      <c r="B491" s="5">
        <v>216</v>
      </c>
      <c r="C491" s="5">
        <v>221</v>
      </c>
      <c r="D491" s="5">
        <v>212.39999399999999</v>
      </c>
      <c r="E491" s="5">
        <v>186.045715</v>
      </c>
      <c r="F491" s="5">
        <v>668750</v>
      </c>
    </row>
    <row r="492" spans="1:6" x14ac:dyDescent="0.3">
      <c r="A492" s="4">
        <v>40994</v>
      </c>
      <c r="B492" s="5">
        <v>221</v>
      </c>
      <c r="C492" s="5">
        <v>221</v>
      </c>
      <c r="D492" s="5">
        <v>210</v>
      </c>
      <c r="E492" s="5">
        <v>180.773865</v>
      </c>
      <c r="F492" s="5">
        <v>768742</v>
      </c>
    </row>
    <row r="493" spans="1:6" x14ac:dyDescent="0.3">
      <c r="A493" s="4">
        <v>40995</v>
      </c>
      <c r="B493" s="5">
        <v>217</v>
      </c>
      <c r="C493" s="5">
        <v>222</v>
      </c>
      <c r="D493" s="5">
        <v>210.550003</v>
      </c>
      <c r="E493" s="5">
        <v>185.28045700000001</v>
      </c>
      <c r="F493" s="5">
        <v>1074271</v>
      </c>
    </row>
    <row r="494" spans="1:6" x14ac:dyDescent="0.3">
      <c r="A494" s="4">
        <v>40996</v>
      </c>
      <c r="B494" s="5">
        <v>216.300003</v>
      </c>
      <c r="C494" s="5">
        <v>225</v>
      </c>
      <c r="D494" s="5">
        <v>215.199997</v>
      </c>
      <c r="E494" s="5">
        <v>188.63912999999999</v>
      </c>
      <c r="F494" s="5">
        <v>2548329</v>
      </c>
    </row>
    <row r="495" spans="1:6" x14ac:dyDescent="0.3">
      <c r="A495" s="4">
        <v>40997</v>
      </c>
      <c r="B495" s="5">
        <v>217.699997</v>
      </c>
      <c r="C495" s="5">
        <v>235.14999399999999</v>
      </c>
      <c r="D495" s="5">
        <v>217.199997</v>
      </c>
      <c r="E495" s="5">
        <v>195.82418799999999</v>
      </c>
      <c r="F495" s="5">
        <v>1366876</v>
      </c>
    </row>
    <row r="496" spans="1:6" x14ac:dyDescent="0.3">
      <c r="A496" s="4">
        <v>40998</v>
      </c>
      <c r="B496" s="5">
        <v>229.75</v>
      </c>
      <c r="C496" s="5">
        <v>238.75</v>
      </c>
      <c r="D496" s="5">
        <v>229.64999399999999</v>
      </c>
      <c r="E496" s="5">
        <v>200.50082399999999</v>
      </c>
      <c r="F496" s="5">
        <v>1747498</v>
      </c>
    </row>
    <row r="497" spans="1:6" x14ac:dyDescent="0.3">
      <c r="A497" s="4">
        <v>41001</v>
      </c>
      <c r="B497" s="5">
        <v>238.5</v>
      </c>
      <c r="C497" s="5">
        <v>240.449997</v>
      </c>
      <c r="D497" s="5">
        <v>234.199997</v>
      </c>
      <c r="E497" s="5">
        <v>200.160721</v>
      </c>
      <c r="F497" s="5">
        <v>893915</v>
      </c>
    </row>
    <row r="498" spans="1:6" x14ac:dyDescent="0.3">
      <c r="A498" s="4">
        <v>41002</v>
      </c>
      <c r="B498" s="5">
        <v>232.800003</v>
      </c>
      <c r="C498" s="5">
        <v>239.10000600000001</v>
      </c>
      <c r="D498" s="5">
        <v>232.800003</v>
      </c>
      <c r="E498" s="5">
        <v>202.11637899999999</v>
      </c>
      <c r="F498" s="5">
        <v>902119</v>
      </c>
    </row>
    <row r="499" spans="1:6" x14ac:dyDescent="0.3">
      <c r="A499" s="4">
        <v>41003</v>
      </c>
      <c r="B499" s="5">
        <v>235.25</v>
      </c>
      <c r="C499" s="5">
        <v>240.449997</v>
      </c>
      <c r="D499" s="5">
        <v>234.5</v>
      </c>
      <c r="E499" s="5">
        <v>202.62657200000001</v>
      </c>
      <c r="F499" s="5">
        <v>623993</v>
      </c>
    </row>
    <row r="500" spans="1:6" x14ac:dyDescent="0.3">
      <c r="A500" s="4">
        <v>41008</v>
      </c>
      <c r="B500" s="5">
        <v>238.300003</v>
      </c>
      <c r="C500" s="5">
        <v>238.300003</v>
      </c>
      <c r="D500" s="5">
        <v>234.10000600000001</v>
      </c>
      <c r="E500" s="5">
        <v>200.71340900000001</v>
      </c>
      <c r="F500" s="5">
        <v>388514</v>
      </c>
    </row>
    <row r="501" spans="1:6" x14ac:dyDescent="0.3">
      <c r="A501" s="4">
        <v>41009</v>
      </c>
      <c r="B501" s="5">
        <v>237</v>
      </c>
      <c r="C501" s="5">
        <v>243.75</v>
      </c>
      <c r="D501" s="5">
        <v>233.800003</v>
      </c>
      <c r="E501" s="5">
        <v>201.30864</v>
      </c>
      <c r="F501" s="5">
        <v>1466976</v>
      </c>
    </row>
    <row r="502" spans="1:6" x14ac:dyDescent="0.3">
      <c r="A502" s="4">
        <v>41010</v>
      </c>
      <c r="B502" s="5">
        <v>234</v>
      </c>
      <c r="C502" s="5">
        <v>234.39999399999999</v>
      </c>
      <c r="D502" s="5">
        <v>226.14999399999999</v>
      </c>
      <c r="E502" s="5">
        <v>194.67626999999999</v>
      </c>
      <c r="F502" s="5">
        <v>1221385</v>
      </c>
    </row>
    <row r="503" spans="1:6" x14ac:dyDescent="0.3">
      <c r="A503" s="4">
        <v>41011</v>
      </c>
      <c r="B503" s="5">
        <v>232.35000600000001</v>
      </c>
      <c r="C503" s="5">
        <v>233.949997</v>
      </c>
      <c r="D503" s="5">
        <v>226.5</v>
      </c>
      <c r="E503" s="5">
        <v>193.358307</v>
      </c>
      <c r="F503" s="5">
        <v>1074143</v>
      </c>
    </row>
    <row r="504" spans="1:6" x14ac:dyDescent="0.3">
      <c r="A504" s="4">
        <v>41012</v>
      </c>
      <c r="B504" s="5">
        <v>229</v>
      </c>
      <c r="C504" s="5">
        <v>233.800003</v>
      </c>
      <c r="D504" s="5">
        <v>228</v>
      </c>
      <c r="E504" s="5">
        <v>196.37687700000001</v>
      </c>
      <c r="F504" s="5">
        <v>1318198</v>
      </c>
    </row>
    <row r="505" spans="1:6" x14ac:dyDescent="0.3">
      <c r="A505" s="4">
        <v>41015</v>
      </c>
      <c r="B505" s="5">
        <v>230.699997</v>
      </c>
      <c r="C505" s="5">
        <v>232.35000600000001</v>
      </c>
      <c r="D505" s="5">
        <v>223.60000600000001</v>
      </c>
      <c r="E505" s="5">
        <v>193.528381</v>
      </c>
      <c r="F505" s="5">
        <v>1761065</v>
      </c>
    </row>
    <row r="506" spans="1:6" x14ac:dyDescent="0.3">
      <c r="A506" s="4">
        <v>41016</v>
      </c>
      <c r="B506" s="5">
        <v>229.050003</v>
      </c>
      <c r="C506" s="5">
        <v>231</v>
      </c>
      <c r="D506" s="5">
        <v>224.199997</v>
      </c>
      <c r="E506" s="5">
        <v>194.20858799999999</v>
      </c>
      <c r="F506" s="5">
        <v>1236060</v>
      </c>
    </row>
    <row r="507" spans="1:6" x14ac:dyDescent="0.3">
      <c r="A507" s="4">
        <v>41017</v>
      </c>
      <c r="B507" s="5">
        <v>229</v>
      </c>
      <c r="C507" s="5">
        <v>232</v>
      </c>
      <c r="D507" s="5">
        <v>226</v>
      </c>
      <c r="E507" s="5">
        <v>193.315811</v>
      </c>
      <c r="F507" s="5">
        <v>893856</v>
      </c>
    </row>
    <row r="508" spans="1:6" x14ac:dyDescent="0.3">
      <c r="A508" s="4">
        <v>41018</v>
      </c>
      <c r="B508" s="5">
        <v>229</v>
      </c>
      <c r="C508" s="5">
        <v>229</v>
      </c>
      <c r="D508" s="5">
        <v>218.10000600000001</v>
      </c>
      <c r="E508" s="5">
        <v>187.02357499999999</v>
      </c>
      <c r="F508" s="5">
        <v>1917733</v>
      </c>
    </row>
    <row r="509" spans="1:6" x14ac:dyDescent="0.3">
      <c r="A509" s="4">
        <v>41019</v>
      </c>
      <c r="B509" s="5">
        <v>218</v>
      </c>
      <c r="C509" s="5">
        <v>224.800003</v>
      </c>
      <c r="D509" s="5">
        <v>216.35000600000001</v>
      </c>
      <c r="E509" s="5">
        <v>190.42475899999999</v>
      </c>
      <c r="F509" s="5">
        <v>884216</v>
      </c>
    </row>
    <row r="510" spans="1:6" x14ac:dyDescent="0.3">
      <c r="A510" s="4">
        <v>41022</v>
      </c>
      <c r="B510" s="5">
        <v>225</v>
      </c>
      <c r="C510" s="5">
        <v>227.5</v>
      </c>
      <c r="D510" s="5">
        <v>213.60000600000001</v>
      </c>
      <c r="E510" s="5">
        <v>184.72775300000001</v>
      </c>
      <c r="F510" s="5">
        <v>1083202</v>
      </c>
    </row>
    <row r="511" spans="1:6" x14ac:dyDescent="0.3">
      <c r="A511" s="4">
        <v>41023</v>
      </c>
      <c r="B511" s="5">
        <v>219</v>
      </c>
      <c r="C511" s="5">
        <v>219.449997</v>
      </c>
      <c r="D511" s="5">
        <v>214.10000600000001</v>
      </c>
      <c r="E511" s="5">
        <v>183.40978999999999</v>
      </c>
      <c r="F511" s="5">
        <v>716727</v>
      </c>
    </row>
    <row r="512" spans="1:6" x14ac:dyDescent="0.3">
      <c r="A512" s="4">
        <v>41024</v>
      </c>
      <c r="B512" s="5">
        <v>216.949997</v>
      </c>
      <c r="C512" s="5">
        <v>219</v>
      </c>
      <c r="D512" s="5">
        <v>213.449997</v>
      </c>
      <c r="E512" s="5">
        <v>182.644531</v>
      </c>
      <c r="F512" s="5">
        <v>349802</v>
      </c>
    </row>
    <row r="513" spans="1:6" x14ac:dyDescent="0.3">
      <c r="A513" s="4">
        <v>41025</v>
      </c>
      <c r="B513" s="5">
        <v>216.39999399999999</v>
      </c>
      <c r="C513" s="5">
        <v>223.800003</v>
      </c>
      <c r="D513" s="5">
        <v>207.64999399999999</v>
      </c>
      <c r="E513" s="5">
        <v>186.896027</v>
      </c>
      <c r="F513" s="5">
        <v>1430268</v>
      </c>
    </row>
    <row r="514" spans="1:6" x14ac:dyDescent="0.3">
      <c r="A514" s="4">
        <v>41026</v>
      </c>
      <c r="B514" s="5">
        <v>220.10000600000001</v>
      </c>
      <c r="C514" s="5">
        <v>224.10000600000001</v>
      </c>
      <c r="D514" s="5">
        <v>215.14999399999999</v>
      </c>
      <c r="E514" s="5">
        <v>187.02357499999999</v>
      </c>
      <c r="F514" s="5">
        <v>2194883</v>
      </c>
    </row>
    <row r="515" spans="1:6" x14ac:dyDescent="0.3">
      <c r="A515" s="4">
        <v>41029</v>
      </c>
      <c r="B515" s="5">
        <v>220.449997</v>
      </c>
      <c r="C515" s="5">
        <v>227.89999399999999</v>
      </c>
      <c r="D515" s="5">
        <v>220.449997</v>
      </c>
      <c r="E515" s="5">
        <v>190.67988600000001</v>
      </c>
      <c r="F515" s="5">
        <v>626300</v>
      </c>
    </row>
    <row r="516" spans="1:6" x14ac:dyDescent="0.3">
      <c r="A516" s="4">
        <v>41031</v>
      </c>
      <c r="B516" s="5">
        <v>225.60000600000001</v>
      </c>
      <c r="C516" s="5">
        <v>228.89999399999999</v>
      </c>
      <c r="D516" s="5">
        <v>225</v>
      </c>
      <c r="E516" s="5">
        <v>192.337952</v>
      </c>
      <c r="F516" s="5">
        <v>524136</v>
      </c>
    </row>
    <row r="517" spans="1:6" x14ac:dyDescent="0.3">
      <c r="A517" s="4">
        <v>41032</v>
      </c>
      <c r="B517" s="5">
        <v>225.10000600000001</v>
      </c>
      <c r="C517" s="5">
        <v>226.050003</v>
      </c>
      <c r="D517" s="5">
        <v>220.25</v>
      </c>
      <c r="E517" s="5">
        <v>188.85171500000001</v>
      </c>
      <c r="F517" s="5">
        <v>583832</v>
      </c>
    </row>
    <row r="518" spans="1:6" x14ac:dyDescent="0.3">
      <c r="A518" s="4">
        <v>41033</v>
      </c>
      <c r="B518" s="5">
        <v>222</v>
      </c>
      <c r="C518" s="5">
        <v>223.75</v>
      </c>
      <c r="D518" s="5">
        <v>212.949997</v>
      </c>
      <c r="E518" s="5">
        <v>185.36549400000001</v>
      </c>
      <c r="F518" s="5">
        <v>1246275</v>
      </c>
    </row>
    <row r="519" spans="1:6" x14ac:dyDescent="0.3">
      <c r="A519" s="4">
        <v>41036</v>
      </c>
      <c r="B519" s="5">
        <v>218</v>
      </c>
      <c r="C519" s="5">
        <v>218</v>
      </c>
      <c r="D519" s="5">
        <v>207.449997</v>
      </c>
      <c r="E519" s="5">
        <v>182.857101</v>
      </c>
      <c r="F519" s="5">
        <v>1061180</v>
      </c>
    </row>
    <row r="520" spans="1:6" x14ac:dyDescent="0.3">
      <c r="A520" s="4">
        <v>41037</v>
      </c>
      <c r="B520" s="5">
        <v>216.050003</v>
      </c>
      <c r="C520" s="5">
        <v>221</v>
      </c>
      <c r="D520" s="5">
        <v>210.10000600000001</v>
      </c>
      <c r="E520" s="5">
        <v>180.476257</v>
      </c>
      <c r="F520" s="5">
        <v>628836</v>
      </c>
    </row>
    <row r="521" spans="1:6" x14ac:dyDescent="0.3">
      <c r="A521" s="4">
        <v>41038</v>
      </c>
      <c r="B521" s="5">
        <v>209</v>
      </c>
      <c r="C521" s="5">
        <v>214.800003</v>
      </c>
      <c r="D521" s="5">
        <v>201.199997</v>
      </c>
      <c r="E521" s="5">
        <v>172.56848099999999</v>
      </c>
      <c r="F521" s="5">
        <v>4083199</v>
      </c>
    </row>
    <row r="522" spans="1:6" x14ac:dyDescent="0.3">
      <c r="A522" s="4">
        <v>41039</v>
      </c>
      <c r="B522" s="5">
        <v>205</v>
      </c>
      <c r="C522" s="5">
        <v>210</v>
      </c>
      <c r="D522" s="5">
        <v>195.550003</v>
      </c>
      <c r="E522" s="5">
        <v>172.65351899999999</v>
      </c>
      <c r="F522" s="5">
        <v>1840232</v>
      </c>
    </row>
    <row r="523" spans="1:6" x14ac:dyDescent="0.3">
      <c r="A523" s="4">
        <v>41040</v>
      </c>
      <c r="B523" s="5">
        <v>201.25</v>
      </c>
      <c r="C523" s="5">
        <v>206.949997</v>
      </c>
      <c r="D523" s="5">
        <v>198.25</v>
      </c>
      <c r="E523" s="5">
        <v>174.991837</v>
      </c>
      <c r="F523" s="5">
        <v>1108874</v>
      </c>
    </row>
    <row r="524" spans="1:6" x14ac:dyDescent="0.3">
      <c r="A524" s="4">
        <v>41043</v>
      </c>
      <c r="B524" s="5">
        <v>207.050003</v>
      </c>
      <c r="C524" s="5">
        <v>209</v>
      </c>
      <c r="D524" s="5">
        <v>199.050003</v>
      </c>
      <c r="E524" s="5">
        <v>170.570267</v>
      </c>
      <c r="F524" s="5">
        <v>571003</v>
      </c>
    </row>
    <row r="525" spans="1:6" x14ac:dyDescent="0.3">
      <c r="A525" s="4">
        <v>41044</v>
      </c>
      <c r="B525" s="5">
        <v>200.050003</v>
      </c>
      <c r="C525" s="5">
        <v>203.5</v>
      </c>
      <c r="D525" s="5">
        <v>199.10000600000001</v>
      </c>
      <c r="E525" s="5">
        <v>172.100784</v>
      </c>
      <c r="F525" s="5">
        <v>917303</v>
      </c>
    </row>
    <row r="526" spans="1:6" x14ac:dyDescent="0.3">
      <c r="A526" s="4">
        <v>41045</v>
      </c>
      <c r="B526" s="5">
        <v>202</v>
      </c>
      <c r="C526" s="5">
        <v>202.39999399999999</v>
      </c>
      <c r="D526" s="5">
        <v>193.199997</v>
      </c>
      <c r="E526" s="5">
        <v>165.255875</v>
      </c>
      <c r="F526" s="5">
        <v>1051802</v>
      </c>
    </row>
    <row r="527" spans="1:6" x14ac:dyDescent="0.3">
      <c r="A527" s="4">
        <v>41046</v>
      </c>
      <c r="B527" s="5">
        <v>195.35000600000001</v>
      </c>
      <c r="C527" s="5">
        <v>199.199997</v>
      </c>
      <c r="D527" s="5">
        <v>193.5</v>
      </c>
      <c r="E527" s="5">
        <v>165.425949</v>
      </c>
      <c r="F527" s="5">
        <v>866737</v>
      </c>
    </row>
    <row r="528" spans="1:6" x14ac:dyDescent="0.3">
      <c r="A528" s="4">
        <v>41047</v>
      </c>
      <c r="B528" s="5">
        <v>191</v>
      </c>
      <c r="C528" s="5">
        <v>199.75</v>
      </c>
      <c r="D528" s="5">
        <v>189.35000600000001</v>
      </c>
      <c r="E528" s="5">
        <v>167.33912699999999</v>
      </c>
      <c r="F528" s="5">
        <v>972960</v>
      </c>
    </row>
    <row r="529" spans="1:6" x14ac:dyDescent="0.3">
      <c r="A529" s="4">
        <v>41050</v>
      </c>
      <c r="B529" s="5">
        <v>197.949997</v>
      </c>
      <c r="C529" s="5">
        <v>205.39999399999999</v>
      </c>
      <c r="D529" s="5">
        <v>197.5</v>
      </c>
      <c r="E529" s="5">
        <v>173.291214</v>
      </c>
      <c r="F529" s="5">
        <v>906607</v>
      </c>
    </row>
    <row r="530" spans="1:6" x14ac:dyDescent="0.3">
      <c r="A530" s="4">
        <v>41051</v>
      </c>
      <c r="B530" s="5">
        <v>205.449997</v>
      </c>
      <c r="C530" s="5">
        <v>206.10000600000001</v>
      </c>
      <c r="D530" s="5">
        <v>201.300003</v>
      </c>
      <c r="E530" s="5">
        <v>171.888214</v>
      </c>
      <c r="F530" s="5">
        <v>712341</v>
      </c>
    </row>
    <row r="531" spans="1:6" x14ac:dyDescent="0.3">
      <c r="A531" s="4">
        <v>41052</v>
      </c>
      <c r="B531" s="5">
        <v>200.85000600000001</v>
      </c>
      <c r="C531" s="5">
        <v>203.64999399999999</v>
      </c>
      <c r="D531" s="5">
        <v>199.25</v>
      </c>
      <c r="E531" s="5">
        <v>170.86784399999999</v>
      </c>
      <c r="F531" s="5">
        <v>858572</v>
      </c>
    </row>
    <row r="532" spans="1:6" x14ac:dyDescent="0.3">
      <c r="A532" s="4">
        <v>41053</v>
      </c>
      <c r="B532" s="5">
        <v>201.5</v>
      </c>
      <c r="C532" s="5">
        <v>206.10000600000001</v>
      </c>
      <c r="D532" s="5">
        <v>199.199997</v>
      </c>
      <c r="E532" s="5">
        <v>172.61097699999999</v>
      </c>
      <c r="F532" s="5">
        <v>891507</v>
      </c>
    </row>
    <row r="533" spans="1:6" x14ac:dyDescent="0.3">
      <c r="A533" s="4">
        <v>41054</v>
      </c>
      <c r="B533" s="5">
        <v>201.699997</v>
      </c>
      <c r="C533" s="5">
        <v>206.5</v>
      </c>
      <c r="D533" s="5">
        <v>200.699997</v>
      </c>
      <c r="E533" s="5">
        <v>174.651703</v>
      </c>
      <c r="F533" s="5">
        <v>836313</v>
      </c>
    </row>
    <row r="534" spans="1:6" x14ac:dyDescent="0.3">
      <c r="A534" s="4">
        <v>41057</v>
      </c>
      <c r="B534" s="5">
        <v>206.60000600000001</v>
      </c>
      <c r="C534" s="5">
        <v>208.699997</v>
      </c>
      <c r="D534" s="5">
        <v>204.75</v>
      </c>
      <c r="E534" s="5">
        <v>176.77745100000001</v>
      </c>
      <c r="F534" s="5">
        <v>736049</v>
      </c>
    </row>
    <row r="535" spans="1:6" x14ac:dyDescent="0.3">
      <c r="A535" s="4">
        <v>41058</v>
      </c>
      <c r="B535" s="5">
        <v>211.199997</v>
      </c>
      <c r="C535" s="5">
        <v>211.699997</v>
      </c>
      <c r="D535" s="5">
        <v>202.550003</v>
      </c>
      <c r="E535" s="5">
        <v>173.54631000000001</v>
      </c>
      <c r="F535" s="5">
        <v>692148</v>
      </c>
    </row>
    <row r="536" spans="1:6" x14ac:dyDescent="0.3">
      <c r="A536" s="4">
        <v>41059</v>
      </c>
      <c r="B536" s="5">
        <v>201.10000600000001</v>
      </c>
      <c r="C536" s="5">
        <v>206.39999399999999</v>
      </c>
      <c r="D536" s="5">
        <v>194.75</v>
      </c>
      <c r="E536" s="5">
        <v>166.488846</v>
      </c>
      <c r="F536" s="5">
        <v>556263</v>
      </c>
    </row>
    <row r="537" spans="1:6" x14ac:dyDescent="0.3">
      <c r="A537" s="4">
        <v>41060</v>
      </c>
      <c r="B537" s="5">
        <v>195.800003</v>
      </c>
      <c r="C537" s="5">
        <v>205.5</v>
      </c>
      <c r="D537" s="5">
        <v>193.10000600000001</v>
      </c>
      <c r="E537" s="5">
        <v>171.46305799999999</v>
      </c>
      <c r="F537" s="5">
        <v>1538515</v>
      </c>
    </row>
    <row r="538" spans="1:6" x14ac:dyDescent="0.3">
      <c r="A538" s="4">
        <v>41061</v>
      </c>
      <c r="B538" s="5">
        <v>202.89999399999999</v>
      </c>
      <c r="C538" s="5">
        <v>203.64999399999999</v>
      </c>
      <c r="D538" s="5">
        <v>192.5</v>
      </c>
      <c r="E538" s="5">
        <v>164.15048200000001</v>
      </c>
      <c r="F538" s="5">
        <v>1045992</v>
      </c>
    </row>
    <row r="539" spans="1:6" x14ac:dyDescent="0.3">
      <c r="A539" s="4">
        <v>41064</v>
      </c>
      <c r="B539" s="5">
        <v>191.949997</v>
      </c>
      <c r="C539" s="5">
        <v>193.199997</v>
      </c>
      <c r="D539" s="5">
        <v>187.35000600000001</v>
      </c>
      <c r="E539" s="5">
        <v>163.555283</v>
      </c>
      <c r="F539" s="5">
        <v>590585</v>
      </c>
    </row>
    <row r="540" spans="1:6" x14ac:dyDescent="0.3">
      <c r="A540" s="4">
        <v>41065</v>
      </c>
      <c r="B540" s="5">
        <v>194.050003</v>
      </c>
      <c r="C540" s="5">
        <v>196.050003</v>
      </c>
      <c r="D540" s="5">
        <v>192</v>
      </c>
      <c r="E540" s="5">
        <v>164.78822299999999</v>
      </c>
      <c r="F540" s="5">
        <v>842168</v>
      </c>
    </row>
    <row r="541" spans="1:6" x14ac:dyDescent="0.3">
      <c r="A541" s="4">
        <v>41066</v>
      </c>
      <c r="B541" s="5">
        <v>194.85000600000001</v>
      </c>
      <c r="C541" s="5">
        <v>201.89999399999999</v>
      </c>
      <c r="D541" s="5">
        <v>194.5</v>
      </c>
      <c r="E541" s="5">
        <v>170.570267</v>
      </c>
      <c r="F541" s="5">
        <v>3584181</v>
      </c>
    </row>
    <row r="542" spans="1:6" x14ac:dyDescent="0.3">
      <c r="A542" s="4">
        <v>41067</v>
      </c>
      <c r="B542" s="5">
        <v>203.199997</v>
      </c>
      <c r="C542" s="5">
        <v>207.89999399999999</v>
      </c>
      <c r="D542" s="5">
        <v>201.550003</v>
      </c>
      <c r="E542" s="5">
        <v>175.75708</v>
      </c>
      <c r="F542" s="5">
        <v>915567</v>
      </c>
    </row>
    <row r="543" spans="1:6" x14ac:dyDescent="0.3">
      <c r="A543" s="4">
        <v>41068</v>
      </c>
      <c r="B543" s="5">
        <v>205.050003</v>
      </c>
      <c r="C543" s="5">
        <v>213.550003</v>
      </c>
      <c r="D543" s="5">
        <v>201.949997</v>
      </c>
      <c r="E543" s="5">
        <v>180.73135400000001</v>
      </c>
      <c r="F543" s="5">
        <v>935304</v>
      </c>
    </row>
    <row r="544" spans="1:6" x14ac:dyDescent="0.3">
      <c r="A544" s="4">
        <v>41071</v>
      </c>
      <c r="B544" s="5">
        <v>214</v>
      </c>
      <c r="C544" s="5">
        <v>216.64999399999999</v>
      </c>
      <c r="D544" s="5">
        <v>203</v>
      </c>
      <c r="E544" s="5">
        <v>174.39660599999999</v>
      </c>
      <c r="F544" s="5">
        <v>845122</v>
      </c>
    </row>
    <row r="545" spans="1:6" x14ac:dyDescent="0.3">
      <c r="A545" s="4">
        <v>41072</v>
      </c>
      <c r="B545" s="5">
        <v>205.10000600000001</v>
      </c>
      <c r="C545" s="5">
        <v>215.199997</v>
      </c>
      <c r="D545" s="5">
        <v>203.75</v>
      </c>
      <c r="E545" s="5">
        <v>180.60380599999999</v>
      </c>
      <c r="F545" s="5">
        <v>1327091</v>
      </c>
    </row>
    <row r="546" spans="1:6" x14ac:dyDescent="0.3">
      <c r="A546" s="4">
        <v>41073</v>
      </c>
      <c r="B546" s="5">
        <v>213</v>
      </c>
      <c r="C546" s="5">
        <v>213.699997</v>
      </c>
      <c r="D546" s="5">
        <v>209.800003</v>
      </c>
      <c r="E546" s="5">
        <v>181.156509</v>
      </c>
      <c r="F546" s="5">
        <v>597344</v>
      </c>
    </row>
    <row r="547" spans="1:6" x14ac:dyDescent="0.3">
      <c r="A547" s="4">
        <v>41074</v>
      </c>
      <c r="B547" s="5">
        <v>212.949997</v>
      </c>
      <c r="C547" s="5">
        <v>216</v>
      </c>
      <c r="D547" s="5">
        <v>206.60000600000001</v>
      </c>
      <c r="E547" s="5">
        <v>176.86248800000001</v>
      </c>
      <c r="F547" s="5">
        <v>673204</v>
      </c>
    </row>
    <row r="548" spans="1:6" x14ac:dyDescent="0.3">
      <c r="A548" s="4">
        <v>41075</v>
      </c>
      <c r="B548" s="5">
        <v>209.64999399999999</v>
      </c>
      <c r="C548" s="5">
        <v>211.5</v>
      </c>
      <c r="D548" s="5">
        <v>208</v>
      </c>
      <c r="E548" s="5">
        <v>177.67027300000001</v>
      </c>
      <c r="F548" s="5">
        <v>711403</v>
      </c>
    </row>
    <row r="549" spans="1:6" x14ac:dyDescent="0.3">
      <c r="A549" s="4">
        <v>41078</v>
      </c>
      <c r="B549" s="5">
        <v>211.89999399999999</v>
      </c>
      <c r="C549" s="5">
        <v>212.949997</v>
      </c>
      <c r="D549" s="5">
        <v>202.5</v>
      </c>
      <c r="E549" s="5">
        <v>173.41877700000001</v>
      </c>
      <c r="F549" s="5">
        <v>1097070</v>
      </c>
    </row>
    <row r="550" spans="1:6" x14ac:dyDescent="0.3">
      <c r="A550" s="4">
        <v>41079</v>
      </c>
      <c r="B550" s="5">
        <v>202.949997</v>
      </c>
      <c r="C550" s="5">
        <v>204.75</v>
      </c>
      <c r="D550" s="5">
        <v>199.10000600000001</v>
      </c>
      <c r="E550" s="5">
        <v>171.888214</v>
      </c>
      <c r="F550" s="5">
        <v>919065</v>
      </c>
    </row>
    <row r="551" spans="1:6" x14ac:dyDescent="0.3">
      <c r="A551" s="4">
        <v>41080</v>
      </c>
      <c r="B551" s="5">
        <v>204.050003</v>
      </c>
      <c r="C551" s="5">
        <v>206.10000600000001</v>
      </c>
      <c r="D551" s="5">
        <v>203.300003</v>
      </c>
      <c r="E551" s="5">
        <v>173.928955</v>
      </c>
      <c r="F551" s="5">
        <v>750053</v>
      </c>
    </row>
    <row r="552" spans="1:6" x14ac:dyDescent="0.3">
      <c r="A552" s="4">
        <v>41081</v>
      </c>
      <c r="B552" s="5">
        <v>198.10000600000001</v>
      </c>
      <c r="C552" s="5">
        <v>202</v>
      </c>
      <c r="D552" s="5">
        <v>195.35000600000001</v>
      </c>
      <c r="E552" s="5">
        <v>177.60131799999999</v>
      </c>
      <c r="F552" s="5">
        <v>1119788</v>
      </c>
    </row>
    <row r="553" spans="1:6" x14ac:dyDescent="0.3">
      <c r="A553" s="4">
        <v>41082</v>
      </c>
      <c r="B553" s="5">
        <v>200.050003</v>
      </c>
      <c r="C553" s="5">
        <v>202.64999399999999</v>
      </c>
      <c r="D553" s="5">
        <v>197.300003</v>
      </c>
      <c r="E553" s="5">
        <v>178.176514</v>
      </c>
      <c r="F553" s="5">
        <v>771542</v>
      </c>
    </row>
    <row r="554" spans="1:6" x14ac:dyDescent="0.3">
      <c r="A554" s="4">
        <v>41085</v>
      </c>
      <c r="B554" s="5">
        <v>202.89999399999999</v>
      </c>
      <c r="C554" s="5">
        <v>205.449997</v>
      </c>
      <c r="D554" s="5">
        <v>198.699997</v>
      </c>
      <c r="E554" s="5">
        <v>177.24735999999999</v>
      </c>
      <c r="F554" s="5">
        <v>648367</v>
      </c>
    </row>
    <row r="555" spans="1:6" x14ac:dyDescent="0.3">
      <c r="A555" s="4">
        <v>41086</v>
      </c>
      <c r="B555" s="5">
        <v>199.10000600000001</v>
      </c>
      <c r="C555" s="5">
        <v>207</v>
      </c>
      <c r="D555" s="5">
        <v>199.050003</v>
      </c>
      <c r="E555" s="5">
        <v>182.60105899999999</v>
      </c>
      <c r="F555" s="5">
        <v>1076486</v>
      </c>
    </row>
    <row r="556" spans="1:6" x14ac:dyDescent="0.3">
      <c r="A556" s="4">
        <v>41087</v>
      </c>
      <c r="B556" s="5">
        <v>207.10000600000001</v>
      </c>
      <c r="C556" s="5">
        <v>208.699997</v>
      </c>
      <c r="D556" s="5">
        <v>206.050003</v>
      </c>
      <c r="E556" s="5">
        <v>183.66293300000001</v>
      </c>
      <c r="F556" s="5">
        <v>864719</v>
      </c>
    </row>
    <row r="557" spans="1:6" x14ac:dyDescent="0.3">
      <c r="A557" s="4">
        <v>41088</v>
      </c>
      <c r="B557" s="5">
        <v>208.699997</v>
      </c>
      <c r="C557" s="5">
        <v>208.699997</v>
      </c>
      <c r="D557" s="5">
        <v>203.64999399999999</v>
      </c>
      <c r="E557" s="5">
        <v>181.36218299999999</v>
      </c>
      <c r="F557" s="5">
        <v>1027690</v>
      </c>
    </row>
    <row r="558" spans="1:6" x14ac:dyDescent="0.3">
      <c r="A558" s="4">
        <v>41089</v>
      </c>
      <c r="B558" s="5">
        <v>206.050003</v>
      </c>
      <c r="C558" s="5">
        <v>210.35000600000001</v>
      </c>
      <c r="D558" s="5">
        <v>206.050003</v>
      </c>
      <c r="E558" s="5">
        <v>185.03454600000001</v>
      </c>
      <c r="F558" s="5">
        <v>908512</v>
      </c>
    </row>
    <row r="559" spans="1:6" x14ac:dyDescent="0.3">
      <c r="A559" s="4">
        <v>41092</v>
      </c>
      <c r="B559" s="5">
        <v>210.85000600000001</v>
      </c>
      <c r="C559" s="5">
        <v>212.75</v>
      </c>
      <c r="D559" s="5">
        <v>208.10000600000001</v>
      </c>
      <c r="E559" s="5">
        <v>185.21154799999999</v>
      </c>
      <c r="F559" s="5">
        <v>332276</v>
      </c>
    </row>
    <row r="560" spans="1:6" x14ac:dyDescent="0.3">
      <c r="A560" s="4">
        <v>41093</v>
      </c>
      <c r="B560" s="5">
        <v>210.5</v>
      </c>
      <c r="C560" s="5">
        <v>212</v>
      </c>
      <c r="D560" s="5">
        <v>209</v>
      </c>
      <c r="E560" s="5">
        <v>186.58315999999999</v>
      </c>
      <c r="F560" s="5">
        <v>670595</v>
      </c>
    </row>
    <row r="561" spans="1:6" x14ac:dyDescent="0.3">
      <c r="A561" s="4">
        <v>41094</v>
      </c>
      <c r="B561" s="5">
        <v>212.10000600000001</v>
      </c>
      <c r="C561" s="5">
        <v>213</v>
      </c>
      <c r="D561" s="5">
        <v>210.5</v>
      </c>
      <c r="E561" s="5">
        <v>187.64503500000001</v>
      </c>
      <c r="F561" s="5">
        <v>644800</v>
      </c>
    </row>
    <row r="562" spans="1:6" x14ac:dyDescent="0.3">
      <c r="A562" s="4">
        <v>41095</v>
      </c>
      <c r="B562" s="5">
        <v>212.050003</v>
      </c>
      <c r="C562" s="5">
        <v>214.800003</v>
      </c>
      <c r="D562" s="5">
        <v>210.699997</v>
      </c>
      <c r="E562" s="5">
        <v>188.48568700000001</v>
      </c>
      <c r="F562" s="5">
        <v>625797</v>
      </c>
    </row>
    <row r="563" spans="1:6" x14ac:dyDescent="0.3">
      <c r="A563" s="4">
        <v>41096</v>
      </c>
      <c r="B563" s="5">
        <v>212.949997</v>
      </c>
      <c r="C563" s="5">
        <v>214.10000600000001</v>
      </c>
      <c r="D563" s="5">
        <v>209.699997</v>
      </c>
      <c r="E563" s="5">
        <v>187.82202100000001</v>
      </c>
      <c r="F563" s="5">
        <v>456651</v>
      </c>
    </row>
    <row r="564" spans="1:6" x14ac:dyDescent="0.3">
      <c r="A564" s="4">
        <v>41099</v>
      </c>
      <c r="B564" s="5">
        <v>209.89999399999999</v>
      </c>
      <c r="C564" s="5">
        <v>211.800003</v>
      </c>
      <c r="D564" s="5">
        <v>209.10000600000001</v>
      </c>
      <c r="E564" s="5">
        <v>185.87522899999999</v>
      </c>
      <c r="F564" s="5">
        <v>291970</v>
      </c>
    </row>
    <row r="565" spans="1:6" x14ac:dyDescent="0.3">
      <c r="A565" s="4">
        <v>41100</v>
      </c>
      <c r="B565" s="5">
        <v>206.89999399999999</v>
      </c>
      <c r="C565" s="5">
        <v>211.35000600000001</v>
      </c>
      <c r="D565" s="5">
        <v>206.89999399999999</v>
      </c>
      <c r="E565" s="5">
        <v>186.40614299999999</v>
      </c>
      <c r="F565" s="5">
        <v>414661</v>
      </c>
    </row>
    <row r="566" spans="1:6" x14ac:dyDescent="0.3">
      <c r="A566" s="4">
        <v>41101</v>
      </c>
      <c r="B566" s="5">
        <v>208.5</v>
      </c>
      <c r="C566" s="5">
        <v>216.699997</v>
      </c>
      <c r="D566" s="5">
        <v>208.5</v>
      </c>
      <c r="E566" s="5">
        <v>188.35296600000001</v>
      </c>
      <c r="F566" s="5">
        <v>752920</v>
      </c>
    </row>
    <row r="567" spans="1:6" x14ac:dyDescent="0.3">
      <c r="A567" s="4">
        <v>41102</v>
      </c>
      <c r="B567" s="5">
        <v>216</v>
      </c>
      <c r="C567" s="5">
        <v>216</v>
      </c>
      <c r="D567" s="5">
        <v>209.25</v>
      </c>
      <c r="E567" s="5">
        <v>188.35296600000001</v>
      </c>
      <c r="F567" s="5">
        <v>446464</v>
      </c>
    </row>
    <row r="568" spans="1:6" x14ac:dyDescent="0.3">
      <c r="A568" s="4">
        <v>41103</v>
      </c>
      <c r="B568" s="5">
        <v>213.35000600000001</v>
      </c>
      <c r="C568" s="5">
        <v>215</v>
      </c>
      <c r="D568" s="5">
        <v>211.5</v>
      </c>
      <c r="E568" s="5">
        <v>187.99897799999999</v>
      </c>
      <c r="F568" s="5">
        <v>293275</v>
      </c>
    </row>
    <row r="569" spans="1:6" x14ac:dyDescent="0.3">
      <c r="A569" s="4">
        <v>41106</v>
      </c>
      <c r="B569" s="5">
        <v>207.75</v>
      </c>
      <c r="C569" s="5">
        <v>213.949997</v>
      </c>
      <c r="D569" s="5">
        <v>207.300003</v>
      </c>
      <c r="E569" s="5">
        <v>183.79570000000001</v>
      </c>
      <c r="F569" s="5">
        <v>683687</v>
      </c>
    </row>
    <row r="570" spans="1:6" x14ac:dyDescent="0.3">
      <c r="A570" s="4">
        <v>41107</v>
      </c>
      <c r="B570" s="5">
        <v>209.800003</v>
      </c>
      <c r="C570" s="5">
        <v>209.800003</v>
      </c>
      <c r="D570" s="5">
        <v>201.5</v>
      </c>
      <c r="E570" s="5">
        <v>178.84021000000001</v>
      </c>
      <c r="F570" s="5">
        <v>458739</v>
      </c>
    </row>
    <row r="571" spans="1:6" x14ac:dyDescent="0.3">
      <c r="A571" s="4">
        <v>41108</v>
      </c>
      <c r="B571" s="5">
        <v>202.449997</v>
      </c>
      <c r="C571" s="5">
        <v>202.699997</v>
      </c>
      <c r="D571" s="5">
        <v>195.550003</v>
      </c>
      <c r="E571" s="5">
        <v>173.663467</v>
      </c>
      <c r="F571" s="5">
        <v>1280792</v>
      </c>
    </row>
    <row r="572" spans="1:6" x14ac:dyDescent="0.3">
      <c r="A572" s="4">
        <v>41109</v>
      </c>
      <c r="B572" s="5">
        <v>196.25</v>
      </c>
      <c r="C572" s="5">
        <v>198.949997</v>
      </c>
      <c r="D572" s="5">
        <v>190.89999399999999</v>
      </c>
      <c r="E572" s="5">
        <v>170.787521</v>
      </c>
      <c r="F572" s="5">
        <v>1368750</v>
      </c>
    </row>
    <row r="573" spans="1:6" x14ac:dyDescent="0.3">
      <c r="A573" s="4">
        <v>41110</v>
      </c>
      <c r="B573" s="5">
        <v>193.64999399999999</v>
      </c>
      <c r="C573" s="5">
        <v>194</v>
      </c>
      <c r="D573" s="5">
        <v>190.300003</v>
      </c>
      <c r="E573" s="5">
        <v>169.81410199999999</v>
      </c>
      <c r="F573" s="5">
        <v>544440</v>
      </c>
    </row>
    <row r="574" spans="1:6" x14ac:dyDescent="0.3">
      <c r="A574" s="4">
        <v>41113</v>
      </c>
      <c r="B574" s="5">
        <v>190.949997</v>
      </c>
      <c r="C574" s="5">
        <v>191.800003</v>
      </c>
      <c r="D574" s="5">
        <v>188.10000600000001</v>
      </c>
      <c r="E574" s="5">
        <v>167.11515800000001</v>
      </c>
      <c r="F574" s="5">
        <v>357138</v>
      </c>
    </row>
    <row r="575" spans="1:6" x14ac:dyDescent="0.3">
      <c r="A575" s="4">
        <v>41114</v>
      </c>
      <c r="B575" s="5">
        <v>189.25</v>
      </c>
      <c r="C575" s="5">
        <v>191</v>
      </c>
      <c r="D575" s="5">
        <v>185.60000600000001</v>
      </c>
      <c r="E575" s="5">
        <v>165.65502900000001</v>
      </c>
      <c r="F575" s="5">
        <v>752828</v>
      </c>
    </row>
    <row r="576" spans="1:6" x14ac:dyDescent="0.3">
      <c r="A576" s="4">
        <v>41115</v>
      </c>
      <c r="B576" s="5">
        <v>186.699997</v>
      </c>
      <c r="C576" s="5">
        <v>186.85000600000001</v>
      </c>
      <c r="D576" s="5">
        <v>183.5</v>
      </c>
      <c r="E576" s="5">
        <v>162.95607000000001</v>
      </c>
      <c r="F576" s="5">
        <v>510843</v>
      </c>
    </row>
    <row r="577" spans="1:6" x14ac:dyDescent="0.3">
      <c r="A577" s="4">
        <v>41116</v>
      </c>
      <c r="B577" s="5">
        <v>184.85000600000001</v>
      </c>
      <c r="C577" s="5">
        <v>186.39999399999999</v>
      </c>
      <c r="D577" s="5">
        <v>176.800003</v>
      </c>
      <c r="E577" s="5">
        <v>157.46961999999999</v>
      </c>
      <c r="F577" s="5">
        <v>1386090</v>
      </c>
    </row>
    <row r="578" spans="1:6" x14ac:dyDescent="0.3">
      <c r="A578" s="4">
        <v>41117</v>
      </c>
      <c r="B578" s="5">
        <v>180.89999399999999</v>
      </c>
      <c r="C578" s="5">
        <v>183</v>
      </c>
      <c r="D578" s="5">
        <v>161</v>
      </c>
      <c r="E578" s="5">
        <v>145.213638</v>
      </c>
      <c r="F578" s="5">
        <v>6748360</v>
      </c>
    </row>
    <row r="579" spans="1:6" x14ac:dyDescent="0.3">
      <c r="A579" s="4">
        <v>41120</v>
      </c>
      <c r="B579" s="5">
        <v>164.949997</v>
      </c>
      <c r="C579" s="5">
        <v>184</v>
      </c>
      <c r="D579" s="5">
        <v>164.35000600000001</v>
      </c>
      <c r="E579" s="5">
        <v>150.30186499999999</v>
      </c>
      <c r="F579" s="5">
        <v>2394909</v>
      </c>
    </row>
    <row r="580" spans="1:6" x14ac:dyDescent="0.3">
      <c r="A580" s="4">
        <v>41121</v>
      </c>
      <c r="B580" s="5">
        <v>169.949997</v>
      </c>
      <c r="C580" s="5">
        <v>171</v>
      </c>
      <c r="D580" s="5">
        <v>165.699997</v>
      </c>
      <c r="E580" s="5">
        <v>148.48779300000001</v>
      </c>
      <c r="F580" s="5">
        <v>1642443</v>
      </c>
    </row>
    <row r="581" spans="1:6" x14ac:dyDescent="0.3">
      <c r="A581" s="4">
        <v>41122</v>
      </c>
      <c r="B581" s="5">
        <v>167.89999399999999</v>
      </c>
      <c r="C581" s="5">
        <v>174.800003</v>
      </c>
      <c r="D581" s="5">
        <v>166.85000600000001</v>
      </c>
      <c r="E581" s="5">
        <v>153.39904799999999</v>
      </c>
      <c r="F581" s="5">
        <v>2064942</v>
      </c>
    </row>
    <row r="582" spans="1:6" x14ac:dyDescent="0.3">
      <c r="A582" s="4">
        <v>41123</v>
      </c>
      <c r="B582" s="5">
        <v>173.949997</v>
      </c>
      <c r="C582" s="5">
        <v>175.699997</v>
      </c>
      <c r="D582" s="5">
        <v>171.449997</v>
      </c>
      <c r="E582" s="5">
        <v>154.59367399999999</v>
      </c>
      <c r="F582" s="5">
        <v>1245621</v>
      </c>
    </row>
    <row r="583" spans="1:6" x14ac:dyDescent="0.3">
      <c r="A583" s="4">
        <v>41124</v>
      </c>
      <c r="B583" s="5">
        <v>174.35000600000001</v>
      </c>
      <c r="C583" s="5">
        <v>174.35000600000001</v>
      </c>
      <c r="D583" s="5">
        <v>170.64999399999999</v>
      </c>
      <c r="E583" s="5">
        <v>151.540741</v>
      </c>
      <c r="F583" s="5">
        <v>560683</v>
      </c>
    </row>
    <row r="584" spans="1:6" x14ac:dyDescent="0.3">
      <c r="A584" s="4">
        <v>41127</v>
      </c>
      <c r="B584" s="5">
        <v>172.75</v>
      </c>
      <c r="C584" s="5">
        <v>174.39999399999999</v>
      </c>
      <c r="D584" s="5">
        <v>170</v>
      </c>
      <c r="E584" s="5">
        <v>151.363754</v>
      </c>
      <c r="F584" s="5">
        <v>686549</v>
      </c>
    </row>
    <row r="585" spans="1:6" x14ac:dyDescent="0.3">
      <c r="A585" s="4">
        <v>41128</v>
      </c>
      <c r="B585" s="5">
        <v>172.800003</v>
      </c>
      <c r="C585" s="5">
        <v>172.800003</v>
      </c>
      <c r="D585" s="5">
        <v>167.050003</v>
      </c>
      <c r="E585" s="5">
        <v>150.832809</v>
      </c>
      <c r="F585" s="5">
        <v>495943</v>
      </c>
    </row>
    <row r="586" spans="1:6" x14ac:dyDescent="0.3">
      <c r="A586" s="4">
        <v>41129</v>
      </c>
      <c r="B586" s="5">
        <v>171.39999399999999</v>
      </c>
      <c r="C586" s="5">
        <v>172.199997</v>
      </c>
      <c r="D586" s="5">
        <v>169.60000600000001</v>
      </c>
      <c r="E586" s="5">
        <v>150.39035000000001</v>
      </c>
      <c r="F586" s="5">
        <v>423422</v>
      </c>
    </row>
    <row r="587" spans="1:6" x14ac:dyDescent="0.3">
      <c r="A587" s="4">
        <v>41130</v>
      </c>
      <c r="B587" s="5">
        <v>170.199997</v>
      </c>
      <c r="C587" s="5">
        <v>170.89999399999999</v>
      </c>
      <c r="D587" s="5">
        <v>160.800003</v>
      </c>
      <c r="E587" s="5">
        <v>144.59420800000001</v>
      </c>
      <c r="F587" s="5">
        <v>1368212</v>
      </c>
    </row>
    <row r="588" spans="1:6" x14ac:dyDescent="0.3">
      <c r="A588" s="4">
        <v>41131</v>
      </c>
      <c r="B588" s="5">
        <v>163</v>
      </c>
      <c r="C588" s="5">
        <v>165.89999399999999</v>
      </c>
      <c r="D588" s="5">
        <v>160.14999399999999</v>
      </c>
      <c r="E588" s="5">
        <v>144.68267800000001</v>
      </c>
      <c r="F588" s="5">
        <v>931791</v>
      </c>
    </row>
    <row r="589" spans="1:6" x14ac:dyDescent="0.3">
      <c r="A589" s="4">
        <v>41134</v>
      </c>
      <c r="B589" s="5">
        <v>165.10000600000001</v>
      </c>
      <c r="C589" s="5">
        <v>165.14999399999999</v>
      </c>
      <c r="D589" s="5">
        <v>161.5</v>
      </c>
      <c r="E589" s="5">
        <v>143.753525</v>
      </c>
      <c r="F589" s="5">
        <v>665960</v>
      </c>
    </row>
    <row r="590" spans="1:6" x14ac:dyDescent="0.3">
      <c r="A590" s="4">
        <v>41135</v>
      </c>
      <c r="B590" s="5">
        <v>162.199997</v>
      </c>
      <c r="C590" s="5">
        <v>168.85000600000001</v>
      </c>
      <c r="D590" s="5">
        <v>162.199997</v>
      </c>
      <c r="E590" s="5">
        <v>146.54101600000001</v>
      </c>
      <c r="F590" s="5">
        <v>1091485</v>
      </c>
    </row>
    <row r="591" spans="1:6" x14ac:dyDescent="0.3">
      <c r="A591" s="4">
        <v>41137</v>
      </c>
      <c r="B591" s="5">
        <v>165.60000600000001</v>
      </c>
      <c r="C591" s="5">
        <v>168.800003</v>
      </c>
      <c r="D591" s="5">
        <v>165.60000600000001</v>
      </c>
      <c r="E591" s="5">
        <v>146.80645799999999</v>
      </c>
      <c r="F591" s="5">
        <v>890595</v>
      </c>
    </row>
    <row r="592" spans="1:6" x14ac:dyDescent="0.3">
      <c r="A592" s="4">
        <v>41138</v>
      </c>
      <c r="B592" s="5">
        <v>166.60000600000001</v>
      </c>
      <c r="C592" s="5">
        <v>168.300003</v>
      </c>
      <c r="D592" s="5">
        <v>163.5</v>
      </c>
      <c r="E592" s="5">
        <v>145.036652</v>
      </c>
      <c r="F592" s="5">
        <v>574373</v>
      </c>
    </row>
    <row r="593" spans="1:6" x14ac:dyDescent="0.3">
      <c r="A593" s="4">
        <v>41142</v>
      </c>
      <c r="B593" s="5">
        <v>163.89999399999999</v>
      </c>
      <c r="C593" s="5">
        <v>167.39999399999999</v>
      </c>
      <c r="D593" s="5">
        <v>163.699997</v>
      </c>
      <c r="E593" s="5">
        <v>146.49674999999999</v>
      </c>
      <c r="F593" s="5">
        <v>636684</v>
      </c>
    </row>
    <row r="594" spans="1:6" x14ac:dyDescent="0.3">
      <c r="A594" s="4">
        <v>41143</v>
      </c>
      <c r="B594" s="5">
        <v>164.64999399999999</v>
      </c>
      <c r="C594" s="5">
        <v>166.449997</v>
      </c>
      <c r="D594" s="5">
        <v>163.550003</v>
      </c>
      <c r="E594" s="5">
        <v>145.390625</v>
      </c>
      <c r="F594" s="5">
        <v>303493</v>
      </c>
    </row>
    <row r="595" spans="1:6" x14ac:dyDescent="0.3">
      <c r="A595" s="4">
        <v>41144</v>
      </c>
      <c r="B595" s="5">
        <v>165.050003</v>
      </c>
      <c r="C595" s="5">
        <v>165.699997</v>
      </c>
      <c r="D595" s="5">
        <v>162.199997</v>
      </c>
      <c r="E595" s="5">
        <v>144.59420800000001</v>
      </c>
      <c r="F595" s="5">
        <v>433963</v>
      </c>
    </row>
    <row r="596" spans="1:6" x14ac:dyDescent="0.3">
      <c r="A596" s="4">
        <v>41145</v>
      </c>
      <c r="B596" s="5">
        <v>163.75</v>
      </c>
      <c r="C596" s="5">
        <v>163.75</v>
      </c>
      <c r="D596" s="5">
        <v>158.050003</v>
      </c>
      <c r="E596" s="5">
        <v>140.39086900000001</v>
      </c>
      <c r="F596" s="5">
        <v>578984</v>
      </c>
    </row>
    <row r="597" spans="1:6" x14ac:dyDescent="0.3">
      <c r="A597" s="4">
        <v>41148</v>
      </c>
      <c r="B597" s="5">
        <v>158.949997</v>
      </c>
      <c r="C597" s="5">
        <v>159.550003</v>
      </c>
      <c r="D597" s="5">
        <v>154</v>
      </c>
      <c r="E597" s="5">
        <v>137.02822900000001</v>
      </c>
      <c r="F597" s="5">
        <v>549989</v>
      </c>
    </row>
    <row r="598" spans="1:6" x14ac:dyDescent="0.3">
      <c r="A598" s="4">
        <v>41149</v>
      </c>
      <c r="B598" s="5">
        <v>155.39999399999999</v>
      </c>
      <c r="C598" s="5">
        <v>155.39999399999999</v>
      </c>
      <c r="D598" s="5">
        <v>151.39999399999999</v>
      </c>
      <c r="E598" s="5">
        <v>135.745102</v>
      </c>
      <c r="F598" s="5">
        <v>626848</v>
      </c>
    </row>
    <row r="599" spans="1:6" x14ac:dyDescent="0.3">
      <c r="A599" s="4">
        <v>41150</v>
      </c>
      <c r="B599" s="5">
        <v>154.89999399999999</v>
      </c>
      <c r="C599" s="5">
        <v>155.25</v>
      </c>
      <c r="D599" s="5">
        <v>150.550003</v>
      </c>
      <c r="E599" s="5">
        <v>134.32925399999999</v>
      </c>
      <c r="F599" s="5">
        <v>569084</v>
      </c>
    </row>
    <row r="600" spans="1:6" x14ac:dyDescent="0.3">
      <c r="A600" s="4">
        <v>41151</v>
      </c>
      <c r="B600" s="5">
        <v>152.14999399999999</v>
      </c>
      <c r="C600" s="5">
        <v>153.39999399999999</v>
      </c>
      <c r="D600" s="5">
        <v>150.050003</v>
      </c>
      <c r="E600" s="5">
        <v>134.9487</v>
      </c>
      <c r="F600" s="5">
        <v>572303</v>
      </c>
    </row>
    <row r="601" spans="1:6" x14ac:dyDescent="0.3">
      <c r="A601" s="4">
        <v>41152</v>
      </c>
      <c r="B601" s="5">
        <v>152.5</v>
      </c>
      <c r="C601" s="5">
        <v>157.199997</v>
      </c>
      <c r="D601" s="5">
        <v>152.050003</v>
      </c>
      <c r="E601" s="5">
        <v>138.70954900000001</v>
      </c>
      <c r="F601" s="5">
        <v>520335</v>
      </c>
    </row>
    <row r="602" spans="1:6" x14ac:dyDescent="0.3">
      <c r="A602" s="4">
        <v>41155</v>
      </c>
      <c r="B602" s="5">
        <v>157.14999399999999</v>
      </c>
      <c r="C602" s="5">
        <v>159.85000600000001</v>
      </c>
      <c r="D602" s="5">
        <v>157.14999399999999</v>
      </c>
      <c r="E602" s="5">
        <v>140.61209099999999</v>
      </c>
      <c r="F602" s="5">
        <v>393613</v>
      </c>
    </row>
    <row r="603" spans="1:6" x14ac:dyDescent="0.3">
      <c r="A603" s="4">
        <v>41156</v>
      </c>
      <c r="B603" s="5">
        <v>159.050003</v>
      </c>
      <c r="C603" s="5">
        <v>160.449997</v>
      </c>
      <c r="D603" s="5">
        <v>157.050003</v>
      </c>
      <c r="E603" s="5">
        <v>139.94842499999999</v>
      </c>
      <c r="F603" s="5">
        <v>661141</v>
      </c>
    </row>
    <row r="604" spans="1:6" x14ac:dyDescent="0.3">
      <c r="A604" s="4">
        <v>41157</v>
      </c>
      <c r="B604" s="5">
        <v>157.89999399999999</v>
      </c>
      <c r="C604" s="5">
        <v>158.5</v>
      </c>
      <c r="D604" s="5">
        <v>156.14999399999999</v>
      </c>
      <c r="E604" s="5">
        <v>139.63871800000001</v>
      </c>
      <c r="F604" s="5">
        <v>406086</v>
      </c>
    </row>
    <row r="605" spans="1:6" x14ac:dyDescent="0.3">
      <c r="A605" s="4">
        <v>41158</v>
      </c>
      <c r="B605" s="5">
        <v>159.5</v>
      </c>
      <c r="C605" s="5">
        <v>159.5</v>
      </c>
      <c r="D605" s="5">
        <v>154.5</v>
      </c>
      <c r="E605" s="5">
        <v>138.35560599999999</v>
      </c>
      <c r="F605" s="5">
        <v>713488</v>
      </c>
    </row>
    <row r="606" spans="1:6" x14ac:dyDescent="0.3">
      <c r="A606" s="4">
        <v>41159</v>
      </c>
      <c r="B606" s="5">
        <v>158.10000600000001</v>
      </c>
      <c r="C606" s="5">
        <v>159.550003</v>
      </c>
      <c r="D606" s="5">
        <v>156.5</v>
      </c>
      <c r="E606" s="5">
        <v>140.34663399999999</v>
      </c>
      <c r="F606" s="5">
        <v>843060</v>
      </c>
    </row>
    <row r="607" spans="1:6" x14ac:dyDescent="0.3">
      <c r="A607" s="4">
        <v>41160</v>
      </c>
      <c r="B607" s="5" t="s">
        <v>54</v>
      </c>
      <c r="C607" s="5" t="s">
        <v>54</v>
      </c>
      <c r="D607" s="5" t="s">
        <v>54</v>
      </c>
      <c r="E607" s="5" t="s">
        <v>54</v>
      </c>
      <c r="F607" s="5" t="s">
        <v>54</v>
      </c>
    </row>
    <row r="608" spans="1:6" x14ac:dyDescent="0.3">
      <c r="A608" s="4">
        <v>41162</v>
      </c>
      <c r="B608" s="5">
        <v>160.14999399999999</v>
      </c>
      <c r="C608" s="5">
        <v>161.35000600000001</v>
      </c>
      <c r="D608" s="5">
        <v>159</v>
      </c>
      <c r="E608" s="5">
        <v>141.18730199999999</v>
      </c>
      <c r="F608" s="5">
        <v>540005</v>
      </c>
    </row>
    <row r="609" spans="1:6" x14ac:dyDescent="0.3">
      <c r="A609" s="4">
        <v>41163</v>
      </c>
      <c r="B609" s="5">
        <v>159.449997</v>
      </c>
      <c r="C609" s="5">
        <v>164.5</v>
      </c>
      <c r="D609" s="5">
        <v>157.14999399999999</v>
      </c>
      <c r="E609" s="5">
        <v>144.06326300000001</v>
      </c>
      <c r="F609" s="5">
        <v>919716</v>
      </c>
    </row>
    <row r="610" spans="1:6" x14ac:dyDescent="0.3">
      <c r="A610" s="4">
        <v>41164</v>
      </c>
      <c r="B610" s="5">
        <v>164.85000600000001</v>
      </c>
      <c r="C610" s="5">
        <v>165</v>
      </c>
      <c r="D610" s="5">
        <v>161.949997</v>
      </c>
      <c r="E610" s="5">
        <v>143.84200999999999</v>
      </c>
      <c r="F610" s="5">
        <v>552345</v>
      </c>
    </row>
    <row r="611" spans="1:6" x14ac:dyDescent="0.3">
      <c r="A611" s="4">
        <v>41165</v>
      </c>
      <c r="B611" s="5">
        <v>162.39999399999999</v>
      </c>
      <c r="C611" s="5">
        <v>163</v>
      </c>
      <c r="D611" s="5">
        <v>158.300003</v>
      </c>
      <c r="E611" s="5">
        <v>141.18730199999999</v>
      </c>
      <c r="F611" s="5">
        <v>576883</v>
      </c>
    </row>
    <row r="612" spans="1:6" x14ac:dyDescent="0.3">
      <c r="A612" s="4">
        <v>41166</v>
      </c>
      <c r="B612" s="5">
        <v>162.14999399999999</v>
      </c>
      <c r="C612" s="5">
        <v>167.5</v>
      </c>
      <c r="D612" s="5">
        <v>162.10000600000001</v>
      </c>
      <c r="E612" s="5">
        <v>145.65609699999999</v>
      </c>
      <c r="F612" s="5">
        <v>1336575</v>
      </c>
    </row>
    <row r="613" spans="1:6" x14ac:dyDescent="0.3">
      <c r="A613" s="4">
        <v>41169</v>
      </c>
      <c r="B613" s="5">
        <v>166</v>
      </c>
      <c r="C613" s="5">
        <v>177.300003</v>
      </c>
      <c r="D613" s="5">
        <v>166</v>
      </c>
      <c r="E613" s="5">
        <v>156.58471700000001</v>
      </c>
      <c r="F613" s="5">
        <v>2408707</v>
      </c>
    </row>
    <row r="614" spans="1:6" x14ac:dyDescent="0.3">
      <c r="A614" s="4">
        <v>41170</v>
      </c>
      <c r="B614" s="5">
        <v>175.949997</v>
      </c>
      <c r="C614" s="5">
        <v>199.5</v>
      </c>
      <c r="D614" s="5">
        <v>175.949997</v>
      </c>
      <c r="E614" s="5">
        <v>171.62818899999999</v>
      </c>
      <c r="F614" s="5">
        <v>4072785</v>
      </c>
    </row>
    <row r="615" spans="1:6" x14ac:dyDescent="0.3">
      <c r="A615" s="4">
        <v>41172</v>
      </c>
      <c r="B615" s="5">
        <v>193.949997</v>
      </c>
      <c r="C615" s="5">
        <v>207.60000600000001</v>
      </c>
      <c r="D615" s="5">
        <v>170</v>
      </c>
      <c r="E615" s="5">
        <v>172.77856399999999</v>
      </c>
      <c r="F615" s="5">
        <v>5165456</v>
      </c>
    </row>
    <row r="616" spans="1:6" x14ac:dyDescent="0.3">
      <c r="A616" s="4">
        <v>41173</v>
      </c>
      <c r="B616" s="5">
        <v>197.89999399999999</v>
      </c>
      <c r="C616" s="5">
        <v>204</v>
      </c>
      <c r="D616" s="5">
        <v>196.10000600000001</v>
      </c>
      <c r="E616" s="5">
        <v>177.42434700000001</v>
      </c>
      <c r="F616" s="5">
        <v>2963172</v>
      </c>
    </row>
    <row r="617" spans="1:6" x14ac:dyDescent="0.3">
      <c r="A617" s="4">
        <v>41176</v>
      </c>
      <c r="B617" s="5">
        <v>201.050003</v>
      </c>
      <c r="C617" s="5">
        <v>208.25</v>
      </c>
      <c r="D617" s="5">
        <v>201</v>
      </c>
      <c r="E617" s="5">
        <v>180.565765</v>
      </c>
      <c r="F617" s="5">
        <v>2476423</v>
      </c>
    </row>
    <row r="618" spans="1:6" x14ac:dyDescent="0.3">
      <c r="A618" s="4">
        <v>41177</v>
      </c>
      <c r="B618" s="5">
        <v>207.25</v>
      </c>
      <c r="C618" s="5">
        <v>213</v>
      </c>
      <c r="D618" s="5">
        <v>201.199997</v>
      </c>
      <c r="E618" s="5">
        <v>179.14988700000001</v>
      </c>
      <c r="F618" s="5">
        <v>2169617</v>
      </c>
    </row>
    <row r="619" spans="1:6" x14ac:dyDescent="0.3">
      <c r="A619" s="4">
        <v>41178</v>
      </c>
      <c r="B619" s="5">
        <v>203.050003</v>
      </c>
      <c r="C619" s="5">
        <v>203.050003</v>
      </c>
      <c r="D619" s="5">
        <v>198.89999399999999</v>
      </c>
      <c r="E619" s="5">
        <v>178.26499899999999</v>
      </c>
      <c r="F619" s="5">
        <v>1652079</v>
      </c>
    </row>
    <row r="620" spans="1:6" x14ac:dyDescent="0.3">
      <c r="A620" s="4">
        <v>41179</v>
      </c>
      <c r="B620" s="5">
        <v>201</v>
      </c>
      <c r="C620" s="5">
        <v>205.89999399999999</v>
      </c>
      <c r="D620" s="5">
        <v>199.75</v>
      </c>
      <c r="E620" s="5">
        <v>180.83123800000001</v>
      </c>
      <c r="F620" s="5">
        <v>1863908</v>
      </c>
    </row>
    <row r="621" spans="1:6" x14ac:dyDescent="0.3">
      <c r="A621" s="4">
        <v>41180</v>
      </c>
      <c r="B621" s="5">
        <v>207</v>
      </c>
      <c r="C621" s="5">
        <v>211.949997</v>
      </c>
      <c r="D621" s="5">
        <v>207</v>
      </c>
      <c r="E621" s="5">
        <v>183.92845199999999</v>
      </c>
      <c r="F621" s="5">
        <v>969129</v>
      </c>
    </row>
    <row r="622" spans="1:6" x14ac:dyDescent="0.3">
      <c r="A622" s="4">
        <v>41183</v>
      </c>
      <c r="B622" s="5">
        <v>207.25</v>
      </c>
      <c r="C622" s="5">
        <v>209.550003</v>
      </c>
      <c r="D622" s="5">
        <v>205.699997</v>
      </c>
      <c r="E622" s="5">
        <v>183.57444799999999</v>
      </c>
      <c r="F622" s="5">
        <v>591085</v>
      </c>
    </row>
    <row r="623" spans="1:6" x14ac:dyDescent="0.3">
      <c r="A623" s="4">
        <v>41185</v>
      </c>
      <c r="B623" s="5">
        <v>207.449997</v>
      </c>
      <c r="C623" s="5">
        <v>208.949997</v>
      </c>
      <c r="D623" s="5">
        <v>203.5</v>
      </c>
      <c r="E623" s="5">
        <v>181.18521100000001</v>
      </c>
      <c r="F623" s="5">
        <v>620592</v>
      </c>
    </row>
    <row r="624" spans="1:6" x14ac:dyDescent="0.3">
      <c r="A624" s="4">
        <v>41186</v>
      </c>
      <c r="B624" s="5">
        <v>205.800003</v>
      </c>
      <c r="C624" s="5">
        <v>209.949997</v>
      </c>
      <c r="D624" s="5">
        <v>204.300003</v>
      </c>
      <c r="E624" s="5">
        <v>182.20285000000001</v>
      </c>
      <c r="F624" s="5">
        <v>1187012</v>
      </c>
    </row>
    <row r="625" spans="1:6" x14ac:dyDescent="0.3">
      <c r="A625" s="4">
        <v>41187</v>
      </c>
      <c r="B625" s="5">
        <v>207.14999399999999</v>
      </c>
      <c r="C625" s="5">
        <v>208.89999399999999</v>
      </c>
      <c r="D625" s="5">
        <v>196.60000600000001</v>
      </c>
      <c r="E625" s="5">
        <v>177.29161099999999</v>
      </c>
      <c r="F625" s="5">
        <v>1338862</v>
      </c>
    </row>
    <row r="626" spans="1:6" x14ac:dyDescent="0.3">
      <c r="A626" s="4">
        <v>41190</v>
      </c>
      <c r="B626" s="5">
        <v>201.050003</v>
      </c>
      <c r="C626" s="5">
        <v>202.449997</v>
      </c>
      <c r="D626" s="5">
        <v>195.60000600000001</v>
      </c>
      <c r="E626" s="5">
        <v>173.61923200000001</v>
      </c>
      <c r="F626" s="5">
        <v>864781</v>
      </c>
    </row>
    <row r="627" spans="1:6" x14ac:dyDescent="0.3">
      <c r="A627" s="4">
        <v>41191</v>
      </c>
      <c r="B627" s="5">
        <v>197</v>
      </c>
      <c r="C627" s="5">
        <v>200.300003</v>
      </c>
      <c r="D627" s="5">
        <v>193.699997</v>
      </c>
      <c r="E627" s="5">
        <v>174.371399</v>
      </c>
      <c r="F627" s="5">
        <v>923292</v>
      </c>
    </row>
    <row r="628" spans="1:6" x14ac:dyDescent="0.3">
      <c r="A628" s="4">
        <v>41192</v>
      </c>
      <c r="B628" s="5">
        <v>197</v>
      </c>
      <c r="C628" s="5">
        <v>199.949997</v>
      </c>
      <c r="D628" s="5">
        <v>191.800003</v>
      </c>
      <c r="E628" s="5">
        <v>170.83175700000001</v>
      </c>
      <c r="F628" s="5">
        <v>728514</v>
      </c>
    </row>
    <row r="629" spans="1:6" x14ac:dyDescent="0.3">
      <c r="A629" s="4">
        <v>41193</v>
      </c>
      <c r="B629" s="5">
        <v>193.39999399999999</v>
      </c>
      <c r="C629" s="5">
        <v>203.800003</v>
      </c>
      <c r="D629" s="5">
        <v>188.14999399999999</v>
      </c>
      <c r="E629" s="5">
        <v>179.23840300000001</v>
      </c>
      <c r="F629" s="5">
        <v>1936665</v>
      </c>
    </row>
    <row r="630" spans="1:6" x14ac:dyDescent="0.3">
      <c r="A630" s="4">
        <v>41194</v>
      </c>
      <c r="B630" s="5">
        <v>197.14999399999999</v>
      </c>
      <c r="C630" s="5">
        <v>205.5</v>
      </c>
      <c r="D630" s="5">
        <v>193.85000600000001</v>
      </c>
      <c r="E630" s="5">
        <v>179.725098</v>
      </c>
      <c r="F630" s="5">
        <v>1108759</v>
      </c>
    </row>
    <row r="631" spans="1:6" x14ac:dyDescent="0.3">
      <c r="A631" s="4">
        <v>41197</v>
      </c>
      <c r="B631" s="5">
        <v>205</v>
      </c>
      <c r="C631" s="5">
        <v>205.75</v>
      </c>
      <c r="D631" s="5">
        <v>200.64999399999999</v>
      </c>
      <c r="E631" s="5">
        <v>180.65425099999999</v>
      </c>
      <c r="F631" s="5">
        <v>610632</v>
      </c>
    </row>
    <row r="632" spans="1:6" x14ac:dyDescent="0.3">
      <c r="A632" s="4">
        <v>41198</v>
      </c>
      <c r="B632" s="5">
        <v>204.949997</v>
      </c>
      <c r="C632" s="5">
        <v>207.35000600000001</v>
      </c>
      <c r="D632" s="5">
        <v>197.550003</v>
      </c>
      <c r="E632" s="5">
        <v>176.67214999999999</v>
      </c>
      <c r="F632" s="5">
        <v>605185</v>
      </c>
    </row>
    <row r="633" spans="1:6" x14ac:dyDescent="0.3">
      <c r="A633" s="4">
        <v>41199</v>
      </c>
      <c r="B633" s="5">
        <v>204.5</v>
      </c>
      <c r="C633" s="5">
        <v>204.5</v>
      </c>
      <c r="D633" s="5">
        <v>197.85000600000001</v>
      </c>
      <c r="E633" s="5">
        <v>176.450928</v>
      </c>
      <c r="F633" s="5">
        <v>460545</v>
      </c>
    </row>
    <row r="634" spans="1:6" x14ac:dyDescent="0.3">
      <c r="A634" s="4">
        <v>41200</v>
      </c>
      <c r="B634" s="5">
        <v>201.64999399999999</v>
      </c>
      <c r="C634" s="5">
        <v>210</v>
      </c>
      <c r="D634" s="5">
        <v>198.35000600000001</v>
      </c>
      <c r="E634" s="5">
        <v>185.38850400000001</v>
      </c>
      <c r="F634" s="5">
        <v>1399429</v>
      </c>
    </row>
    <row r="635" spans="1:6" x14ac:dyDescent="0.3">
      <c r="A635" s="4">
        <v>41201</v>
      </c>
      <c r="B635" s="5">
        <v>208.10000600000001</v>
      </c>
      <c r="C635" s="5">
        <v>212.199997</v>
      </c>
      <c r="D635" s="5">
        <v>207.550003</v>
      </c>
      <c r="E635" s="5">
        <v>185.344269</v>
      </c>
      <c r="F635" s="5">
        <v>1051678</v>
      </c>
    </row>
    <row r="636" spans="1:6" x14ac:dyDescent="0.3">
      <c r="A636" s="4">
        <v>41204</v>
      </c>
      <c r="B636" s="5">
        <v>207.949997</v>
      </c>
      <c r="C636" s="5">
        <v>211.699997</v>
      </c>
      <c r="D636" s="5">
        <v>205.39999399999999</v>
      </c>
      <c r="E636" s="5">
        <v>184.76908900000001</v>
      </c>
      <c r="F636" s="5">
        <v>534937</v>
      </c>
    </row>
    <row r="637" spans="1:6" x14ac:dyDescent="0.3">
      <c r="A637" s="4">
        <v>41205</v>
      </c>
      <c r="B637" s="5">
        <v>208.14999399999999</v>
      </c>
      <c r="C637" s="5">
        <v>210</v>
      </c>
      <c r="D637" s="5">
        <v>203.5</v>
      </c>
      <c r="E637" s="5">
        <v>181.18521100000001</v>
      </c>
      <c r="F637" s="5">
        <v>558611</v>
      </c>
    </row>
    <row r="638" spans="1:6" x14ac:dyDescent="0.3">
      <c r="A638" s="4">
        <v>41207</v>
      </c>
      <c r="B638" s="5">
        <v>204.75</v>
      </c>
      <c r="C638" s="5">
        <v>213.14999399999999</v>
      </c>
      <c r="D638" s="5">
        <v>202.25</v>
      </c>
      <c r="E638" s="5">
        <v>184.32662999999999</v>
      </c>
      <c r="F638" s="5">
        <v>820276</v>
      </c>
    </row>
    <row r="639" spans="1:6" x14ac:dyDescent="0.3">
      <c r="A639" s="4">
        <v>41211</v>
      </c>
      <c r="B639" s="5">
        <v>208.300003</v>
      </c>
      <c r="C639" s="5">
        <v>208.89999399999999</v>
      </c>
      <c r="D639" s="5">
        <v>200</v>
      </c>
      <c r="E639" s="5">
        <v>177.82254</v>
      </c>
      <c r="F639" s="5">
        <v>951388</v>
      </c>
    </row>
    <row r="640" spans="1:6" x14ac:dyDescent="0.3">
      <c r="A640" s="4">
        <v>41212</v>
      </c>
      <c r="B640" s="5">
        <v>200.050003</v>
      </c>
      <c r="C640" s="5">
        <v>206.60000600000001</v>
      </c>
      <c r="D640" s="5">
        <v>190</v>
      </c>
      <c r="E640" s="5">
        <v>170.69901999999999</v>
      </c>
      <c r="F640" s="5">
        <v>3102398</v>
      </c>
    </row>
    <row r="641" spans="1:6" x14ac:dyDescent="0.3">
      <c r="A641" s="4">
        <v>41213</v>
      </c>
      <c r="B641" s="5">
        <v>195</v>
      </c>
      <c r="C641" s="5">
        <v>198</v>
      </c>
      <c r="D641" s="5">
        <v>189.64999399999999</v>
      </c>
      <c r="E641" s="5">
        <v>173.13252299999999</v>
      </c>
      <c r="F641" s="5">
        <v>873415</v>
      </c>
    </row>
    <row r="642" spans="1:6" x14ac:dyDescent="0.3">
      <c r="A642" s="4">
        <v>41214</v>
      </c>
      <c r="B642" s="5">
        <v>195.64999399999999</v>
      </c>
      <c r="C642" s="5">
        <v>207.949997</v>
      </c>
      <c r="D642" s="5">
        <v>195.64999399999999</v>
      </c>
      <c r="E642" s="5">
        <v>182.64529400000001</v>
      </c>
      <c r="F642" s="5">
        <v>1769148</v>
      </c>
    </row>
    <row r="643" spans="1:6" x14ac:dyDescent="0.3">
      <c r="A643" s="4">
        <v>41215</v>
      </c>
      <c r="B643" s="5">
        <v>208.949997</v>
      </c>
      <c r="C643" s="5">
        <v>224.39999399999999</v>
      </c>
      <c r="D643" s="5">
        <v>200.5</v>
      </c>
      <c r="E643" s="5">
        <v>197.42330899999999</v>
      </c>
      <c r="F643" s="5">
        <v>13855722</v>
      </c>
    </row>
    <row r="644" spans="1:6" x14ac:dyDescent="0.3">
      <c r="A644" s="4">
        <v>41218</v>
      </c>
      <c r="B644" s="5">
        <v>224</v>
      </c>
      <c r="C644" s="5">
        <v>227.449997</v>
      </c>
      <c r="D644" s="5">
        <v>219.550003</v>
      </c>
      <c r="E644" s="5">
        <v>196.14016699999999</v>
      </c>
      <c r="F644" s="5">
        <v>2788211</v>
      </c>
    </row>
    <row r="645" spans="1:6" x14ac:dyDescent="0.3">
      <c r="A645" s="4">
        <v>41219</v>
      </c>
      <c r="B645" s="5">
        <v>221.64999399999999</v>
      </c>
      <c r="C645" s="5">
        <v>222.14999399999999</v>
      </c>
      <c r="D645" s="5">
        <v>216.449997</v>
      </c>
      <c r="E645" s="5">
        <v>192.82174699999999</v>
      </c>
      <c r="F645" s="5">
        <v>1244656</v>
      </c>
    </row>
    <row r="646" spans="1:6" x14ac:dyDescent="0.3">
      <c r="A646" s="4">
        <v>41220</v>
      </c>
      <c r="B646" s="5">
        <v>218.699997</v>
      </c>
      <c r="C646" s="5">
        <v>234.5</v>
      </c>
      <c r="D646" s="5">
        <v>218</v>
      </c>
      <c r="E646" s="5">
        <v>205.21047999999999</v>
      </c>
      <c r="F646" s="5">
        <v>5290813</v>
      </c>
    </row>
    <row r="647" spans="1:6" x14ac:dyDescent="0.3">
      <c r="A647" s="4">
        <v>41221</v>
      </c>
      <c r="B647" s="5">
        <v>229.75</v>
      </c>
      <c r="C647" s="5">
        <v>238.699997</v>
      </c>
      <c r="D647" s="5">
        <v>227.14999399999999</v>
      </c>
      <c r="E647" s="5">
        <v>210.12174999999999</v>
      </c>
      <c r="F647" s="5">
        <v>2608187</v>
      </c>
    </row>
    <row r="648" spans="1:6" x14ac:dyDescent="0.3">
      <c r="A648" s="4">
        <v>41222</v>
      </c>
      <c r="B648" s="5">
        <v>238.449997</v>
      </c>
      <c r="C648" s="5">
        <v>242.5</v>
      </c>
      <c r="D648" s="5">
        <v>227.5</v>
      </c>
      <c r="E648" s="5">
        <v>202.51151999999999</v>
      </c>
      <c r="F648" s="5">
        <v>2951323</v>
      </c>
    </row>
    <row r="649" spans="1:6" x14ac:dyDescent="0.3">
      <c r="A649" s="4">
        <v>41224</v>
      </c>
      <c r="B649" s="5" t="s">
        <v>54</v>
      </c>
      <c r="C649" s="5" t="s">
        <v>54</v>
      </c>
      <c r="D649" s="5" t="s">
        <v>54</v>
      </c>
      <c r="E649" s="5" t="s">
        <v>54</v>
      </c>
      <c r="F649" s="5" t="s">
        <v>54</v>
      </c>
    </row>
    <row r="650" spans="1:6" x14ac:dyDescent="0.3">
      <c r="A650" s="4">
        <v>41225</v>
      </c>
      <c r="B650" s="5">
        <v>228</v>
      </c>
      <c r="C650" s="5">
        <v>235.800003</v>
      </c>
      <c r="D650" s="5">
        <v>227.64999399999999</v>
      </c>
      <c r="E650" s="5">
        <v>204.281342</v>
      </c>
      <c r="F650" s="5">
        <v>2195983</v>
      </c>
    </row>
    <row r="651" spans="1:6" x14ac:dyDescent="0.3">
      <c r="A651" s="4">
        <v>41228</v>
      </c>
      <c r="B651" s="5">
        <v>230.85000600000001</v>
      </c>
      <c r="C651" s="5">
        <v>232.300003</v>
      </c>
      <c r="D651" s="5">
        <v>226.199997</v>
      </c>
      <c r="E651" s="5">
        <v>203.75039699999999</v>
      </c>
      <c r="F651" s="5">
        <v>1330372</v>
      </c>
    </row>
    <row r="652" spans="1:6" x14ac:dyDescent="0.3">
      <c r="A652" s="4">
        <v>41229</v>
      </c>
      <c r="B652" s="5">
        <v>230.25</v>
      </c>
      <c r="C652" s="5">
        <v>233.050003</v>
      </c>
      <c r="D652" s="5">
        <v>221.550003</v>
      </c>
      <c r="E652" s="5">
        <v>196.98083500000001</v>
      </c>
      <c r="F652" s="5">
        <v>850625</v>
      </c>
    </row>
    <row r="653" spans="1:6" x14ac:dyDescent="0.3">
      <c r="A653" s="4">
        <v>41232</v>
      </c>
      <c r="B653" s="5">
        <v>224.949997</v>
      </c>
      <c r="C653" s="5">
        <v>225.64999399999999</v>
      </c>
      <c r="D653" s="5">
        <v>216.25</v>
      </c>
      <c r="E653" s="5">
        <v>193.35269199999999</v>
      </c>
      <c r="F653" s="5">
        <v>1262566</v>
      </c>
    </row>
    <row r="654" spans="1:6" x14ac:dyDescent="0.3">
      <c r="A654" s="4">
        <v>41233</v>
      </c>
      <c r="B654" s="5">
        <v>220.800003</v>
      </c>
      <c r="C654" s="5">
        <v>221.89999399999999</v>
      </c>
      <c r="D654" s="5">
        <v>214.5</v>
      </c>
      <c r="E654" s="5">
        <v>191.49438499999999</v>
      </c>
      <c r="F654" s="5">
        <v>1014503</v>
      </c>
    </row>
    <row r="655" spans="1:6" x14ac:dyDescent="0.3">
      <c r="A655" s="4">
        <v>41234</v>
      </c>
      <c r="B655" s="5">
        <v>217.85000600000001</v>
      </c>
      <c r="C655" s="5">
        <v>229.35000600000001</v>
      </c>
      <c r="D655" s="5">
        <v>214.300003</v>
      </c>
      <c r="E655" s="5">
        <v>200.47622699999999</v>
      </c>
      <c r="F655" s="5">
        <v>2398280</v>
      </c>
    </row>
    <row r="656" spans="1:6" x14ac:dyDescent="0.3">
      <c r="A656" s="4">
        <v>41235</v>
      </c>
      <c r="B656" s="5">
        <v>228.64999399999999</v>
      </c>
      <c r="C656" s="5">
        <v>233.800003</v>
      </c>
      <c r="D656" s="5">
        <v>228.199997</v>
      </c>
      <c r="E656" s="5">
        <v>204.591049</v>
      </c>
      <c r="F656" s="5">
        <v>2063205</v>
      </c>
    </row>
    <row r="657" spans="1:6" x14ac:dyDescent="0.3">
      <c r="A657" s="4">
        <v>41236</v>
      </c>
      <c r="B657" s="5">
        <v>232.550003</v>
      </c>
      <c r="C657" s="5">
        <v>232.75</v>
      </c>
      <c r="D657" s="5">
        <v>225</v>
      </c>
      <c r="E657" s="5">
        <v>200.83017000000001</v>
      </c>
      <c r="F657" s="5">
        <v>1454324</v>
      </c>
    </row>
    <row r="658" spans="1:6" x14ac:dyDescent="0.3">
      <c r="A658" s="4">
        <v>41239</v>
      </c>
      <c r="B658" s="5">
        <v>228.89999399999999</v>
      </c>
      <c r="C658" s="5">
        <v>228.89999399999999</v>
      </c>
      <c r="D658" s="5">
        <v>220.10000600000001</v>
      </c>
      <c r="E658" s="5">
        <v>199.50282300000001</v>
      </c>
      <c r="F658" s="5">
        <v>1005182</v>
      </c>
    </row>
    <row r="659" spans="1:6" x14ac:dyDescent="0.3">
      <c r="A659" s="4">
        <v>41240</v>
      </c>
      <c r="B659" s="5">
        <v>227.75</v>
      </c>
      <c r="C659" s="5">
        <v>234.89999399999999</v>
      </c>
      <c r="D659" s="5">
        <v>225.60000600000001</v>
      </c>
      <c r="E659" s="5">
        <v>207.11305200000001</v>
      </c>
      <c r="F659" s="5">
        <v>1633076</v>
      </c>
    </row>
    <row r="660" spans="1:6" x14ac:dyDescent="0.3">
      <c r="A660" s="4">
        <v>41242</v>
      </c>
      <c r="B660" s="5">
        <v>234.050003</v>
      </c>
      <c r="C660" s="5">
        <v>237.5</v>
      </c>
      <c r="D660" s="5">
        <v>230.60000600000001</v>
      </c>
      <c r="E660" s="5">
        <v>206.98031599999999</v>
      </c>
      <c r="F660" s="5">
        <v>1794944</v>
      </c>
    </row>
    <row r="661" spans="1:6" x14ac:dyDescent="0.3">
      <c r="A661" s="4">
        <v>41243</v>
      </c>
      <c r="B661" s="5">
        <v>234</v>
      </c>
      <c r="C661" s="5">
        <v>245.35000600000001</v>
      </c>
      <c r="D661" s="5">
        <v>234</v>
      </c>
      <c r="E661" s="5">
        <v>214.72326699999999</v>
      </c>
      <c r="F661" s="5">
        <v>1968239</v>
      </c>
    </row>
    <row r="662" spans="1:6" x14ac:dyDescent="0.3">
      <c r="A662" s="4">
        <v>41246</v>
      </c>
      <c r="B662" s="5">
        <v>243</v>
      </c>
      <c r="C662" s="5">
        <v>244.89999399999999</v>
      </c>
      <c r="D662" s="5">
        <v>235</v>
      </c>
      <c r="E662" s="5">
        <v>210.51992799999999</v>
      </c>
      <c r="F662" s="5">
        <v>2486370</v>
      </c>
    </row>
    <row r="663" spans="1:6" x14ac:dyDescent="0.3">
      <c r="A663" s="4">
        <v>41247</v>
      </c>
      <c r="B663" s="5">
        <v>238</v>
      </c>
      <c r="C663" s="5">
        <v>246.800003</v>
      </c>
      <c r="D663" s="5">
        <v>236.10000600000001</v>
      </c>
      <c r="E663" s="5">
        <v>217.643463</v>
      </c>
      <c r="F663" s="5">
        <v>2238505</v>
      </c>
    </row>
    <row r="664" spans="1:6" x14ac:dyDescent="0.3">
      <c r="A664" s="4">
        <v>41248</v>
      </c>
      <c r="B664" s="5">
        <v>246.10000600000001</v>
      </c>
      <c r="C664" s="5">
        <v>249</v>
      </c>
      <c r="D664" s="5">
        <v>242.39999399999999</v>
      </c>
      <c r="E664" s="5">
        <v>218.74960300000001</v>
      </c>
      <c r="F664" s="5">
        <v>1715449</v>
      </c>
    </row>
    <row r="665" spans="1:6" x14ac:dyDescent="0.3">
      <c r="A665" s="4">
        <v>41249</v>
      </c>
      <c r="B665" s="5">
        <v>248.5</v>
      </c>
      <c r="C665" s="5">
        <v>254</v>
      </c>
      <c r="D665" s="5">
        <v>245.10000600000001</v>
      </c>
      <c r="E665" s="5">
        <v>223.79357899999999</v>
      </c>
      <c r="F665" s="5">
        <v>1557504</v>
      </c>
    </row>
    <row r="666" spans="1:6" x14ac:dyDescent="0.3">
      <c r="A666" s="4">
        <v>41250</v>
      </c>
      <c r="B666" s="5">
        <v>253</v>
      </c>
      <c r="C666" s="5">
        <v>256.5</v>
      </c>
      <c r="D666" s="5">
        <v>250</v>
      </c>
      <c r="E666" s="5">
        <v>223.21839900000001</v>
      </c>
      <c r="F666" s="5">
        <v>1714369</v>
      </c>
    </row>
    <row r="667" spans="1:6" x14ac:dyDescent="0.3">
      <c r="A667" s="4">
        <v>41253</v>
      </c>
      <c r="B667" s="5">
        <v>254.5</v>
      </c>
      <c r="C667" s="5">
        <v>263.5</v>
      </c>
      <c r="D667" s="5">
        <v>252.10000600000001</v>
      </c>
      <c r="E667" s="5">
        <v>231.93478400000001</v>
      </c>
      <c r="F667" s="5">
        <v>2068832</v>
      </c>
    </row>
    <row r="668" spans="1:6" x14ac:dyDescent="0.3">
      <c r="A668" s="4">
        <v>41254</v>
      </c>
      <c r="B668" s="5">
        <v>263</v>
      </c>
      <c r="C668" s="5">
        <v>266.39999399999999</v>
      </c>
      <c r="D668" s="5">
        <v>252.10000600000001</v>
      </c>
      <c r="E668" s="5">
        <v>226.09435999999999</v>
      </c>
      <c r="F668" s="5">
        <v>1876578</v>
      </c>
    </row>
    <row r="669" spans="1:6" x14ac:dyDescent="0.3">
      <c r="A669" s="4">
        <v>41255</v>
      </c>
      <c r="B669" s="5">
        <v>256.89999399999999</v>
      </c>
      <c r="C669" s="5">
        <v>262.35000600000001</v>
      </c>
      <c r="D669" s="5">
        <v>250.64999399999999</v>
      </c>
      <c r="E669" s="5">
        <v>228.041168</v>
      </c>
      <c r="F669" s="5">
        <v>1327470</v>
      </c>
    </row>
    <row r="670" spans="1:6" x14ac:dyDescent="0.3">
      <c r="A670" s="4">
        <v>41256</v>
      </c>
      <c r="B670" s="5">
        <v>257.60000600000001</v>
      </c>
      <c r="C670" s="5">
        <v>264.45001200000002</v>
      </c>
      <c r="D670" s="5">
        <v>254.39999399999999</v>
      </c>
      <c r="E670" s="5">
        <v>226.846542</v>
      </c>
      <c r="F670" s="5">
        <v>1433810</v>
      </c>
    </row>
    <row r="671" spans="1:6" x14ac:dyDescent="0.3">
      <c r="A671" s="4">
        <v>41257</v>
      </c>
      <c r="B671" s="5">
        <v>253</v>
      </c>
      <c r="C671" s="5">
        <v>268.5</v>
      </c>
      <c r="D671" s="5">
        <v>253</v>
      </c>
      <c r="E671" s="5">
        <v>235.07615699999999</v>
      </c>
      <c r="F671" s="5">
        <v>2496101</v>
      </c>
    </row>
    <row r="672" spans="1:6" x14ac:dyDescent="0.3">
      <c r="A672" s="4">
        <v>41260</v>
      </c>
      <c r="B672" s="5">
        <v>265.75</v>
      </c>
      <c r="C672" s="5">
        <v>275.39999399999999</v>
      </c>
      <c r="D672" s="5">
        <v>265.75</v>
      </c>
      <c r="E672" s="5">
        <v>242.730637</v>
      </c>
      <c r="F672" s="5">
        <v>1860726</v>
      </c>
    </row>
    <row r="673" spans="1:6" x14ac:dyDescent="0.3">
      <c r="A673" s="4">
        <v>41261</v>
      </c>
      <c r="B673" s="5">
        <v>274</v>
      </c>
      <c r="C673" s="5">
        <v>277.20001200000002</v>
      </c>
      <c r="D673" s="5">
        <v>263.39999399999999</v>
      </c>
      <c r="E673" s="5">
        <v>243.217331</v>
      </c>
      <c r="F673" s="5">
        <v>2634148</v>
      </c>
    </row>
    <row r="674" spans="1:6" x14ac:dyDescent="0.3">
      <c r="A674" s="4">
        <v>41262</v>
      </c>
      <c r="B674" s="5">
        <v>275</v>
      </c>
      <c r="C674" s="5">
        <v>277.89999399999999</v>
      </c>
      <c r="D674" s="5">
        <v>269</v>
      </c>
      <c r="E674" s="5">
        <v>239.01400799999999</v>
      </c>
      <c r="F674" s="5">
        <v>1395008</v>
      </c>
    </row>
    <row r="675" spans="1:6" x14ac:dyDescent="0.3">
      <c r="A675" s="4">
        <v>41263</v>
      </c>
      <c r="B675" s="5">
        <v>270.45001200000002</v>
      </c>
      <c r="C675" s="5">
        <v>276</v>
      </c>
      <c r="D675" s="5">
        <v>267.54998799999998</v>
      </c>
      <c r="E675" s="5">
        <v>241.66877700000001</v>
      </c>
      <c r="F675" s="5">
        <v>1234931</v>
      </c>
    </row>
    <row r="676" spans="1:6" x14ac:dyDescent="0.3">
      <c r="A676" s="4">
        <v>41264</v>
      </c>
      <c r="B676" s="5">
        <v>273.04998799999998</v>
      </c>
      <c r="C676" s="5">
        <v>273.04998799999998</v>
      </c>
      <c r="D676" s="5">
        <v>261.29998799999998</v>
      </c>
      <c r="E676" s="5">
        <v>232.95240799999999</v>
      </c>
      <c r="F676" s="5">
        <v>1362596</v>
      </c>
    </row>
    <row r="677" spans="1:6" x14ac:dyDescent="0.3">
      <c r="A677" s="4">
        <v>41267</v>
      </c>
      <c r="B677" s="5">
        <v>265</v>
      </c>
      <c r="C677" s="5">
        <v>267.75</v>
      </c>
      <c r="D677" s="5">
        <v>261.29998799999998</v>
      </c>
      <c r="E677" s="5">
        <v>233.394867</v>
      </c>
      <c r="F677" s="5">
        <v>823403</v>
      </c>
    </row>
    <row r="678" spans="1:6" x14ac:dyDescent="0.3">
      <c r="A678" s="4">
        <v>41269</v>
      </c>
      <c r="B678" s="5">
        <v>263.75</v>
      </c>
      <c r="C678" s="5">
        <v>269.70001200000002</v>
      </c>
      <c r="D678" s="5">
        <v>263.14999399999999</v>
      </c>
      <c r="E678" s="5">
        <v>237.996399</v>
      </c>
      <c r="F678" s="5">
        <v>701661</v>
      </c>
    </row>
    <row r="679" spans="1:6" x14ac:dyDescent="0.3">
      <c r="A679" s="4">
        <v>41270</v>
      </c>
      <c r="B679" s="5">
        <v>271</v>
      </c>
      <c r="C679" s="5">
        <v>274.95001200000002</v>
      </c>
      <c r="D679" s="5">
        <v>268.79998799999998</v>
      </c>
      <c r="E679" s="5">
        <v>239.500732</v>
      </c>
      <c r="F679" s="5">
        <v>1025414</v>
      </c>
    </row>
    <row r="680" spans="1:6" x14ac:dyDescent="0.3">
      <c r="A680" s="4">
        <v>41271</v>
      </c>
      <c r="B680" s="5">
        <v>271.89999399999999</v>
      </c>
      <c r="C680" s="5">
        <v>275.29998799999998</v>
      </c>
      <c r="D680" s="5">
        <v>269.64999399999999</v>
      </c>
      <c r="E680" s="5">
        <v>243.12887599999999</v>
      </c>
      <c r="F680" s="5">
        <v>881452</v>
      </c>
    </row>
    <row r="681" spans="1:6" x14ac:dyDescent="0.3">
      <c r="A681" s="4">
        <v>41274</v>
      </c>
      <c r="B681" s="5">
        <v>275.79998799999998</v>
      </c>
      <c r="C681" s="5">
        <v>279.70001200000002</v>
      </c>
      <c r="D681" s="5">
        <v>272.85000600000001</v>
      </c>
      <c r="E681" s="5">
        <v>242.774902</v>
      </c>
      <c r="F681" s="5">
        <v>1200798</v>
      </c>
    </row>
    <row r="682" spans="1:6" x14ac:dyDescent="0.3">
      <c r="A682" s="4">
        <v>41275</v>
      </c>
      <c r="B682" s="5">
        <v>275.95001200000002</v>
      </c>
      <c r="C682" s="5">
        <v>283.35000600000001</v>
      </c>
      <c r="D682" s="5">
        <v>275.89999399999999</v>
      </c>
      <c r="E682" s="5">
        <v>248.92501799999999</v>
      </c>
      <c r="F682" s="5">
        <v>2036242</v>
      </c>
    </row>
    <row r="683" spans="1:6" x14ac:dyDescent="0.3">
      <c r="A683" s="4">
        <v>41276</v>
      </c>
      <c r="B683" s="5">
        <v>282.35000600000001</v>
      </c>
      <c r="C683" s="5">
        <v>288</v>
      </c>
      <c r="D683" s="5">
        <v>277.39999399999999</v>
      </c>
      <c r="E683" s="5">
        <v>246.53576699999999</v>
      </c>
      <c r="F683" s="5">
        <v>2491917</v>
      </c>
    </row>
    <row r="684" spans="1:6" x14ac:dyDescent="0.3">
      <c r="A684" s="4">
        <v>41277</v>
      </c>
      <c r="B684" s="5">
        <v>279</v>
      </c>
      <c r="C684" s="5">
        <v>282</v>
      </c>
      <c r="D684" s="5">
        <v>274.20001200000002</v>
      </c>
      <c r="E684" s="5">
        <v>245.03140300000001</v>
      </c>
      <c r="F684" s="5">
        <v>1501030</v>
      </c>
    </row>
    <row r="685" spans="1:6" x14ac:dyDescent="0.3">
      <c r="A685" s="4">
        <v>41278</v>
      </c>
      <c r="B685" s="5">
        <v>285.89999399999999</v>
      </c>
      <c r="C685" s="5">
        <v>285.89999399999999</v>
      </c>
      <c r="D685" s="5">
        <v>274.60000600000001</v>
      </c>
      <c r="E685" s="5">
        <v>245.87210099999999</v>
      </c>
      <c r="F685" s="5">
        <v>1530576</v>
      </c>
    </row>
    <row r="686" spans="1:6" x14ac:dyDescent="0.3">
      <c r="A686" s="4">
        <v>41281</v>
      </c>
      <c r="B686" s="5">
        <v>278.35000600000001</v>
      </c>
      <c r="C686" s="5">
        <v>281.20001200000002</v>
      </c>
      <c r="D686" s="5">
        <v>273</v>
      </c>
      <c r="E686" s="5">
        <v>243.08462499999999</v>
      </c>
      <c r="F686" s="5">
        <v>1877855</v>
      </c>
    </row>
    <row r="687" spans="1:6" x14ac:dyDescent="0.3">
      <c r="A687" s="4">
        <v>41282</v>
      </c>
      <c r="B687" s="5">
        <v>274.04998799999998</v>
      </c>
      <c r="C687" s="5">
        <v>278.20001200000002</v>
      </c>
      <c r="D687" s="5">
        <v>273.14999399999999</v>
      </c>
      <c r="E687" s="5">
        <v>244.01376300000001</v>
      </c>
      <c r="F687" s="5">
        <v>1815803</v>
      </c>
    </row>
    <row r="688" spans="1:6" x14ac:dyDescent="0.3">
      <c r="A688" s="4">
        <v>41283</v>
      </c>
      <c r="B688" s="5">
        <v>275.54998799999998</v>
      </c>
      <c r="C688" s="5">
        <v>277.89999399999999</v>
      </c>
      <c r="D688" s="5">
        <v>270.75</v>
      </c>
      <c r="E688" s="5">
        <v>240.38561999999999</v>
      </c>
      <c r="F688" s="5">
        <v>1133260</v>
      </c>
    </row>
    <row r="689" spans="1:6" x14ac:dyDescent="0.3">
      <c r="A689" s="4">
        <v>41284</v>
      </c>
      <c r="B689" s="5">
        <v>273.29998799999998</v>
      </c>
      <c r="C689" s="5">
        <v>275.04998799999998</v>
      </c>
      <c r="D689" s="5">
        <v>264</v>
      </c>
      <c r="E689" s="5">
        <v>236.31504799999999</v>
      </c>
      <c r="F689" s="5">
        <v>2072473</v>
      </c>
    </row>
    <row r="690" spans="1:6" x14ac:dyDescent="0.3">
      <c r="A690" s="4">
        <v>41285</v>
      </c>
      <c r="B690" s="5">
        <v>268</v>
      </c>
      <c r="C690" s="5">
        <v>273.64999399999999</v>
      </c>
      <c r="D690" s="5">
        <v>256.25</v>
      </c>
      <c r="E690" s="5">
        <v>228.43937700000001</v>
      </c>
      <c r="F690" s="5">
        <v>1923213</v>
      </c>
    </row>
    <row r="691" spans="1:6" x14ac:dyDescent="0.3">
      <c r="A691" s="4">
        <v>41288</v>
      </c>
      <c r="B691" s="5">
        <v>257</v>
      </c>
      <c r="C691" s="5">
        <v>273.39999399999999</v>
      </c>
      <c r="D691" s="5">
        <v>253.64999399999999</v>
      </c>
      <c r="E691" s="5">
        <v>240.42991599999999</v>
      </c>
      <c r="F691" s="5">
        <v>2410417</v>
      </c>
    </row>
    <row r="692" spans="1:6" x14ac:dyDescent="0.3">
      <c r="A692" s="4">
        <v>41289</v>
      </c>
      <c r="B692" s="5">
        <v>272.89999399999999</v>
      </c>
      <c r="C692" s="5">
        <v>273.89999399999999</v>
      </c>
      <c r="D692" s="5">
        <v>267.29998799999998</v>
      </c>
      <c r="E692" s="5">
        <v>238.30609100000001</v>
      </c>
      <c r="F692" s="5">
        <v>1612861</v>
      </c>
    </row>
    <row r="693" spans="1:6" x14ac:dyDescent="0.3">
      <c r="A693" s="4">
        <v>41290</v>
      </c>
      <c r="B693" s="5">
        <v>263</v>
      </c>
      <c r="C693" s="5">
        <v>270.45001200000002</v>
      </c>
      <c r="D693" s="5">
        <v>259.75</v>
      </c>
      <c r="E693" s="5">
        <v>231.138351</v>
      </c>
      <c r="F693" s="5">
        <v>1631826</v>
      </c>
    </row>
    <row r="694" spans="1:6" x14ac:dyDescent="0.3">
      <c r="A694" s="4">
        <v>41291</v>
      </c>
      <c r="B694" s="5">
        <v>262.25</v>
      </c>
      <c r="C694" s="5">
        <v>268.39999399999999</v>
      </c>
      <c r="D694" s="5">
        <v>260.10000600000001</v>
      </c>
      <c r="E694" s="5">
        <v>234.54522700000001</v>
      </c>
      <c r="F694" s="5">
        <v>1157177</v>
      </c>
    </row>
    <row r="695" spans="1:6" x14ac:dyDescent="0.3">
      <c r="A695" s="4">
        <v>41292</v>
      </c>
      <c r="B695" s="5">
        <v>266.75</v>
      </c>
      <c r="C695" s="5">
        <v>272.79998799999998</v>
      </c>
      <c r="D695" s="5">
        <v>263</v>
      </c>
      <c r="E695" s="5">
        <v>236.801773</v>
      </c>
      <c r="F695" s="5">
        <v>1898613</v>
      </c>
    </row>
    <row r="696" spans="1:6" x14ac:dyDescent="0.3">
      <c r="A696" s="4">
        <v>41295</v>
      </c>
      <c r="B696" s="5">
        <v>270</v>
      </c>
      <c r="C696" s="5">
        <v>270.89999399999999</v>
      </c>
      <c r="D696" s="5">
        <v>264.79998799999998</v>
      </c>
      <c r="E696" s="5">
        <v>237.77517700000001</v>
      </c>
      <c r="F696" s="5">
        <v>998145</v>
      </c>
    </row>
    <row r="697" spans="1:6" x14ac:dyDescent="0.3">
      <c r="A697" s="4">
        <v>41296</v>
      </c>
      <c r="B697" s="5">
        <v>268.60000600000001</v>
      </c>
      <c r="C697" s="5">
        <v>273.25</v>
      </c>
      <c r="D697" s="5">
        <v>260.35000600000001</v>
      </c>
      <c r="E697" s="5">
        <v>231.44804400000001</v>
      </c>
      <c r="F697" s="5">
        <v>1254352</v>
      </c>
    </row>
    <row r="698" spans="1:6" x14ac:dyDescent="0.3">
      <c r="A698" s="4">
        <v>41297</v>
      </c>
      <c r="B698" s="5">
        <v>263.60000600000001</v>
      </c>
      <c r="C698" s="5">
        <v>264.89999399999999</v>
      </c>
      <c r="D698" s="5">
        <v>249.60000600000001</v>
      </c>
      <c r="E698" s="5">
        <v>225.297943</v>
      </c>
      <c r="F698" s="5">
        <v>1332338</v>
      </c>
    </row>
    <row r="699" spans="1:6" x14ac:dyDescent="0.3">
      <c r="A699" s="4">
        <v>41298</v>
      </c>
      <c r="B699" s="5">
        <v>252</v>
      </c>
      <c r="C699" s="5">
        <v>254.800003</v>
      </c>
      <c r="D699" s="5">
        <v>244.60000600000001</v>
      </c>
      <c r="E699" s="5">
        <v>217.33374000000001</v>
      </c>
      <c r="F699" s="5">
        <v>1397621</v>
      </c>
    </row>
    <row r="700" spans="1:6" x14ac:dyDescent="0.3">
      <c r="A700" s="4">
        <v>41299</v>
      </c>
      <c r="B700" s="5">
        <v>240</v>
      </c>
      <c r="C700" s="5">
        <v>254.75</v>
      </c>
      <c r="D700" s="5">
        <v>240</v>
      </c>
      <c r="E700" s="5">
        <v>224.05905200000001</v>
      </c>
      <c r="F700" s="5">
        <v>1380385</v>
      </c>
    </row>
    <row r="701" spans="1:6" x14ac:dyDescent="0.3">
      <c r="A701" s="4">
        <v>41302</v>
      </c>
      <c r="B701" s="5">
        <v>255</v>
      </c>
      <c r="C701" s="5">
        <v>256.25</v>
      </c>
      <c r="D701" s="5">
        <v>247.10000600000001</v>
      </c>
      <c r="E701" s="5">
        <v>219.85574299999999</v>
      </c>
      <c r="F701" s="5">
        <v>1447718</v>
      </c>
    </row>
    <row r="702" spans="1:6" x14ac:dyDescent="0.3">
      <c r="A702" s="4">
        <v>41303</v>
      </c>
      <c r="B702" s="5">
        <v>251.949997</v>
      </c>
      <c r="C702" s="5">
        <v>257.5</v>
      </c>
      <c r="D702" s="5">
        <v>244.60000600000001</v>
      </c>
      <c r="E702" s="5">
        <v>220.38670300000001</v>
      </c>
      <c r="F702" s="5">
        <v>4956425</v>
      </c>
    </row>
    <row r="703" spans="1:6" x14ac:dyDescent="0.3">
      <c r="A703" s="4">
        <v>41304</v>
      </c>
      <c r="B703" s="5">
        <v>250.550003</v>
      </c>
      <c r="C703" s="5">
        <v>251.449997</v>
      </c>
      <c r="D703" s="5">
        <v>239.25</v>
      </c>
      <c r="E703" s="5">
        <v>213.130447</v>
      </c>
      <c r="F703" s="5">
        <v>2009915</v>
      </c>
    </row>
    <row r="704" spans="1:6" x14ac:dyDescent="0.3">
      <c r="A704" s="4">
        <v>41305</v>
      </c>
      <c r="B704" s="5">
        <v>240.85000600000001</v>
      </c>
      <c r="C704" s="5">
        <v>257.85000600000001</v>
      </c>
      <c r="D704" s="5">
        <v>240.5</v>
      </c>
      <c r="E704" s="5">
        <v>225.69615200000001</v>
      </c>
      <c r="F704" s="5">
        <v>9327979</v>
      </c>
    </row>
    <row r="705" spans="1:6" x14ac:dyDescent="0.3">
      <c r="A705" s="4">
        <v>41306</v>
      </c>
      <c r="B705" s="5">
        <v>256.5</v>
      </c>
      <c r="C705" s="5">
        <v>257.04998799999998</v>
      </c>
      <c r="D705" s="5">
        <v>247.800003</v>
      </c>
      <c r="E705" s="5">
        <v>220.34243799999999</v>
      </c>
      <c r="F705" s="5">
        <v>1912049</v>
      </c>
    </row>
    <row r="706" spans="1:6" x14ac:dyDescent="0.3">
      <c r="A706" s="4">
        <v>41309</v>
      </c>
      <c r="B706" s="5">
        <v>250.550003</v>
      </c>
      <c r="C706" s="5">
        <v>251.89999399999999</v>
      </c>
      <c r="D706" s="5">
        <v>238.800003</v>
      </c>
      <c r="E706" s="5">
        <v>212.37825000000001</v>
      </c>
      <c r="F706" s="5">
        <v>2423620</v>
      </c>
    </row>
    <row r="707" spans="1:6" x14ac:dyDescent="0.3">
      <c r="A707" s="4">
        <v>41310</v>
      </c>
      <c r="B707" s="5">
        <v>237.949997</v>
      </c>
      <c r="C707" s="5">
        <v>242.699997</v>
      </c>
      <c r="D707" s="5">
        <v>234.85000600000001</v>
      </c>
      <c r="E707" s="5">
        <v>213.17465200000001</v>
      </c>
      <c r="F707" s="5">
        <v>2151908</v>
      </c>
    </row>
    <row r="708" spans="1:6" x14ac:dyDescent="0.3">
      <c r="A708" s="4">
        <v>41311</v>
      </c>
      <c r="B708" s="5">
        <v>242.10000600000001</v>
      </c>
      <c r="C708" s="5">
        <v>244.050003</v>
      </c>
      <c r="D708" s="5">
        <v>238.300003</v>
      </c>
      <c r="E708" s="5">
        <v>212.024292</v>
      </c>
      <c r="F708" s="5">
        <v>1376677</v>
      </c>
    </row>
    <row r="709" spans="1:6" x14ac:dyDescent="0.3">
      <c r="A709" s="4">
        <v>41312</v>
      </c>
      <c r="B709" s="5">
        <v>239</v>
      </c>
      <c r="C709" s="5">
        <v>241.949997</v>
      </c>
      <c r="D709" s="5">
        <v>231.60000600000001</v>
      </c>
      <c r="E709" s="5">
        <v>205.91841099999999</v>
      </c>
      <c r="F709" s="5">
        <v>1646387</v>
      </c>
    </row>
    <row r="710" spans="1:6" x14ac:dyDescent="0.3">
      <c r="A710" s="4">
        <v>41313</v>
      </c>
      <c r="B710" s="5">
        <v>234</v>
      </c>
      <c r="C710" s="5">
        <v>237</v>
      </c>
      <c r="D710" s="5">
        <v>230.39999399999999</v>
      </c>
      <c r="E710" s="5">
        <v>205.78568999999999</v>
      </c>
      <c r="F710" s="5">
        <v>1505580</v>
      </c>
    </row>
    <row r="711" spans="1:6" x14ac:dyDescent="0.3">
      <c r="A711" s="4">
        <v>41316</v>
      </c>
      <c r="B711" s="5">
        <v>233.89999399999999</v>
      </c>
      <c r="C711" s="5">
        <v>235.75</v>
      </c>
      <c r="D711" s="5">
        <v>230.949997</v>
      </c>
      <c r="E711" s="5">
        <v>206.71482800000001</v>
      </c>
      <c r="F711" s="5">
        <v>1527418</v>
      </c>
    </row>
    <row r="712" spans="1:6" x14ac:dyDescent="0.3">
      <c r="A712" s="4">
        <v>41317</v>
      </c>
      <c r="B712" s="5">
        <v>234.050003</v>
      </c>
      <c r="C712" s="5">
        <v>237.800003</v>
      </c>
      <c r="D712" s="5">
        <v>229.60000600000001</v>
      </c>
      <c r="E712" s="5">
        <v>209.14833100000001</v>
      </c>
      <c r="F712" s="5">
        <v>1348712</v>
      </c>
    </row>
    <row r="713" spans="1:6" x14ac:dyDescent="0.3">
      <c r="A713" s="4">
        <v>41318</v>
      </c>
      <c r="B713" s="5">
        <v>237.949997</v>
      </c>
      <c r="C713" s="5">
        <v>239.300003</v>
      </c>
      <c r="D713" s="5">
        <v>231.10000600000001</v>
      </c>
      <c r="E713" s="5">
        <v>206.09539799999999</v>
      </c>
      <c r="F713" s="5">
        <v>1362374</v>
      </c>
    </row>
    <row r="714" spans="1:6" x14ac:dyDescent="0.3">
      <c r="A714" s="4">
        <v>41319</v>
      </c>
      <c r="B714" s="5">
        <v>233.75</v>
      </c>
      <c r="C714" s="5">
        <v>236.14999399999999</v>
      </c>
      <c r="D714" s="5">
        <v>228.60000600000001</v>
      </c>
      <c r="E714" s="5">
        <v>205.43171699999999</v>
      </c>
      <c r="F714" s="5">
        <v>1358310</v>
      </c>
    </row>
    <row r="715" spans="1:6" x14ac:dyDescent="0.3">
      <c r="A715" s="4">
        <v>41320</v>
      </c>
      <c r="B715" s="5">
        <v>232.14999399999999</v>
      </c>
      <c r="C715" s="5">
        <v>234.35000600000001</v>
      </c>
      <c r="D715" s="5">
        <v>229.14999399999999</v>
      </c>
      <c r="E715" s="5">
        <v>204.90077199999999</v>
      </c>
      <c r="F715" s="5">
        <v>1044523</v>
      </c>
    </row>
    <row r="716" spans="1:6" x14ac:dyDescent="0.3">
      <c r="A716" s="4">
        <v>41323</v>
      </c>
      <c r="B716" s="5">
        <v>232.85000600000001</v>
      </c>
      <c r="C716" s="5">
        <v>236.800003</v>
      </c>
      <c r="D716" s="5">
        <v>232.199997</v>
      </c>
      <c r="E716" s="5">
        <v>207.24577300000001</v>
      </c>
      <c r="F716" s="5">
        <v>950654</v>
      </c>
    </row>
    <row r="717" spans="1:6" x14ac:dyDescent="0.3">
      <c r="A717" s="4">
        <v>41324</v>
      </c>
      <c r="B717" s="5">
        <v>234.75</v>
      </c>
      <c r="C717" s="5">
        <v>241.89999399999999</v>
      </c>
      <c r="D717" s="5">
        <v>231.800003</v>
      </c>
      <c r="E717" s="5">
        <v>212.59948700000001</v>
      </c>
      <c r="F717" s="5">
        <v>1069646</v>
      </c>
    </row>
    <row r="718" spans="1:6" x14ac:dyDescent="0.3">
      <c r="A718" s="4">
        <v>41325</v>
      </c>
      <c r="B718" s="5">
        <v>237</v>
      </c>
      <c r="C718" s="5">
        <v>243</v>
      </c>
      <c r="D718" s="5">
        <v>235.10000600000001</v>
      </c>
      <c r="E718" s="5">
        <v>208.97135900000001</v>
      </c>
      <c r="F718" s="5">
        <v>793634</v>
      </c>
    </row>
    <row r="719" spans="1:6" x14ac:dyDescent="0.3">
      <c r="A719" s="4">
        <v>41326</v>
      </c>
      <c r="B719" s="5">
        <v>234.14999399999999</v>
      </c>
      <c r="C719" s="5">
        <v>234.75</v>
      </c>
      <c r="D719" s="5">
        <v>225.699997</v>
      </c>
      <c r="E719" s="5">
        <v>200.69744900000001</v>
      </c>
      <c r="F719" s="5">
        <v>1062690</v>
      </c>
    </row>
    <row r="720" spans="1:6" x14ac:dyDescent="0.3">
      <c r="A720" s="4">
        <v>41327</v>
      </c>
      <c r="B720" s="5">
        <v>225.199997</v>
      </c>
      <c r="C720" s="5">
        <v>228.800003</v>
      </c>
      <c r="D720" s="5">
        <v>222.85000600000001</v>
      </c>
      <c r="E720" s="5">
        <v>200.25500500000001</v>
      </c>
      <c r="F720" s="5">
        <v>1324966</v>
      </c>
    </row>
    <row r="721" spans="1:6" x14ac:dyDescent="0.3">
      <c r="A721" s="4">
        <v>41330</v>
      </c>
      <c r="B721" s="5">
        <v>227.800003</v>
      </c>
      <c r="C721" s="5">
        <v>228.75</v>
      </c>
      <c r="D721" s="5">
        <v>220.199997</v>
      </c>
      <c r="E721" s="5">
        <v>196.80384799999999</v>
      </c>
      <c r="F721" s="5">
        <v>713829</v>
      </c>
    </row>
    <row r="722" spans="1:6" x14ac:dyDescent="0.3">
      <c r="A722" s="4">
        <v>41331</v>
      </c>
      <c r="B722" s="5">
        <v>220.85000600000001</v>
      </c>
      <c r="C722" s="5">
        <v>221.39999399999999</v>
      </c>
      <c r="D722" s="5">
        <v>215.5</v>
      </c>
      <c r="E722" s="5">
        <v>191.450165</v>
      </c>
      <c r="F722" s="5">
        <v>945480</v>
      </c>
    </row>
    <row r="723" spans="1:6" x14ac:dyDescent="0.3">
      <c r="A723" s="4">
        <v>41332</v>
      </c>
      <c r="B723" s="5">
        <v>217.199997</v>
      </c>
      <c r="C723" s="5">
        <v>226.449997</v>
      </c>
      <c r="D723" s="5">
        <v>216.25</v>
      </c>
      <c r="E723" s="5">
        <v>198.750641</v>
      </c>
      <c r="F723" s="5">
        <v>1630201</v>
      </c>
    </row>
    <row r="724" spans="1:6" x14ac:dyDescent="0.3">
      <c r="A724" s="4">
        <v>41333</v>
      </c>
      <c r="B724" s="5">
        <v>225</v>
      </c>
      <c r="C724" s="5">
        <v>231.85000600000001</v>
      </c>
      <c r="D724" s="5">
        <v>208.050003</v>
      </c>
      <c r="E724" s="5">
        <v>187.77778599999999</v>
      </c>
      <c r="F724" s="5">
        <v>3728607</v>
      </c>
    </row>
    <row r="725" spans="1:6" x14ac:dyDescent="0.3">
      <c r="A725" s="4">
        <v>41334</v>
      </c>
      <c r="B725" s="5">
        <v>213.14999399999999</v>
      </c>
      <c r="C725" s="5">
        <v>222.39999399999999</v>
      </c>
      <c r="D725" s="5">
        <v>210.300003</v>
      </c>
      <c r="E725" s="5">
        <v>195.47648599999999</v>
      </c>
      <c r="F725" s="5">
        <v>1805550</v>
      </c>
    </row>
    <row r="726" spans="1:6" x14ac:dyDescent="0.3">
      <c r="A726" s="4">
        <v>41337</v>
      </c>
      <c r="B726" s="5">
        <v>217.800003</v>
      </c>
      <c r="C726" s="5">
        <v>219.89999399999999</v>
      </c>
      <c r="D726" s="5">
        <v>213.199997</v>
      </c>
      <c r="E726" s="5">
        <v>189.81304900000001</v>
      </c>
      <c r="F726" s="5">
        <v>1015299</v>
      </c>
    </row>
    <row r="727" spans="1:6" x14ac:dyDescent="0.3">
      <c r="A727" s="4">
        <v>41338</v>
      </c>
      <c r="B727" s="5">
        <v>216.5</v>
      </c>
      <c r="C727" s="5">
        <v>227.949997</v>
      </c>
      <c r="D727" s="5">
        <v>215.64999399999999</v>
      </c>
      <c r="E727" s="5">
        <v>200.96292099999999</v>
      </c>
      <c r="F727" s="5">
        <v>1722914</v>
      </c>
    </row>
    <row r="728" spans="1:6" x14ac:dyDescent="0.3">
      <c r="A728" s="4">
        <v>41339</v>
      </c>
      <c r="B728" s="5">
        <v>229.25</v>
      </c>
      <c r="C728" s="5">
        <v>231.5</v>
      </c>
      <c r="D728" s="5">
        <v>227.050003</v>
      </c>
      <c r="E728" s="5">
        <v>202.423035</v>
      </c>
      <c r="F728" s="5">
        <v>1824607</v>
      </c>
    </row>
    <row r="729" spans="1:6" x14ac:dyDescent="0.3">
      <c r="A729" s="4">
        <v>41340</v>
      </c>
      <c r="B729" s="5">
        <v>230</v>
      </c>
      <c r="C729" s="5">
        <v>232.699997</v>
      </c>
      <c r="D729" s="5">
        <v>227.60000600000001</v>
      </c>
      <c r="E729" s="5">
        <v>203.88313299999999</v>
      </c>
      <c r="F729" s="5">
        <v>1267133</v>
      </c>
    </row>
    <row r="730" spans="1:6" x14ac:dyDescent="0.3">
      <c r="A730" s="4">
        <v>41341</v>
      </c>
      <c r="B730" s="5">
        <v>232.699997</v>
      </c>
      <c r="C730" s="5">
        <v>234.5</v>
      </c>
      <c r="D730" s="5">
        <v>230.39999399999999</v>
      </c>
      <c r="E730" s="5">
        <v>206.09539799999999</v>
      </c>
      <c r="F730" s="5">
        <v>992246</v>
      </c>
    </row>
    <row r="731" spans="1:6" x14ac:dyDescent="0.3">
      <c r="A731" s="4">
        <v>41344</v>
      </c>
      <c r="B731" s="5">
        <v>233.949997</v>
      </c>
      <c r="C731" s="5">
        <v>238.39999399999999</v>
      </c>
      <c r="D731" s="5">
        <v>231.699997</v>
      </c>
      <c r="E731" s="5">
        <v>209.01559399999999</v>
      </c>
      <c r="F731" s="5">
        <v>1373795</v>
      </c>
    </row>
    <row r="732" spans="1:6" x14ac:dyDescent="0.3">
      <c r="A732" s="4">
        <v>41345</v>
      </c>
      <c r="B732" s="5">
        <v>235.300003</v>
      </c>
      <c r="C732" s="5">
        <v>238.39999399999999</v>
      </c>
      <c r="D732" s="5">
        <v>227.60000600000001</v>
      </c>
      <c r="E732" s="5">
        <v>206.89183</v>
      </c>
      <c r="F732" s="5">
        <v>1492219</v>
      </c>
    </row>
    <row r="733" spans="1:6" x14ac:dyDescent="0.3">
      <c r="A733" s="4">
        <v>41346</v>
      </c>
      <c r="B733" s="5">
        <v>234</v>
      </c>
      <c r="C733" s="5">
        <v>234</v>
      </c>
      <c r="D733" s="5">
        <v>224.60000600000001</v>
      </c>
      <c r="E733" s="5">
        <v>200.25500500000001</v>
      </c>
      <c r="F733" s="5">
        <v>936001</v>
      </c>
    </row>
    <row r="734" spans="1:6" x14ac:dyDescent="0.3">
      <c r="A734" s="4">
        <v>41347</v>
      </c>
      <c r="B734" s="5">
        <v>226</v>
      </c>
      <c r="C734" s="5">
        <v>232.800003</v>
      </c>
      <c r="D734" s="5">
        <v>219.699997</v>
      </c>
      <c r="E734" s="5">
        <v>205.29899599999999</v>
      </c>
      <c r="F734" s="5">
        <v>1569653</v>
      </c>
    </row>
    <row r="735" spans="1:6" x14ac:dyDescent="0.3">
      <c r="A735" s="4">
        <v>41348</v>
      </c>
      <c r="B735" s="5">
        <v>232</v>
      </c>
      <c r="C735" s="5">
        <v>237.89999399999999</v>
      </c>
      <c r="D735" s="5">
        <v>231.60000600000001</v>
      </c>
      <c r="E735" s="5">
        <v>206.40512100000001</v>
      </c>
      <c r="F735" s="5">
        <v>1833920</v>
      </c>
    </row>
    <row r="736" spans="1:6" x14ac:dyDescent="0.3">
      <c r="A736" s="4">
        <v>41351</v>
      </c>
      <c r="B736" s="5">
        <v>232.85000600000001</v>
      </c>
      <c r="C736" s="5">
        <v>236.75</v>
      </c>
      <c r="D736" s="5">
        <v>224.800003</v>
      </c>
      <c r="E736" s="5">
        <v>206.93606600000001</v>
      </c>
      <c r="F736" s="5">
        <v>689367</v>
      </c>
    </row>
    <row r="737" spans="1:6" x14ac:dyDescent="0.3">
      <c r="A737" s="4">
        <v>41352</v>
      </c>
      <c r="B737" s="5">
        <v>236.699997</v>
      </c>
      <c r="C737" s="5">
        <v>236.699997</v>
      </c>
      <c r="D737" s="5">
        <v>223.5</v>
      </c>
      <c r="E737" s="5">
        <v>199.901016</v>
      </c>
      <c r="F737" s="5">
        <v>1438167</v>
      </c>
    </row>
    <row r="738" spans="1:6" x14ac:dyDescent="0.3">
      <c r="A738" s="4">
        <v>41353</v>
      </c>
      <c r="B738" s="5">
        <v>226</v>
      </c>
      <c r="C738" s="5">
        <v>226.800003</v>
      </c>
      <c r="D738" s="5">
        <v>217.60000600000001</v>
      </c>
      <c r="E738" s="5">
        <v>194.98979199999999</v>
      </c>
      <c r="F738" s="5">
        <v>1202924</v>
      </c>
    </row>
    <row r="739" spans="1:6" x14ac:dyDescent="0.3">
      <c r="A739" s="4">
        <v>41354</v>
      </c>
      <c r="B739" s="5">
        <v>222.39999399999999</v>
      </c>
      <c r="C739" s="5">
        <v>223.800003</v>
      </c>
      <c r="D739" s="5">
        <v>214.25</v>
      </c>
      <c r="E739" s="5">
        <v>190.96347</v>
      </c>
      <c r="F739" s="5">
        <v>2286767</v>
      </c>
    </row>
    <row r="740" spans="1:6" x14ac:dyDescent="0.3">
      <c r="A740" s="4">
        <v>41355</v>
      </c>
      <c r="B740" s="5">
        <v>215</v>
      </c>
      <c r="C740" s="5">
        <v>221</v>
      </c>
      <c r="D740" s="5">
        <v>210.199997</v>
      </c>
      <c r="E740" s="5">
        <v>193.52967799999999</v>
      </c>
      <c r="F740" s="5">
        <v>1817843</v>
      </c>
    </row>
    <row r="741" spans="1:6" x14ac:dyDescent="0.3">
      <c r="A741" s="4">
        <v>41358</v>
      </c>
      <c r="B741" s="5">
        <v>221.89999399999999</v>
      </c>
      <c r="C741" s="5">
        <v>224.800003</v>
      </c>
      <c r="D741" s="5">
        <v>210.85000600000001</v>
      </c>
      <c r="E741" s="5">
        <v>188.35296600000001</v>
      </c>
      <c r="F741" s="5">
        <v>877917</v>
      </c>
    </row>
    <row r="742" spans="1:6" x14ac:dyDescent="0.3">
      <c r="A742" s="4">
        <v>41359</v>
      </c>
      <c r="B742" s="5">
        <v>212</v>
      </c>
      <c r="C742" s="5">
        <v>216.89999399999999</v>
      </c>
      <c r="D742" s="5">
        <v>205.10000600000001</v>
      </c>
      <c r="E742" s="5">
        <v>186.317657</v>
      </c>
      <c r="F742" s="5">
        <v>1188763</v>
      </c>
    </row>
    <row r="743" spans="1:6" x14ac:dyDescent="0.3">
      <c r="A743" s="4">
        <v>41361</v>
      </c>
      <c r="B743" s="5">
        <v>210.550003</v>
      </c>
      <c r="C743" s="5">
        <v>219.800003</v>
      </c>
      <c r="D743" s="5">
        <v>208</v>
      </c>
      <c r="E743" s="5">
        <v>192.910248</v>
      </c>
      <c r="F743" s="5">
        <v>1434253</v>
      </c>
    </row>
    <row r="744" spans="1:6" x14ac:dyDescent="0.3">
      <c r="A744" s="4">
        <v>41365</v>
      </c>
      <c r="B744" s="5">
        <v>218</v>
      </c>
      <c r="C744" s="5">
        <v>220.800003</v>
      </c>
      <c r="D744" s="5">
        <v>214.14999399999999</v>
      </c>
      <c r="E744" s="5">
        <v>193.75091599999999</v>
      </c>
      <c r="F744" s="5">
        <v>955737</v>
      </c>
    </row>
    <row r="745" spans="1:6" x14ac:dyDescent="0.3">
      <c r="A745" s="4">
        <v>41366</v>
      </c>
      <c r="B745" s="5">
        <v>218</v>
      </c>
      <c r="C745" s="5">
        <v>234.800003</v>
      </c>
      <c r="D745" s="5">
        <v>218</v>
      </c>
      <c r="E745" s="5">
        <v>206.31662</v>
      </c>
      <c r="F745" s="5">
        <v>1948741</v>
      </c>
    </row>
    <row r="746" spans="1:6" x14ac:dyDescent="0.3">
      <c r="A746" s="4">
        <v>41367</v>
      </c>
      <c r="B746" s="5">
        <v>233.5</v>
      </c>
      <c r="C746" s="5">
        <v>233.5</v>
      </c>
      <c r="D746" s="5">
        <v>224.199997</v>
      </c>
      <c r="E746" s="5">
        <v>199.856796</v>
      </c>
      <c r="F746" s="5">
        <v>1652683</v>
      </c>
    </row>
    <row r="747" spans="1:6" x14ac:dyDescent="0.3">
      <c r="A747" s="4">
        <v>41368</v>
      </c>
      <c r="B747" s="5">
        <v>225</v>
      </c>
      <c r="C747" s="5">
        <v>226.85000600000001</v>
      </c>
      <c r="D747" s="5">
        <v>219.449997</v>
      </c>
      <c r="E747" s="5">
        <v>196.317139</v>
      </c>
      <c r="F747" s="5">
        <v>1464219</v>
      </c>
    </row>
    <row r="748" spans="1:6" x14ac:dyDescent="0.3">
      <c r="A748" s="4">
        <v>41369</v>
      </c>
      <c r="B748" s="5">
        <v>221.89999399999999</v>
      </c>
      <c r="C748" s="5">
        <v>224.5</v>
      </c>
      <c r="D748" s="5">
        <v>218.14999399999999</v>
      </c>
      <c r="E748" s="5">
        <v>195.34375</v>
      </c>
      <c r="F748" s="5">
        <v>1367621</v>
      </c>
    </row>
    <row r="749" spans="1:6" x14ac:dyDescent="0.3">
      <c r="A749" s="4">
        <v>41372</v>
      </c>
      <c r="B749" s="5">
        <v>221</v>
      </c>
      <c r="C749" s="5">
        <v>222.5</v>
      </c>
      <c r="D749" s="5">
        <v>213.75</v>
      </c>
      <c r="E749" s="5">
        <v>189.90158099999999</v>
      </c>
      <c r="F749" s="5">
        <v>1254573</v>
      </c>
    </row>
    <row r="750" spans="1:6" x14ac:dyDescent="0.3">
      <c r="A750" s="4">
        <v>41373</v>
      </c>
      <c r="B750" s="5">
        <v>215.449997</v>
      </c>
      <c r="C750" s="5">
        <v>218.60000600000001</v>
      </c>
      <c r="D750" s="5">
        <v>207.10000600000001</v>
      </c>
      <c r="E750" s="5">
        <v>184.23812899999999</v>
      </c>
      <c r="F750" s="5">
        <v>1647416</v>
      </c>
    </row>
    <row r="751" spans="1:6" x14ac:dyDescent="0.3">
      <c r="A751" s="4">
        <v>41374</v>
      </c>
      <c r="B751" s="5">
        <v>209.75</v>
      </c>
      <c r="C751" s="5">
        <v>213.199997</v>
      </c>
      <c r="D751" s="5">
        <v>204.5</v>
      </c>
      <c r="E751" s="5">
        <v>187.86627200000001</v>
      </c>
      <c r="F751" s="5">
        <v>1445886</v>
      </c>
    </row>
    <row r="752" spans="1:6" x14ac:dyDescent="0.3">
      <c r="A752" s="4">
        <v>41375</v>
      </c>
      <c r="B752" s="5">
        <v>213.550003</v>
      </c>
      <c r="C752" s="5">
        <v>216.89999399999999</v>
      </c>
      <c r="D752" s="5">
        <v>209.10000600000001</v>
      </c>
      <c r="E752" s="5">
        <v>189.32637</v>
      </c>
      <c r="F752" s="5">
        <v>1308936</v>
      </c>
    </row>
    <row r="753" spans="1:6" x14ac:dyDescent="0.3">
      <c r="A753" s="4">
        <v>41376</v>
      </c>
      <c r="B753" s="5">
        <v>212</v>
      </c>
      <c r="C753" s="5">
        <v>220</v>
      </c>
      <c r="D753" s="5">
        <v>210</v>
      </c>
      <c r="E753" s="5">
        <v>193.57392899999999</v>
      </c>
      <c r="F753" s="5">
        <v>1111665</v>
      </c>
    </row>
    <row r="754" spans="1:6" x14ac:dyDescent="0.3">
      <c r="A754" s="4">
        <v>41379</v>
      </c>
      <c r="B754" s="5">
        <v>217.050003</v>
      </c>
      <c r="C754" s="5">
        <v>228.300003</v>
      </c>
      <c r="D754" s="5">
        <v>215.64999399999999</v>
      </c>
      <c r="E754" s="5">
        <v>198.44094799999999</v>
      </c>
      <c r="F754" s="5">
        <v>1649512</v>
      </c>
    </row>
    <row r="755" spans="1:6" x14ac:dyDescent="0.3">
      <c r="A755" s="4">
        <v>41380</v>
      </c>
      <c r="B755" s="5">
        <v>222.35000600000001</v>
      </c>
      <c r="C755" s="5">
        <v>234.25</v>
      </c>
      <c r="D755" s="5">
        <v>222.35000600000001</v>
      </c>
      <c r="E755" s="5">
        <v>206.18388400000001</v>
      </c>
      <c r="F755" s="5">
        <v>1971105</v>
      </c>
    </row>
    <row r="756" spans="1:6" x14ac:dyDescent="0.3">
      <c r="A756" s="4">
        <v>41381</v>
      </c>
      <c r="B756" s="5">
        <v>235</v>
      </c>
      <c r="C756" s="5">
        <v>237</v>
      </c>
      <c r="D756" s="5">
        <v>226.5</v>
      </c>
      <c r="E756" s="5">
        <v>204.768036</v>
      </c>
      <c r="F756" s="5">
        <v>1747084</v>
      </c>
    </row>
    <row r="757" spans="1:6" x14ac:dyDescent="0.3">
      <c r="A757" s="4">
        <v>41382</v>
      </c>
      <c r="B757" s="5">
        <v>231.39999399999999</v>
      </c>
      <c r="C757" s="5">
        <v>238.89999399999999</v>
      </c>
      <c r="D757" s="5">
        <v>228.5</v>
      </c>
      <c r="E757" s="5">
        <v>209.63504</v>
      </c>
      <c r="F757" s="5">
        <v>1602081</v>
      </c>
    </row>
    <row r="758" spans="1:6" x14ac:dyDescent="0.3">
      <c r="A758" s="4">
        <v>41386</v>
      </c>
      <c r="B758" s="5">
        <v>236.89999399999999</v>
      </c>
      <c r="C758" s="5">
        <v>242.39999399999999</v>
      </c>
      <c r="D758" s="5">
        <v>236.25</v>
      </c>
      <c r="E758" s="5">
        <v>212.73223899999999</v>
      </c>
      <c r="F758" s="5">
        <v>1517392</v>
      </c>
    </row>
    <row r="759" spans="1:6" x14ac:dyDescent="0.3">
      <c r="A759" s="4">
        <v>41387</v>
      </c>
      <c r="B759" s="5">
        <v>240.550003</v>
      </c>
      <c r="C759" s="5">
        <v>242.10000600000001</v>
      </c>
      <c r="D759" s="5">
        <v>234.25</v>
      </c>
      <c r="E759" s="5">
        <v>210.475708</v>
      </c>
      <c r="F759" s="5">
        <v>1180627</v>
      </c>
    </row>
    <row r="760" spans="1:6" x14ac:dyDescent="0.3">
      <c r="A760" s="4">
        <v>41389</v>
      </c>
      <c r="B760" s="5">
        <v>237.85000600000001</v>
      </c>
      <c r="C760" s="5">
        <v>245.89999399999999</v>
      </c>
      <c r="D760" s="5">
        <v>237.85000600000001</v>
      </c>
      <c r="E760" s="5">
        <v>215.20996099999999</v>
      </c>
      <c r="F760" s="5">
        <v>1714314</v>
      </c>
    </row>
    <row r="761" spans="1:6" x14ac:dyDescent="0.3">
      <c r="A761" s="4">
        <v>41390</v>
      </c>
      <c r="B761" s="5">
        <v>242.89999399999999</v>
      </c>
      <c r="C761" s="5">
        <v>242.89999399999999</v>
      </c>
      <c r="D761" s="5">
        <v>231.699997</v>
      </c>
      <c r="E761" s="5">
        <v>206.71482800000001</v>
      </c>
      <c r="F761" s="5">
        <v>921691</v>
      </c>
    </row>
    <row r="762" spans="1:6" x14ac:dyDescent="0.3">
      <c r="A762" s="4">
        <v>41393</v>
      </c>
      <c r="B762" s="5">
        <v>234</v>
      </c>
      <c r="C762" s="5">
        <v>247.89999399999999</v>
      </c>
      <c r="D762" s="5">
        <v>232.699997</v>
      </c>
      <c r="E762" s="5">
        <v>217.33374000000001</v>
      </c>
      <c r="F762" s="5">
        <v>1706227</v>
      </c>
    </row>
    <row r="763" spans="1:6" x14ac:dyDescent="0.3">
      <c r="A763" s="4">
        <v>41394</v>
      </c>
      <c r="B763" s="5">
        <v>247.10000600000001</v>
      </c>
      <c r="C763" s="5">
        <v>247.5</v>
      </c>
      <c r="D763" s="5">
        <v>239.25</v>
      </c>
      <c r="E763" s="5">
        <v>216.62583900000001</v>
      </c>
      <c r="F763" s="5">
        <v>1604408</v>
      </c>
    </row>
    <row r="764" spans="1:6" x14ac:dyDescent="0.3">
      <c r="A764" s="4">
        <v>41396</v>
      </c>
      <c r="B764" s="5">
        <v>244.800003</v>
      </c>
      <c r="C764" s="5">
        <v>251.949997</v>
      </c>
      <c r="D764" s="5">
        <v>243</v>
      </c>
      <c r="E764" s="5">
        <v>218.66111799999999</v>
      </c>
      <c r="F764" s="5">
        <v>1739689</v>
      </c>
    </row>
    <row r="765" spans="1:6" x14ac:dyDescent="0.3">
      <c r="A765" s="4">
        <v>41397</v>
      </c>
      <c r="B765" s="5">
        <v>247.10000600000001</v>
      </c>
      <c r="C765" s="5">
        <v>247.89999399999999</v>
      </c>
      <c r="D765" s="5">
        <v>237.5</v>
      </c>
      <c r="E765" s="5">
        <v>212.157028</v>
      </c>
      <c r="F765" s="5">
        <v>1381447</v>
      </c>
    </row>
    <row r="766" spans="1:6" x14ac:dyDescent="0.3">
      <c r="A766" s="4">
        <v>41400</v>
      </c>
      <c r="B766" s="5">
        <v>240</v>
      </c>
      <c r="C766" s="5">
        <v>242.39999399999999</v>
      </c>
      <c r="D766" s="5">
        <v>235</v>
      </c>
      <c r="E766" s="5">
        <v>213.572891</v>
      </c>
      <c r="F766" s="5">
        <v>823832</v>
      </c>
    </row>
    <row r="767" spans="1:6" x14ac:dyDescent="0.3">
      <c r="A767" s="4">
        <v>41401</v>
      </c>
      <c r="B767" s="5">
        <v>242.550003</v>
      </c>
      <c r="C767" s="5">
        <v>245.89999399999999</v>
      </c>
      <c r="D767" s="5">
        <v>241.39999399999999</v>
      </c>
      <c r="E767" s="5">
        <v>214.280823</v>
      </c>
      <c r="F767" s="5">
        <v>1132144</v>
      </c>
    </row>
    <row r="768" spans="1:6" x14ac:dyDescent="0.3">
      <c r="A768" s="4">
        <v>41402</v>
      </c>
      <c r="B768" s="5">
        <v>244.050003</v>
      </c>
      <c r="C768" s="5">
        <v>244.89999399999999</v>
      </c>
      <c r="D768" s="5">
        <v>235.199997</v>
      </c>
      <c r="E768" s="5">
        <v>211.670334</v>
      </c>
      <c r="F768" s="5">
        <v>955969</v>
      </c>
    </row>
    <row r="769" spans="1:6" x14ac:dyDescent="0.3">
      <c r="A769" s="4">
        <v>41403</v>
      </c>
      <c r="B769" s="5">
        <v>240</v>
      </c>
      <c r="C769" s="5">
        <v>255</v>
      </c>
      <c r="D769" s="5">
        <v>237.10000600000001</v>
      </c>
      <c r="E769" s="5">
        <v>214.59053</v>
      </c>
      <c r="F769" s="5">
        <v>7514742</v>
      </c>
    </row>
    <row r="770" spans="1:6" x14ac:dyDescent="0.3">
      <c r="A770" s="4">
        <v>41404</v>
      </c>
      <c r="B770" s="5">
        <v>243.699997</v>
      </c>
      <c r="C770" s="5">
        <v>243.949997</v>
      </c>
      <c r="D770" s="5">
        <v>236.699997</v>
      </c>
      <c r="E770" s="5">
        <v>212.024292</v>
      </c>
      <c r="F770" s="5">
        <v>1663385</v>
      </c>
    </row>
    <row r="771" spans="1:6" x14ac:dyDescent="0.3">
      <c r="A771" s="4">
        <v>41407</v>
      </c>
      <c r="B771" s="5">
        <v>238.75</v>
      </c>
      <c r="C771" s="5">
        <v>241.5</v>
      </c>
      <c r="D771" s="5">
        <v>232.64999399999999</v>
      </c>
      <c r="E771" s="5">
        <v>206.493607</v>
      </c>
      <c r="F771" s="5">
        <v>993515</v>
      </c>
    </row>
    <row r="772" spans="1:6" x14ac:dyDescent="0.3">
      <c r="A772" s="4">
        <v>41408</v>
      </c>
      <c r="B772" s="5">
        <v>233</v>
      </c>
      <c r="C772" s="5">
        <v>235.39999399999999</v>
      </c>
      <c r="D772" s="5">
        <v>229.25</v>
      </c>
      <c r="E772" s="5">
        <v>204.281342</v>
      </c>
      <c r="F772" s="5">
        <v>1275224</v>
      </c>
    </row>
    <row r="773" spans="1:6" x14ac:dyDescent="0.3">
      <c r="A773" s="4">
        <v>41409</v>
      </c>
      <c r="B773" s="5">
        <v>232.800003</v>
      </c>
      <c r="C773" s="5">
        <v>244.5</v>
      </c>
      <c r="D773" s="5">
        <v>232.050003</v>
      </c>
      <c r="E773" s="5">
        <v>215.51968400000001</v>
      </c>
      <c r="F773" s="5">
        <v>3307763</v>
      </c>
    </row>
    <row r="774" spans="1:6" x14ac:dyDescent="0.3">
      <c r="A774" s="4">
        <v>41410</v>
      </c>
      <c r="B774" s="5">
        <v>242.050003</v>
      </c>
      <c r="C774" s="5">
        <v>250.800003</v>
      </c>
      <c r="D774" s="5">
        <v>241</v>
      </c>
      <c r="E774" s="5">
        <v>215.78517199999999</v>
      </c>
      <c r="F774" s="5">
        <v>2842424</v>
      </c>
    </row>
    <row r="775" spans="1:6" x14ac:dyDescent="0.3">
      <c r="A775" s="4">
        <v>41411</v>
      </c>
      <c r="B775" s="5">
        <v>245</v>
      </c>
      <c r="C775" s="5">
        <v>245.449997</v>
      </c>
      <c r="D775" s="5">
        <v>240</v>
      </c>
      <c r="E775" s="5">
        <v>215.254211</v>
      </c>
      <c r="F775" s="5">
        <v>1839616</v>
      </c>
    </row>
    <row r="776" spans="1:6" x14ac:dyDescent="0.3">
      <c r="A776" s="4">
        <v>41414</v>
      </c>
      <c r="B776" s="5">
        <v>242.10000600000001</v>
      </c>
      <c r="C776" s="5">
        <v>248.699997</v>
      </c>
      <c r="D776" s="5">
        <v>240.25</v>
      </c>
      <c r="E776" s="5">
        <v>213.705612</v>
      </c>
      <c r="F776" s="5">
        <v>798445</v>
      </c>
    </row>
    <row r="777" spans="1:6" x14ac:dyDescent="0.3">
      <c r="A777" s="4">
        <v>41415</v>
      </c>
      <c r="B777" s="5">
        <v>243.39999399999999</v>
      </c>
      <c r="C777" s="5">
        <v>243.39999399999999</v>
      </c>
      <c r="D777" s="5">
        <v>234.14999399999999</v>
      </c>
      <c r="E777" s="5">
        <v>208.08642599999999</v>
      </c>
      <c r="F777" s="5">
        <v>1516532</v>
      </c>
    </row>
    <row r="778" spans="1:6" x14ac:dyDescent="0.3">
      <c r="A778" s="4">
        <v>41416</v>
      </c>
      <c r="B778" s="5">
        <v>236.25</v>
      </c>
      <c r="C778" s="5">
        <v>238.85000600000001</v>
      </c>
      <c r="D778" s="5">
        <v>228.10000600000001</v>
      </c>
      <c r="E778" s="5">
        <v>203.794647</v>
      </c>
      <c r="F778" s="5">
        <v>1245817</v>
      </c>
    </row>
    <row r="779" spans="1:6" x14ac:dyDescent="0.3">
      <c r="A779" s="4">
        <v>41417</v>
      </c>
      <c r="B779" s="5">
        <v>228</v>
      </c>
      <c r="C779" s="5">
        <v>229.699997</v>
      </c>
      <c r="D779" s="5">
        <v>216.5</v>
      </c>
      <c r="E779" s="5">
        <v>200.43197599999999</v>
      </c>
      <c r="F779" s="5">
        <v>2024152</v>
      </c>
    </row>
    <row r="780" spans="1:6" x14ac:dyDescent="0.3">
      <c r="A780" s="4">
        <v>41418</v>
      </c>
      <c r="B780" s="5">
        <v>227</v>
      </c>
      <c r="C780" s="5">
        <v>231.64999399999999</v>
      </c>
      <c r="D780" s="5">
        <v>222.39999399999999</v>
      </c>
      <c r="E780" s="5">
        <v>201.27264400000001</v>
      </c>
      <c r="F780" s="5">
        <v>793083</v>
      </c>
    </row>
    <row r="781" spans="1:6" x14ac:dyDescent="0.3">
      <c r="A781" s="4">
        <v>41421</v>
      </c>
      <c r="B781" s="5">
        <v>227.10000600000001</v>
      </c>
      <c r="C781" s="5">
        <v>229.949997</v>
      </c>
      <c r="D781" s="5">
        <v>223.550003</v>
      </c>
      <c r="E781" s="5">
        <v>201.09567300000001</v>
      </c>
      <c r="F781" s="5">
        <v>650885</v>
      </c>
    </row>
    <row r="782" spans="1:6" x14ac:dyDescent="0.3">
      <c r="A782" s="4">
        <v>41422</v>
      </c>
      <c r="B782" s="5">
        <v>227.5</v>
      </c>
      <c r="C782" s="5">
        <v>235</v>
      </c>
      <c r="D782" s="5">
        <v>226.550003</v>
      </c>
      <c r="E782" s="5">
        <v>207.29003900000001</v>
      </c>
      <c r="F782" s="5">
        <v>948531</v>
      </c>
    </row>
    <row r="783" spans="1:6" x14ac:dyDescent="0.3">
      <c r="A783" s="4">
        <v>41423</v>
      </c>
      <c r="B783" s="5">
        <v>233.5</v>
      </c>
      <c r="C783" s="5">
        <v>235</v>
      </c>
      <c r="D783" s="5">
        <v>225.25</v>
      </c>
      <c r="E783" s="5">
        <v>199.989532</v>
      </c>
      <c r="F783" s="5">
        <v>1492371</v>
      </c>
    </row>
    <row r="784" spans="1:6" x14ac:dyDescent="0.3">
      <c r="A784" s="4">
        <v>41424</v>
      </c>
      <c r="B784" s="5">
        <v>225</v>
      </c>
      <c r="C784" s="5">
        <v>233.89999399999999</v>
      </c>
      <c r="D784" s="5">
        <v>222.699997</v>
      </c>
      <c r="E784" s="5">
        <v>204.81227100000001</v>
      </c>
      <c r="F784" s="5">
        <v>1512310</v>
      </c>
    </row>
    <row r="785" spans="1:6" x14ac:dyDescent="0.3">
      <c r="A785" s="4">
        <v>41425</v>
      </c>
      <c r="B785" s="5">
        <v>231</v>
      </c>
      <c r="C785" s="5">
        <v>231</v>
      </c>
      <c r="D785" s="5">
        <v>219.10000600000001</v>
      </c>
      <c r="E785" s="5">
        <v>194.72430399999999</v>
      </c>
      <c r="F785" s="5">
        <v>1514243</v>
      </c>
    </row>
    <row r="786" spans="1:6" x14ac:dyDescent="0.3">
      <c r="A786" s="4">
        <v>41428</v>
      </c>
      <c r="B786" s="5">
        <v>220.25</v>
      </c>
      <c r="C786" s="5">
        <v>223.5</v>
      </c>
      <c r="D786" s="5">
        <v>216.39999399999999</v>
      </c>
      <c r="E786" s="5">
        <v>194.90129099999999</v>
      </c>
      <c r="F786" s="5">
        <v>1155799</v>
      </c>
    </row>
    <row r="787" spans="1:6" x14ac:dyDescent="0.3">
      <c r="A787" s="4">
        <v>41429</v>
      </c>
      <c r="B787" s="5">
        <v>220.5</v>
      </c>
      <c r="C787" s="5">
        <v>224</v>
      </c>
      <c r="D787" s="5">
        <v>217.800003</v>
      </c>
      <c r="E787" s="5">
        <v>194.01638800000001</v>
      </c>
      <c r="F787" s="5">
        <v>727980</v>
      </c>
    </row>
    <row r="788" spans="1:6" x14ac:dyDescent="0.3">
      <c r="A788" s="4">
        <v>41430</v>
      </c>
      <c r="B788" s="5">
        <v>217.050003</v>
      </c>
      <c r="C788" s="5">
        <v>221</v>
      </c>
      <c r="D788" s="5">
        <v>214</v>
      </c>
      <c r="E788" s="5">
        <v>191.538635</v>
      </c>
      <c r="F788" s="5">
        <v>1251553</v>
      </c>
    </row>
    <row r="789" spans="1:6" x14ac:dyDescent="0.3">
      <c r="A789" s="4">
        <v>41431</v>
      </c>
      <c r="B789" s="5">
        <v>214.050003</v>
      </c>
      <c r="C789" s="5">
        <v>223.39999399999999</v>
      </c>
      <c r="D789" s="5">
        <v>213.10000600000001</v>
      </c>
      <c r="E789" s="5">
        <v>197.113586</v>
      </c>
      <c r="F789" s="5">
        <v>1664347</v>
      </c>
    </row>
    <row r="790" spans="1:6" x14ac:dyDescent="0.3">
      <c r="A790" s="4">
        <v>41432</v>
      </c>
      <c r="B790" s="5">
        <v>221.25</v>
      </c>
      <c r="C790" s="5">
        <v>222.949997</v>
      </c>
      <c r="D790" s="5">
        <v>212.5</v>
      </c>
      <c r="E790" s="5">
        <v>188.88391100000001</v>
      </c>
      <c r="F790" s="5">
        <v>1269257</v>
      </c>
    </row>
    <row r="791" spans="1:6" x14ac:dyDescent="0.3">
      <c r="A791" s="4">
        <v>41435</v>
      </c>
      <c r="B791" s="5">
        <v>215</v>
      </c>
      <c r="C791" s="5">
        <v>217.199997</v>
      </c>
      <c r="D791" s="5">
        <v>205.60000600000001</v>
      </c>
      <c r="E791" s="5">
        <v>183.92845199999999</v>
      </c>
      <c r="F791" s="5">
        <v>1372676</v>
      </c>
    </row>
    <row r="792" spans="1:6" x14ac:dyDescent="0.3">
      <c r="A792" s="4">
        <v>41436</v>
      </c>
      <c r="B792" s="5">
        <v>206</v>
      </c>
      <c r="C792" s="5">
        <v>209.89999399999999</v>
      </c>
      <c r="D792" s="5">
        <v>204.050003</v>
      </c>
      <c r="E792" s="5">
        <v>182.51254299999999</v>
      </c>
      <c r="F792" s="5">
        <v>1169766</v>
      </c>
    </row>
    <row r="793" spans="1:6" x14ac:dyDescent="0.3">
      <c r="A793" s="4">
        <v>41437</v>
      </c>
      <c r="B793" s="5">
        <v>205</v>
      </c>
      <c r="C793" s="5">
        <v>211.64999399999999</v>
      </c>
      <c r="D793" s="5">
        <v>204.300003</v>
      </c>
      <c r="E793" s="5">
        <v>185.919464</v>
      </c>
      <c r="F793" s="5">
        <v>1155548</v>
      </c>
    </row>
    <row r="794" spans="1:6" x14ac:dyDescent="0.3">
      <c r="A794" s="4">
        <v>41438</v>
      </c>
      <c r="B794" s="5">
        <v>208.10000600000001</v>
      </c>
      <c r="C794" s="5">
        <v>210.300003</v>
      </c>
      <c r="D794" s="5">
        <v>205.10000600000001</v>
      </c>
      <c r="E794" s="5">
        <v>183.92845199999999</v>
      </c>
      <c r="F794" s="5">
        <v>1070325</v>
      </c>
    </row>
    <row r="795" spans="1:6" x14ac:dyDescent="0.3">
      <c r="A795" s="4">
        <v>41439</v>
      </c>
      <c r="B795" s="5">
        <v>209.050003</v>
      </c>
      <c r="C795" s="5">
        <v>214.60000600000001</v>
      </c>
      <c r="D795" s="5">
        <v>209.050003</v>
      </c>
      <c r="E795" s="5">
        <v>187.95477299999999</v>
      </c>
      <c r="F795" s="5">
        <v>659532</v>
      </c>
    </row>
    <row r="796" spans="1:6" x14ac:dyDescent="0.3">
      <c r="A796" s="4">
        <v>41442</v>
      </c>
      <c r="B796" s="5">
        <v>213</v>
      </c>
      <c r="C796" s="5">
        <v>217.64999399999999</v>
      </c>
      <c r="D796" s="5">
        <v>206</v>
      </c>
      <c r="E796" s="5">
        <v>191.804123</v>
      </c>
      <c r="F796" s="5">
        <v>1326395</v>
      </c>
    </row>
    <row r="797" spans="1:6" x14ac:dyDescent="0.3">
      <c r="A797" s="4">
        <v>41443</v>
      </c>
      <c r="B797" s="5">
        <v>215</v>
      </c>
      <c r="C797" s="5">
        <v>221.39999399999999</v>
      </c>
      <c r="D797" s="5">
        <v>214.10000600000001</v>
      </c>
      <c r="E797" s="5">
        <v>190.742233</v>
      </c>
      <c r="F797" s="5">
        <v>1534833</v>
      </c>
    </row>
    <row r="798" spans="1:6" x14ac:dyDescent="0.3">
      <c r="A798" s="4">
        <v>41444</v>
      </c>
      <c r="B798" s="5">
        <v>215.75</v>
      </c>
      <c r="C798" s="5">
        <v>219</v>
      </c>
      <c r="D798" s="5">
        <v>214</v>
      </c>
      <c r="E798" s="5">
        <v>192.86601300000001</v>
      </c>
      <c r="F798" s="5">
        <v>804448</v>
      </c>
    </row>
    <row r="799" spans="1:6" x14ac:dyDescent="0.3">
      <c r="A799" s="4">
        <v>41445</v>
      </c>
      <c r="B799" s="5">
        <v>208.699997</v>
      </c>
      <c r="C799" s="5">
        <v>208.699997</v>
      </c>
      <c r="D799" s="5">
        <v>199.699997</v>
      </c>
      <c r="E799" s="5">
        <v>184.69021599999999</v>
      </c>
      <c r="F799" s="5">
        <v>1572804</v>
      </c>
    </row>
    <row r="800" spans="1:6" x14ac:dyDescent="0.3">
      <c r="A800" s="4">
        <v>41446</v>
      </c>
      <c r="B800" s="5">
        <v>200.300003</v>
      </c>
      <c r="C800" s="5">
        <v>202.39999399999999</v>
      </c>
      <c r="D800" s="5">
        <v>189.050003</v>
      </c>
      <c r="E800" s="5">
        <v>178.35166899999999</v>
      </c>
      <c r="F800" s="5">
        <v>1850044</v>
      </c>
    </row>
    <row r="801" spans="1:6" x14ac:dyDescent="0.3">
      <c r="A801" s="4">
        <v>41449</v>
      </c>
      <c r="B801" s="5">
        <v>194</v>
      </c>
      <c r="C801" s="5">
        <v>194</v>
      </c>
      <c r="D801" s="5">
        <v>182.10000600000001</v>
      </c>
      <c r="E801" s="5">
        <v>168.981674</v>
      </c>
      <c r="F801" s="5">
        <v>1037664</v>
      </c>
    </row>
    <row r="802" spans="1:6" x14ac:dyDescent="0.3">
      <c r="A802" s="4">
        <v>41450</v>
      </c>
      <c r="B802" s="5">
        <v>184.5</v>
      </c>
      <c r="C802" s="5">
        <v>186.800003</v>
      </c>
      <c r="D802" s="5">
        <v>176.5</v>
      </c>
      <c r="E802" s="5">
        <v>162.96464499999999</v>
      </c>
      <c r="F802" s="5">
        <v>2223226</v>
      </c>
    </row>
    <row r="803" spans="1:6" x14ac:dyDescent="0.3">
      <c r="A803" s="4">
        <v>41451</v>
      </c>
      <c r="B803" s="5">
        <v>178</v>
      </c>
      <c r="C803" s="5">
        <v>183.89999399999999</v>
      </c>
      <c r="D803" s="5">
        <v>176.25</v>
      </c>
      <c r="E803" s="5">
        <v>165.399033</v>
      </c>
      <c r="F803" s="5">
        <v>1360706</v>
      </c>
    </row>
    <row r="804" spans="1:6" x14ac:dyDescent="0.3">
      <c r="A804" s="4">
        <v>41452</v>
      </c>
      <c r="B804" s="5">
        <v>182.89999399999999</v>
      </c>
      <c r="C804" s="5">
        <v>184.449997</v>
      </c>
      <c r="D804" s="5">
        <v>176.60000600000001</v>
      </c>
      <c r="E804" s="5">
        <v>163.515839</v>
      </c>
      <c r="F804" s="5">
        <v>1048565</v>
      </c>
    </row>
    <row r="805" spans="1:6" x14ac:dyDescent="0.3">
      <c r="A805" s="4">
        <v>41453</v>
      </c>
      <c r="B805" s="5">
        <v>179.25</v>
      </c>
      <c r="C805" s="5">
        <v>189.5</v>
      </c>
      <c r="D805" s="5">
        <v>179.25</v>
      </c>
      <c r="E805" s="5">
        <v>171.186386</v>
      </c>
      <c r="F805" s="5">
        <v>1856699</v>
      </c>
    </row>
    <row r="806" spans="1:6" x14ac:dyDescent="0.3">
      <c r="A806" s="4">
        <v>41456</v>
      </c>
      <c r="B806" s="5">
        <v>186.35000600000001</v>
      </c>
      <c r="C806" s="5">
        <v>193</v>
      </c>
      <c r="D806" s="5">
        <v>186.35000600000001</v>
      </c>
      <c r="E806" s="5">
        <v>176.881866</v>
      </c>
      <c r="F806" s="5">
        <v>1184966</v>
      </c>
    </row>
    <row r="807" spans="1:6" x14ac:dyDescent="0.3">
      <c r="A807" s="4">
        <v>41457</v>
      </c>
      <c r="B807" s="5">
        <v>192.85000600000001</v>
      </c>
      <c r="C807" s="5">
        <v>193</v>
      </c>
      <c r="D807" s="5">
        <v>184.10000600000001</v>
      </c>
      <c r="E807" s="5">
        <v>169.71658300000001</v>
      </c>
      <c r="F807" s="5">
        <v>1233968</v>
      </c>
    </row>
    <row r="808" spans="1:6" x14ac:dyDescent="0.3">
      <c r="A808" s="4">
        <v>41458</v>
      </c>
      <c r="B808" s="5">
        <v>182</v>
      </c>
      <c r="C808" s="5">
        <v>183</v>
      </c>
      <c r="D808" s="5">
        <v>170.10000600000001</v>
      </c>
      <c r="E808" s="5">
        <v>157.315079</v>
      </c>
      <c r="F808" s="5">
        <v>2090472</v>
      </c>
    </row>
    <row r="809" spans="1:6" x14ac:dyDescent="0.3">
      <c r="A809" s="4">
        <v>41459</v>
      </c>
      <c r="B809" s="5">
        <v>172.14999399999999</v>
      </c>
      <c r="C809" s="5">
        <v>177.39999399999999</v>
      </c>
      <c r="D809" s="5">
        <v>166.550003</v>
      </c>
      <c r="E809" s="5">
        <v>159.290131</v>
      </c>
      <c r="F809" s="5">
        <v>3183508</v>
      </c>
    </row>
    <row r="810" spans="1:6" x14ac:dyDescent="0.3">
      <c r="A810" s="4">
        <v>41460</v>
      </c>
      <c r="B810" s="5">
        <v>175</v>
      </c>
      <c r="C810" s="5">
        <v>177.800003</v>
      </c>
      <c r="D810" s="5">
        <v>171.199997</v>
      </c>
      <c r="E810" s="5">
        <v>159.79537999999999</v>
      </c>
      <c r="F810" s="5">
        <v>1497583</v>
      </c>
    </row>
    <row r="811" spans="1:6" x14ac:dyDescent="0.3">
      <c r="A811" s="4">
        <v>41463</v>
      </c>
      <c r="B811" s="5">
        <v>171.800003</v>
      </c>
      <c r="C811" s="5">
        <v>175</v>
      </c>
      <c r="D811" s="5">
        <v>167.10000600000001</v>
      </c>
      <c r="E811" s="5">
        <v>157.54475400000001</v>
      </c>
      <c r="F811" s="5">
        <v>1415957</v>
      </c>
    </row>
    <row r="812" spans="1:6" x14ac:dyDescent="0.3">
      <c r="A812" s="4">
        <v>41464</v>
      </c>
      <c r="B812" s="5">
        <v>172.64999399999999</v>
      </c>
      <c r="C812" s="5">
        <v>177.5</v>
      </c>
      <c r="D812" s="5">
        <v>172.10000600000001</v>
      </c>
      <c r="E812" s="5">
        <v>162.13789399999999</v>
      </c>
      <c r="F812" s="5">
        <v>1116857</v>
      </c>
    </row>
    <row r="813" spans="1:6" x14ac:dyDescent="0.3">
      <c r="A813" s="4">
        <v>41465</v>
      </c>
      <c r="B813" s="5">
        <v>177</v>
      </c>
      <c r="C813" s="5">
        <v>178.39999399999999</v>
      </c>
      <c r="D813" s="5">
        <v>172.300003</v>
      </c>
      <c r="E813" s="5">
        <v>159.106415</v>
      </c>
      <c r="F813" s="5">
        <v>792662</v>
      </c>
    </row>
    <row r="814" spans="1:6" x14ac:dyDescent="0.3">
      <c r="A814" s="4">
        <v>41466</v>
      </c>
      <c r="B814" s="5">
        <v>176.10000600000001</v>
      </c>
      <c r="C814" s="5">
        <v>179</v>
      </c>
      <c r="D814" s="5">
        <v>173.60000600000001</v>
      </c>
      <c r="E814" s="5">
        <v>162.18382299999999</v>
      </c>
      <c r="F814" s="5">
        <v>1160202</v>
      </c>
    </row>
    <row r="815" spans="1:6" x14ac:dyDescent="0.3">
      <c r="A815" s="4">
        <v>41467</v>
      </c>
      <c r="B815" s="5">
        <v>177.35000600000001</v>
      </c>
      <c r="C815" s="5">
        <v>179.39999399999999</v>
      </c>
      <c r="D815" s="5">
        <v>174.10000600000001</v>
      </c>
      <c r="E815" s="5">
        <v>161.265198</v>
      </c>
      <c r="F815" s="5">
        <v>1624862</v>
      </c>
    </row>
    <row r="816" spans="1:6" x14ac:dyDescent="0.3">
      <c r="A816" s="4">
        <v>41470</v>
      </c>
      <c r="B816" s="5">
        <v>175</v>
      </c>
      <c r="C816" s="5">
        <v>181.39999399999999</v>
      </c>
      <c r="D816" s="5">
        <v>172.5</v>
      </c>
      <c r="E816" s="5">
        <v>165.85833700000001</v>
      </c>
      <c r="F816" s="5">
        <v>1470457</v>
      </c>
    </row>
    <row r="817" spans="1:6" x14ac:dyDescent="0.3">
      <c r="A817" s="4">
        <v>41471</v>
      </c>
      <c r="B817" s="5">
        <v>175</v>
      </c>
      <c r="C817" s="5">
        <v>176.050003</v>
      </c>
      <c r="D817" s="5">
        <v>167</v>
      </c>
      <c r="E817" s="5">
        <v>154.46734599999999</v>
      </c>
      <c r="F817" s="5">
        <v>1435068</v>
      </c>
    </row>
    <row r="818" spans="1:6" x14ac:dyDescent="0.3">
      <c r="A818" s="4">
        <v>41472</v>
      </c>
      <c r="B818" s="5">
        <v>168.050003</v>
      </c>
      <c r="C818" s="5">
        <v>168.550003</v>
      </c>
      <c r="D818" s="5">
        <v>150.60000600000001</v>
      </c>
      <c r="E818" s="5">
        <v>143.53568999999999</v>
      </c>
      <c r="F818" s="5">
        <v>5058753</v>
      </c>
    </row>
    <row r="819" spans="1:6" x14ac:dyDescent="0.3">
      <c r="A819" s="4">
        <v>41473</v>
      </c>
      <c r="B819" s="5">
        <v>158.699997</v>
      </c>
      <c r="C819" s="5">
        <v>164</v>
      </c>
      <c r="D819" s="5">
        <v>154.199997</v>
      </c>
      <c r="E819" s="5">
        <v>150.05793800000001</v>
      </c>
      <c r="F819" s="5">
        <v>2918433</v>
      </c>
    </row>
    <row r="820" spans="1:6" x14ac:dyDescent="0.3">
      <c r="A820" s="4">
        <v>41474</v>
      </c>
      <c r="B820" s="5">
        <v>165</v>
      </c>
      <c r="C820" s="5">
        <v>165.39999399999999</v>
      </c>
      <c r="D820" s="5">
        <v>154.949997</v>
      </c>
      <c r="E820" s="5">
        <v>143.81127900000001</v>
      </c>
      <c r="F820" s="5">
        <v>2252536</v>
      </c>
    </row>
    <row r="821" spans="1:6" x14ac:dyDescent="0.3">
      <c r="A821" s="4">
        <v>41477</v>
      </c>
      <c r="B821" s="5">
        <v>157</v>
      </c>
      <c r="C821" s="5">
        <v>159.89999399999999</v>
      </c>
      <c r="D821" s="5">
        <v>153.64999399999999</v>
      </c>
      <c r="E821" s="5">
        <v>142.984497</v>
      </c>
      <c r="F821" s="5">
        <v>1889985</v>
      </c>
    </row>
    <row r="822" spans="1:6" x14ac:dyDescent="0.3">
      <c r="A822" s="4">
        <v>41478</v>
      </c>
      <c r="B822" s="5">
        <v>157.300003</v>
      </c>
      <c r="C822" s="5">
        <v>160.89999399999999</v>
      </c>
      <c r="D822" s="5">
        <v>153.60000600000001</v>
      </c>
      <c r="E822" s="5">
        <v>141.74435399999999</v>
      </c>
      <c r="F822" s="5">
        <v>2432865</v>
      </c>
    </row>
    <row r="823" spans="1:6" x14ac:dyDescent="0.3">
      <c r="A823" s="4">
        <v>41479</v>
      </c>
      <c r="B823" s="5">
        <v>150.300003</v>
      </c>
      <c r="C823" s="5">
        <v>150.60000600000001</v>
      </c>
      <c r="D823" s="5">
        <v>145.10000600000001</v>
      </c>
      <c r="E823" s="5">
        <v>134.34939600000001</v>
      </c>
      <c r="F823" s="5">
        <v>4196793</v>
      </c>
    </row>
    <row r="824" spans="1:6" x14ac:dyDescent="0.3">
      <c r="A824" s="4">
        <v>41480</v>
      </c>
      <c r="B824" s="5">
        <v>145</v>
      </c>
      <c r="C824" s="5">
        <v>148.39999399999999</v>
      </c>
      <c r="D824" s="5">
        <v>143.199997</v>
      </c>
      <c r="E824" s="5">
        <v>133.338898</v>
      </c>
      <c r="F824" s="5">
        <v>2148637</v>
      </c>
    </row>
    <row r="825" spans="1:6" x14ac:dyDescent="0.3">
      <c r="A825" s="4">
        <v>41481</v>
      </c>
      <c r="B825" s="5">
        <v>145.5</v>
      </c>
      <c r="C825" s="5">
        <v>147.35000600000001</v>
      </c>
      <c r="D825" s="5">
        <v>131.199997</v>
      </c>
      <c r="E825" s="5">
        <v>123.096191</v>
      </c>
      <c r="F825" s="5">
        <v>4346230</v>
      </c>
    </row>
    <row r="826" spans="1:6" x14ac:dyDescent="0.3">
      <c r="A826" s="4">
        <v>41484</v>
      </c>
      <c r="B826" s="5">
        <v>133.75</v>
      </c>
      <c r="C826" s="5">
        <v>136.89999399999999</v>
      </c>
      <c r="D826" s="5">
        <v>130</v>
      </c>
      <c r="E826" s="5">
        <v>120.018784</v>
      </c>
      <c r="F826" s="5">
        <v>2805687</v>
      </c>
    </row>
    <row r="827" spans="1:6" x14ac:dyDescent="0.3">
      <c r="A827" s="4">
        <v>41485</v>
      </c>
      <c r="B827" s="5">
        <v>131</v>
      </c>
      <c r="C827" s="5">
        <v>133.64999399999999</v>
      </c>
      <c r="D827" s="5">
        <v>123.5</v>
      </c>
      <c r="E827" s="5">
        <v>113.863968</v>
      </c>
      <c r="F827" s="5">
        <v>3458342</v>
      </c>
    </row>
    <row r="828" spans="1:6" x14ac:dyDescent="0.3">
      <c r="A828" s="4">
        <v>41486</v>
      </c>
      <c r="B828" s="5">
        <v>123.050003</v>
      </c>
      <c r="C828" s="5">
        <v>134.449997</v>
      </c>
      <c r="D828" s="5">
        <v>118.550003</v>
      </c>
      <c r="E828" s="5">
        <v>122.26943199999999</v>
      </c>
      <c r="F828" s="5">
        <v>3712270</v>
      </c>
    </row>
    <row r="829" spans="1:6" x14ac:dyDescent="0.3">
      <c r="A829" s="4">
        <v>41487</v>
      </c>
      <c r="B829" s="5">
        <v>132.39999399999999</v>
      </c>
      <c r="C829" s="5">
        <v>134.14999399999999</v>
      </c>
      <c r="D829" s="5">
        <v>120.599998</v>
      </c>
      <c r="E829" s="5">
        <v>115.930885</v>
      </c>
      <c r="F829" s="5">
        <v>6184660</v>
      </c>
    </row>
    <row r="830" spans="1:6" x14ac:dyDescent="0.3">
      <c r="A830" s="4">
        <v>41488</v>
      </c>
      <c r="B830" s="5">
        <v>127</v>
      </c>
      <c r="C830" s="5">
        <v>128.35000600000001</v>
      </c>
      <c r="D830" s="5">
        <v>115.099998</v>
      </c>
      <c r="E830" s="5">
        <v>107.249847</v>
      </c>
      <c r="F830" s="5">
        <v>3929719</v>
      </c>
    </row>
    <row r="831" spans="1:6" x14ac:dyDescent="0.3">
      <c r="A831" s="4">
        <v>41491</v>
      </c>
      <c r="B831" s="5">
        <v>117.900002</v>
      </c>
      <c r="C831" s="5">
        <v>121.699997</v>
      </c>
      <c r="D831" s="5">
        <v>114.5</v>
      </c>
      <c r="E831" s="5">
        <v>110.69471</v>
      </c>
      <c r="F831" s="5">
        <v>3524091</v>
      </c>
    </row>
    <row r="832" spans="1:6" x14ac:dyDescent="0.3">
      <c r="A832" s="4">
        <v>41492</v>
      </c>
      <c r="B832" s="5">
        <v>119</v>
      </c>
      <c r="C832" s="5">
        <v>119</v>
      </c>
      <c r="D832" s="5">
        <v>110.050003</v>
      </c>
      <c r="E832" s="5">
        <v>103.71313499999999</v>
      </c>
      <c r="F832" s="5">
        <v>4382576</v>
      </c>
    </row>
    <row r="833" spans="1:6" x14ac:dyDescent="0.3">
      <c r="A833" s="4">
        <v>41493</v>
      </c>
      <c r="B833" s="5">
        <v>113.5</v>
      </c>
      <c r="C833" s="5">
        <v>119.199997</v>
      </c>
      <c r="D833" s="5">
        <v>112.400002</v>
      </c>
      <c r="E833" s="5">
        <v>107.984764</v>
      </c>
      <c r="F833" s="5">
        <v>2965947</v>
      </c>
    </row>
    <row r="834" spans="1:6" x14ac:dyDescent="0.3">
      <c r="A834" s="4">
        <v>41494</v>
      </c>
      <c r="B834" s="5">
        <v>117.5</v>
      </c>
      <c r="C834" s="5">
        <v>119</v>
      </c>
      <c r="D834" s="5">
        <v>113.699997</v>
      </c>
      <c r="E834" s="5">
        <v>107.433571</v>
      </c>
      <c r="F834" s="5">
        <v>2293620</v>
      </c>
    </row>
    <row r="835" spans="1:6" x14ac:dyDescent="0.3">
      <c r="A835" s="4">
        <v>41498</v>
      </c>
      <c r="B835" s="5">
        <v>116.949997</v>
      </c>
      <c r="C835" s="5">
        <v>123.550003</v>
      </c>
      <c r="D835" s="5">
        <v>109.349998</v>
      </c>
      <c r="E835" s="5">
        <v>109.04117599999999</v>
      </c>
      <c r="F835" s="5">
        <v>5222371</v>
      </c>
    </row>
    <row r="836" spans="1:6" x14ac:dyDescent="0.3">
      <c r="A836" s="4">
        <v>41499</v>
      </c>
      <c r="B836" s="5">
        <v>118</v>
      </c>
      <c r="C836" s="5">
        <v>121.25</v>
      </c>
      <c r="D836" s="5">
        <v>115.400002</v>
      </c>
      <c r="E836" s="5">
        <v>110.602852</v>
      </c>
      <c r="F836" s="5">
        <v>3242801</v>
      </c>
    </row>
    <row r="837" spans="1:6" x14ac:dyDescent="0.3">
      <c r="A837" s="4">
        <v>41500</v>
      </c>
      <c r="B837" s="5">
        <v>121</v>
      </c>
      <c r="C837" s="5">
        <v>123.349998</v>
      </c>
      <c r="D837" s="5">
        <v>117.699997</v>
      </c>
      <c r="E837" s="5">
        <v>109.822014</v>
      </c>
      <c r="F837" s="5">
        <v>2337361</v>
      </c>
    </row>
    <row r="838" spans="1:6" x14ac:dyDescent="0.3">
      <c r="A838" s="4">
        <v>41502</v>
      </c>
      <c r="B838" s="5">
        <v>119.550003</v>
      </c>
      <c r="C838" s="5">
        <v>119.900002</v>
      </c>
      <c r="D838" s="5">
        <v>111.75</v>
      </c>
      <c r="E838" s="5">
        <v>103.34568</v>
      </c>
      <c r="F838" s="5">
        <v>2322001</v>
      </c>
    </row>
    <row r="839" spans="1:6" x14ac:dyDescent="0.3">
      <c r="A839" s="4">
        <v>41505</v>
      </c>
      <c r="B839" s="5">
        <v>111.349998</v>
      </c>
      <c r="C839" s="5">
        <v>112.5</v>
      </c>
      <c r="D839" s="5">
        <v>105.949997</v>
      </c>
      <c r="E839" s="5">
        <v>100.222336</v>
      </c>
      <c r="F839" s="5">
        <v>2236583</v>
      </c>
    </row>
    <row r="840" spans="1:6" x14ac:dyDescent="0.3">
      <c r="A840" s="4">
        <v>41506</v>
      </c>
      <c r="B840" s="5">
        <v>106</v>
      </c>
      <c r="C840" s="5">
        <v>117.150002</v>
      </c>
      <c r="D840" s="5">
        <v>105</v>
      </c>
      <c r="E840" s="5">
        <v>105.963776</v>
      </c>
      <c r="F840" s="5">
        <v>4142313</v>
      </c>
    </row>
    <row r="841" spans="1:6" x14ac:dyDescent="0.3">
      <c r="A841" s="4">
        <v>41507</v>
      </c>
      <c r="B841" s="5">
        <v>121.099998</v>
      </c>
      <c r="C841" s="5">
        <v>124.900002</v>
      </c>
      <c r="D841" s="5">
        <v>106.650002</v>
      </c>
      <c r="E841" s="5">
        <v>99.028130000000004</v>
      </c>
      <c r="F841" s="5">
        <v>5670597</v>
      </c>
    </row>
    <row r="842" spans="1:6" x14ac:dyDescent="0.3">
      <c r="A842" s="4">
        <v>41508</v>
      </c>
      <c r="B842" s="5">
        <v>107.599998</v>
      </c>
      <c r="C842" s="5">
        <v>114</v>
      </c>
      <c r="D842" s="5">
        <v>105.400002</v>
      </c>
      <c r="E842" s="5">
        <v>102.97822600000001</v>
      </c>
      <c r="F842" s="5">
        <v>3216310</v>
      </c>
    </row>
    <row r="843" spans="1:6" x14ac:dyDescent="0.3">
      <c r="A843" s="4">
        <v>41509</v>
      </c>
      <c r="B843" s="5">
        <v>113</v>
      </c>
      <c r="C843" s="5">
        <v>115.099998</v>
      </c>
      <c r="D843" s="5">
        <v>110.650002</v>
      </c>
      <c r="E843" s="5">
        <v>104.585823</v>
      </c>
      <c r="F843" s="5">
        <v>2618477</v>
      </c>
    </row>
    <row r="844" spans="1:6" x14ac:dyDescent="0.3">
      <c r="A844" s="4">
        <v>41512</v>
      </c>
      <c r="B844" s="5">
        <v>114.5</v>
      </c>
      <c r="C844" s="5">
        <v>115.949997</v>
      </c>
      <c r="D844" s="5">
        <v>112.900002</v>
      </c>
      <c r="E844" s="5">
        <v>104.356171</v>
      </c>
      <c r="F844" s="5">
        <v>2333520</v>
      </c>
    </row>
    <row r="845" spans="1:6" x14ac:dyDescent="0.3">
      <c r="A845" s="4">
        <v>41513</v>
      </c>
      <c r="B845" s="5">
        <v>111.400002</v>
      </c>
      <c r="C845" s="5">
        <v>113</v>
      </c>
      <c r="D845" s="5">
        <v>105.5</v>
      </c>
      <c r="E845" s="5">
        <v>97.833916000000002</v>
      </c>
      <c r="F845" s="5">
        <v>3097128</v>
      </c>
    </row>
    <row r="846" spans="1:6" x14ac:dyDescent="0.3">
      <c r="A846" s="4">
        <v>41514</v>
      </c>
      <c r="B846" s="5">
        <v>104</v>
      </c>
      <c r="C846" s="5">
        <v>104</v>
      </c>
      <c r="D846" s="5">
        <v>98.300003000000004</v>
      </c>
      <c r="E846" s="5">
        <v>92.138419999999996</v>
      </c>
      <c r="F846" s="5">
        <v>4646308</v>
      </c>
    </row>
    <row r="847" spans="1:6" x14ac:dyDescent="0.3">
      <c r="A847" s="4">
        <v>41515</v>
      </c>
      <c r="B847" s="5">
        <v>101.550003</v>
      </c>
      <c r="C847" s="5">
        <v>103.099998</v>
      </c>
      <c r="D847" s="5">
        <v>97</v>
      </c>
      <c r="E847" s="5">
        <v>90.622681</v>
      </c>
      <c r="F847" s="5">
        <v>5407097</v>
      </c>
    </row>
    <row r="848" spans="1:6" x14ac:dyDescent="0.3">
      <c r="A848" s="4">
        <v>41516</v>
      </c>
      <c r="B848" s="5">
        <v>98.5</v>
      </c>
      <c r="C848" s="5">
        <v>103.5</v>
      </c>
      <c r="D848" s="5">
        <v>97.550003000000004</v>
      </c>
      <c r="E848" s="5">
        <v>93.516356999999999</v>
      </c>
      <c r="F848" s="5">
        <v>4915578</v>
      </c>
    </row>
    <row r="849" spans="1:6" x14ac:dyDescent="0.3">
      <c r="A849" s="4">
        <v>41519</v>
      </c>
      <c r="B849" s="5">
        <v>102.5</v>
      </c>
      <c r="C849" s="5">
        <v>108.5</v>
      </c>
      <c r="D849" s="5">
        <v>102.5</v>
      </c>
      <c r="E849" s="5">
        <v>98.706603999999999</v>
      </c>
      <c r="F849" s="5">
        <v>3479977</v>
      </c>
    </row>
    <row r="850" spans="1:6" x14ac:dyDescent="0.3">
      <c r="A850" s="4">
        <v>41520</v>
      </c>
      <c r="B850" s="5">
        <v>108.599998</v>
      </c>
      <c r="C850" s="5">
        <v>108.900002</v>
      </c>
      <c r="D850" s="5">
        <v>101</v>
      </c>
      <c r="E850" s="5">
        <v>93.240768000000003</v>
      </c>
      <c r="F850" s="5">
        <v>3464857</v>
      </c>
    </row>
    <row r="851" spans="1:6" x14ac:dyDescent="0.3">
      <c r="A851" s="4">
        <v>41521</v>
      </c>
      <c r="B851" s="5">
        <v>102</v>
      </c>
      <c r="C851" s="5">
        <v>104.900002</v>
      </c>
      <c r="D851" s="5">
        <v>100</v>
      </c>
      <c r="E851" s="5">
        <v>94.480919</v>
      </c>
      <c r="F851" s="5">
        <v>2681522</v>
      </c>
    </row>
    <row r="852" spans="1:6" x14ac:dyDescent="0.3">
      <c r="A852" s="4">
        <v>41522</v>
      </c>
      <c r="B852" s="5">
        <v>105.5</v>
      </c>
      <c r="C852" s="5">
        <v>111.699997</v>
      </c>
      <c r="D852" s="5">
        <v>105.5</v>
      </c>
      <c r="E852" s="5">
        <v>101.64621699999999</v>
      </c>
      <c r="F852" s="5">
        <v>5630914</v>
      </c>
    </row>
    <row r="853" spans="1:6" x14ac:dyDescent="0.3">
      <c r="A853" s="4">
        <v>41523</v>
      </c>
      <c r="B853" s="5">
        <v>112</v>
      </c>
      <c r="C853" s="5">
        <v>112.900002</v>
      </c>
      <c r="D853" s="5">
        <v>106.199997</v>
      </c>
      <c r="E853" s="5">
        <v>99.349648000000002</v>
      </c>
      <c r="F853" s="5">
        <v>4349314</v>
      </c>
    </row>
    <row r="854" spans="1:6" x14ac:dyDescent="0.3">
      <c r="A854" s="4">
        <v>41527</v>
      </c>
      <c r="B854" s="5">
        <v>108.150002</v>
      </c>
      <c r="C854" s="5">
        <v>112.050003</v>
      </c>
      <c r="D854" s="5">
        <v>108.150002</v>
      </c>
      <c r="E854" s="5">
        <v>100.36013</v>
      </c>
      <c r="F854" s="5">
        <v>3155263</v>
      </c>
    </row>
    <row r="855" spans="1:6" x14ac:dyDescent="0.3">
      <c r="A855" s="4">
        <v>41528</v>
      </c>
      <c r="B855" s="5">
        <v>108.800003</v>
      </c>
      <c r="C855" s="5">
        <v>118.300003</v>
      </c>
      <c r="D855" s="5">
        <v>106.900002</v>
      </c>
      <c r="E855" s="5">
        <v>108.214417</v>
      </c>
      <c r="F855" s="5">
        <v>8588408</v>
      </c>
    </row>
    <row r="856" spans="1:6" x14ac:dyDescent="0.3">
      <c r="A856" s="4">
        <v>41529</v>
      </c>
      <c r="B856" s="5">
        <v>119.5</v>
      </c>
      <c r="C856" s="5">
        <v>123.199997</v>
      </c>
      <c r="D856" s="5">
        <v>116.75</v>
      </c>
      <c r="E856" s="5">
        <v>109.40863</v>
      </c>
      <c r="F856" s="5">
        <v>6405904</v>
      </c>
    </row>
    <row r="857" spans="1:6" x14ac:dyDescent="0.3">
      <c r="A857" s="4">
        <v>41530</v>
      </c>
      <c r="B857" s="5">
        <v>117.800003</v>
      </c>
      <c r="C857" s="5">
        <v>126.800003</v>
      </c>
      <c r="D857" s="5">
        <v>117.199997</v>
      </c>
      <c r="E857" s="5">
        <v>114.093628</v>
      </c>
      <c r="F857" s="5">
        <v>5617204</v>
      </c>
    </row>
    <row r="858" spans="1:6" x14ac:dyDescent="0.3">
      <c r="A858" s="4">
        <v>41533</v>
      </c>
      <c r="B858" s="5">
        <v>127.5</v>
      </c>
      <c r="C858" s="5">
        <v>129.75</v>
      </c>
      <c r="D858" s="5">
        <v>122.099998</v>
      </c>
      <c r="E858" s="5">
        <v>115.51750199999999</v>
      </c>
      <c r="F858" s="5">
        <v>4913554</v>
      </c>
    </row>
    <row r="859" spans="1:6" x14ac:dyDescent="0.3">
      <c r="A859" s="4">
        <v>41534</v>
      </c>
      <c r="B859" s="5">
        <v>125.5</v>
      </c>
      <c r="C859" s="5">
        <v>126.449997</v>
      </c>
      <c r="D859" s="5">
        <v>122.599998</v>
      </c>
      <c r="E859" s="5">
        <v>114.139557</v>
      </c>
      <c r="F859" s="5">
        <v>2295426</v>
      </c>
    </row>
    <row r="860" spans="1:6" x14ac:dyDescent="0.3">
      <c r="A860" s="4">
        <v>41535</v>
      </c>
      <c r="B860" s="5">
        <v>125</v>
      </c>
      <c r="C860" s="5">
        <v>128</v>
      </c>
      <c r="D860" s="5">
        <v>123.699997</v>
      </c>
      <c r="E860" s="5">
        <v>116.482063</v>
      </c>
      <c r="F860" s="5">
        <v>1942355</v>
      </c>
    </row>
    <row r="861" spans="1:6" x14ac:dyDescent="0.3">
      <c r="A861" s="4">
        <v>41536</v>
      </c>
      <c r="B861" s="5">
        <v>134</v>
      </c>
      <c r="C861" s="5">
        <v>140.89999399999999</v>
      </c>
      <c r="D861" s="5">
        <v>132.75</v>
      </c>
      <c r="E861" s="5">
        <v>127.964928</v>
      </c>
      <c r="F861" s="5">
        <v>5876225</v>
      </c>
    </row>
    <row r="862" spans="1:6" x14ac:dyDescent="0.3">
      <c r="A862" s="4">
        <v>41537</v>
      </c>
      <c r="B862" s="5">
        <v>140.39999399999999</v>
      </c>
      <c r="C862" s="5">
        <v>142.300003</v>
      </c>
      <c r="D862" s="5">
        <v>121.300003</v>
      </c>
      <c r="E862" s="5">
        <v>117.63035600000001</v>
      </c>
      <c r="F862" s="5">
        <v>8567798</v>
      </c>
    </row>
    <row r="863" spans="1:6" x14ac:dyDescent="0.3">
      <c r="A863" s="4">
        <v>41540</v>
      </c>
      <c r="B863" s="5">
        <v>126</v>
      </c>
      <c r="C863" s="5">
        <v>126</v>
      </c>
      <c r="D863" s="5">
        <v>114.900002</v>
      </c>
      <c r="E863" s="5">
        <v>106.37715900000001</v>
      </c>
      <c r="F863" s="5">
        <v>5888597</v>
      </c>
    </row>
    <row r="864" spans="1:6" x14ac:dyDescent="0.3">
      <c r="A864" s="4">
        <v>41541</v>
      </c>
      <c r="B864" s="5">
        <v>114</v>
      </c>
      <c r="C864" s="5">
        <v>117.349998</v>
      </c>
      <c r="D864" s="5">
        <v>112.5</v>
      </c>
      <c r="E864" s="5">
        <v>104.815483</v>
      </c>
      <c r="F864" s="5">
        <v>5516396</v>
      </c>
    </row>
    <row r="865" spans="1:6" x14ac:dyDescent="0.3">
      <c r="A865" s="4">
        <v>41542</v>
      </c>
      <c r="B865" s="5">
        <v>114.300003</v>
      </c>
      <c r="C865" s="5">
        <v>116.349998</v>
      </c>
      <c r="D865" s="5">
        <v>111</v>
      </c>
      <c r="E865" s="5">
        <v>105.963776</v>
      </c>
      <c r="F865" s="5">
        <v>4508403</v>
      </c>
    </row>
    <row r="866" spans="1:6" x14ac:dyDescent="0.3">
      <c r="A866" s="4">
        <v>41543</v>
      </c>
      <c r="B866" s="5">
        <v>115.550003</v>
      </c>
      <c r="C866" s="5">
        <v>118.949997</v>
      </c>
      <c r="D866" s="5">
        <v>114.849998</v>
      </c>
      <c r="E866" s="5">
        <v>106.836472</v>
      </c>
      <c r="F866" s="5">
        <v>4632095</v>
      </c>
    </row>
    <row r="867" spans="1:6" x14ac:dyDescent="0.3">
      <c r="A867" s="4">
        <v>41544</v>
      </c>
      <c r="B867" s="5">
        <v>117.300003</v>
      </c>
      <c r="C867" s="5">
        <v>117.900002</v>
      </c>
      <c r="D867" s="5">
        <v>115</v>
      </c>
      <c r="E867" s="5">
        <v>106.147499</v>
      </c>
      <c r="F867" s="5">
        <v>2741224</v>
      </c>
    </row>
    <row r="868" spans="1:6" x14ac:dyDescent="0.3">
      <c r="A868" s="4">
        <v>41547</v>
      </c>
      <c r="B868" s="5">
        <v>114</v>
      </c>
      <c r="C868" s="5">
        <v>114</v>
      </c>
      <c r="D868" s="5">
        <v>109</v>
      </c>
      <c r="E868" s="5">
        <v>100.727585</v>
      </c>
      <c r="F868" s="5">
        <v>3474230</v>
      </c>
    </row>
    <row r="869" spans="1:6" x14ac:dyDescent="0.3">
      <c r="A869" s="4">
        <v>41548</v>
      </c>
      <c r="B869" s="5">
        <v>110</v>
      </c>
      <c r="C869" s="5">
        <v>112.900002</v>
      </c>
      <c r="D869" s="5">
        <v>108.050003</v>
      </c>
      <c r="E869" s="5">
        <v>102.93229700000001</v>
      </c>
      <c r="F869" s="5">
        <v>4538614</v>
      </c>
    </row>
    <row r="870" spans="1:6" x14ac:dyDescent="0.3">
      <c r="A870" s="4">
        <v>41550</v>
      </c>
      <c r="B870" s="5">
        <v>112.050003</v>
      </c>
      <c r="C870" s="5">
        <v>116.349998</v>
      </c>
      <c r="D870" s="5">
        <v>112.050003</v>
      </c>
      <c r="E870" s="5">
        <v>106.37715900000001</v>
      </c>
      <c r="F870" s="5">
        <v>3040671</v>
      </c>
    </row>
    <row r="871" spans="1:6" x14ac:dyDescent="0.3">
      <c r="A871" s="4">
        <v>41551</v>
      </c>
      <c r="B871" s="5">
        <v>115.099998</v>
      </c>
      <c r="C871" s="5">
        <v>117.150002</v>
      </c>
      <c r="D871" s="5">
        <v>113.75</v>
      </c>
      <c r="E871" s="5">
        <v>105.412598</v>
      </c>
      <c r="F871" s="5">
        <v>2829915</v>
      </c>
    </row>
    <row r="872" spans="1:6" x14ac:dyDescent="0.3">
      <c r="A872" s="4">
        <v>41554</v>
      </c>
      <c r="B872" s="5">
        <v>113.75</v>
      </c>
      <c r="C872" s="5">
        <v>114.699997</v>
      </c>
      <c r="D872" s="5">
        <v>111.5</v>
      </c>
      <c r="E872" s="5">
        <v>104.907341</v>
      </c>
      <c r="F872" s="5">
        <v>3144743</v>
      </c>
    </row>
    <row r="873" spans="1:6" x14ac:dyDescent="0.3">
      <c r="A873" s="4">
        <v>41555</v>
      </c>
      <c r="B873" s="5">
        <v>118.199997</v>
      </c>
      <c r="C873" s="5">
        <v>118.849998</v>
      </c>
      <c r="D873" s="5">
        <v>113.650002</v>
      </c>
      <c r="E873" s="5">
        <v>105.045135</v>
      </c>
      <c r="F873" s="5">
        <v>3196047</v>
      </c>
    </row>
    <row r="874" spans="1:6" x14ac:dyDescent="0.3">
      <c r="A874" s="4">
        <v>41556</v>
      </c>
      <c r="B874" s="5">
        <v>113.5</v>
      </c>
      <c r="C874" s="5">
        <v>116.800003</v>
      </c>
      <c r="D874" s="5">
        <v>112.400002</v>
      </c>
      <c r="E874" s="5">
        <v>106.79053500000001</v>
      </c>
      <c r="F874" s="5">
        <v>2971489</v>
      </c>
    </row>
    <row r="875" spans="1:6" x14ac:dyDescent="0.3">
      <c r="A875" s="4">
        <v>41557</v>
      </c>
      <c r="B875" s="5">
        <v>115.949997</v>
      </c>
      <c r="C875" s="5">
        <v>117.449997</v>
      </c>
      <c r="D875" s="5">
        <v>115.099998</v>
      </c>
      <c r="E875" s="5">
        <v>106.28529399999999</v>
      </c>
      <c r="F875" s="5">
        <v>2464295</v>
      </c>
    </row>
    <row r="876" spans="1:6" x14ac:dyDescent="0.3">
      <c r="A876" s="4">
        <v>41558</v>
      </c>
      <c r="B876" s="5">
        <v>116.099998</v>
      </c>
      <c r="C876" s="5">
        <v>120.300003</v>
      </c>
      <c r="D876" s="5">
        <v>116</v>
      </c>
      <c r="E876" s="5">
        <v>109.638283</v>
      </c>
      <c r="F876" s="5">
        <v>4650696</v>
      </c>
    </row>
    <row r="877" spans="1:6" x14ac:dyDescent="0.3">
      <c r="A877" s="4">
        <v>41561</v>
      </c>
      <c r="B877" s="5">
        <v>120.5</v>
      </c>
      <c r="C877" s="5">
        <v>123.949997</v>
      </c>
      <c r="D877" s="5">
        <v>119.849998</v>
      </c>
      <c r="E877" s="5">
        <v>112.34824399999999</v>
      </c>
      <c r="F877" s="5">
        <v>3935070</v>
      </c>
    </row>
    <row r="878" spans="1:6" x14ac:dyDescent="0.3">
      <c r="A878" s="4">
        <v>41562</v>
      </c>
      <c r="B878" s="5">
        <v>123.550003</v>
      </c>
      <c r="C878" s="5">
        <v>124.099998</v>
      </c>
      <c r="D878" s="5">
        <v>114.550003</v>
      </c>
      <c r="E878" s="5">
        <v>106.147499</v>
      </c>
      <c r="F878" s="5">
        <v>3540233</v>
      </c>
    </row>
    <row r="879" spans="1:6" x14ac:dyDescent="0.3">
      <c r="A879" s="4">
        <v>41564</v>
      </c>
      <c r="B879" s="5">
        <v>115.550003</v>
      </c>
      <c r="C879" s="5">
        <v>116.900002</v>
      </c>
      <c r="D879" s="5">
        <v>112.099998</v>
      </c>
      <c r="E879" s="5">
        <v>103.483475</v>
      </c>
      <c r="F879" s="5">
        <v>3614952</v>
      </c>
    </row>
    <row r="880" spans="1:6" x14ac:dyDescent="0.3">
      <c r="A880" s="4">
        <v>41565</v>
      </c>
      <c r="B880" s="5">
        <v>113.349998</v>
      </c>
      <c r="C880" s="5">
        <v>116.199997</v>
      </c>
      <c r="D880" s="5">
        <v>113.349998</v>
      </c>
      <c r="E880" s="5">
        <v>106.23936500000001</v>
      </c>
      <c r="F880" s="5">
        <v>2915307</v>
      </c>
    </row>
    <row r="881" spans="1:6" x14ac:dyDescent="0.3">
      <c r="A881" s="4">
        <v>41568</v>
      </c>
      <c r="B881" s="5">
        <v>116.599998</v>
      </c>
      <c r="C881" s="5">
        <v>120.099998</v>
      </c>
      <c r="D881" s="5">
        <v>116.199997</v>
      </c>
      <c r="E881" s="5">
        <v>109.316765</v>
      </c>
      <c r="F881" s="5">
        <v>3297406</v>
      </c>
    </row>
    <row r="882" spans="1:6" x14ac:dyDescent="0.3">
      <c r="A882" s="4">
        <v>41569</v>
      </c>
      <c r="B882" s="5">
        <v>118.5</v>
      </c>
      <c r="C882" s="5">
        <v>120.699997</v>
      </c>
      <c r="D882" s="5">
        <v>117</v>
      </c>
      <c r="E882" s="5">
        <v>108.076622</v>
      </c>
      <c r="F882" s="5">
        <v>3132750</v>
      </c>
    </row>
    <row r="883" spans="1:6" x14ac:dyDescent="0.3">
      <c r="A883" s="4">
        <v>41570</v>
      </c>
      <c r="B883" s="5">
        <v>118.800003</v>
      </c>
      <c r="C883" s="5">
        <v>122.099998</v>
      </c>
      <c r="D883" s="5">
        <v>117.800003</v>
      </c>
      <c r="E883" s="5">
        <v>110.373192</v>
      </c>
      <c r="F883" s="5">
        <v>5782132</v>
      </c>
    </row>
    <row r="884" spans="1:6" x14ac:dyDescent="0.3">
      <c r="A884" s="4">
        <v>41571</v>
      </c>
      <c r="B884" s="5">
        <v>120.449997</v>
      </c>
      <c r="C884" s="5">
        <v>125</v>
      </c>
      <c r="D884" s="5">
        <v>120.099998</v>
      </c>
      <c r="E884" s="5">
        <v>112.715683</v>
      </c>
      <c r="F884" s="5">
        <v>6254861</v>
      </c>
    </row>
    <row r="885" spans="1:6" x14ac:dyDescent="0.3">
      <c r="A885" s="4">
        <v>41572</v>
      </c>
      <c r="B885" s="5">
        <v>122.099998</v>
      </c>
      <c r="C885" s="5">
        <v>124.449997</v>
      </c>
      <c r="D885" s="5">
        <v>121.099998</v>
      </c>
      <c r="E885" s="5">
        <v>112.853477</v>
      </c>
      <c r="F885" s="5">
        <v>3042027</v>
      </c>
    </row>
    <row r="886" spans="1:6" x14ac:dyDescent="0.3">
      <c r="A886" s="4">
        <v>41575</v>
      </c>
      <c r="B886" s="5">
        <v>123.449997</v>
      </c>
      <c r="C886" s="5">
        <v>124.650002</v>
      </c>
      <c r="D886" s="5">
        <v>113.699997</v>
      </c>
      <c r="E886" s="5">
        <v>104.907341</v>
      </c>
      <c r="F886" s="5">
        <v>4759759</v>
      </c>
    </row>
    <row r="887" spans="1:6" x14ac:dyDescent="0.3">
      <c r="A887" s="4">
        <v>41576</v>
      </c>
      <c r="B887" s="5">
        <v>114.199997</v>
      </c>
      <c r="C887" s="5">
        <v>119.800003</v>
      </c>
      <c r="D887" s="5">
        <v>112.599998</v>
      </c>
      <c r="E887" s="5">
        <v>109.224907</v>
      </c>
      <c r="F887" s="5">
        <v>5732116</v>
      </c>
    </row>
    <row r="888" spans="1:6" x14ac:dyDescent="0.3">
      <c r="A888" s="4">
        <v>41577</v>
      </c>
      <c r="B888" s="5">
        <v>119.800003</v>
      </c>
      <c r="C888" s="5">
        <v>120.599998</v>
      </c>
      <c r="D888" s="5">
        <v>114.400002</v>
      </c>
      <c r="E888" s="5">
        <v>105.596321</v>
      </c>
      <c r="F888" s="5">
        <v>4339364</v>
      </c>
    </row>
    <row r="889" spans="1:6" x14ac:dyDescent="0.3">
      <c r="A889" s="4">
        <v>41578</v>
      </c>
      <c r="B889" s="5">
        <v>115.900002</v>
      </c>
      <c r="C889" s="5">
        <v>124</v>
      </c>
      <c r="D889" s="5">
        <v>114.300003</v>
      </c>
      <c r="E889" s="5">
        <v>113.496521</v>
      </c>
      <c r="F889" s="5">
        <v>12711043</v>
      </c>
    </row>
    <row r="890" spans="1:6" x14ac:dyDescent="0.3">
      <c r="A890" s="4">
        <v>41579</v>
      </c>
      <c r="B890" s="5">
        <v>123.449997</v>
      </c>
      <c r="C890" s="5">
        <v>139.949997</v>
      </c>
      <c r="D890" s="5">
        <v>122.099998</v>
      </c>
      <c r="E890" s="5">
        <v>123.417709</v>
      </c>
      <c r="F890" s="5">
        <v>22739817</v>
      </c>
    </row>
    <row r="891" spans="1:6" x14ac:dyDescent="0.3">
      <c r="A891" s="4">
        <v>41583</v>
      </c>
      <c r="B891" s="5">
        <v>134.35000600000001</v>
      </c>
      <c r="C891" s="5">
        <v>142.699997</v>
      </c>
      <c r="D891" s="5">
        <v>134</v>
      </c>
      <c r="E891" s="5">
        <v>124.97938499999999</v>
      </c>
      <c r="F891" s="5">
        <v>10793639</v>
      </c>
    </row>
    <row r="892" spans="1:6" x14ac:dyDescent="0.3">
      <c r="A892" s="4">
        <v>41584</v>
      </c>
      <c r="B892" s="5">
        <v>136.35000600000001</v>
      </c>
      <c r="C892" s="5">
        <v>138.14999399999999</v>
      </c>
      <c r="D892" s="5">
        <v>129.550003</v>
      </c>
      <c r="E892" s="5">
        <v>119.743202</v>
      </c>
      <c r="F892" s="5">
        <v>5794411</v>
      </c>
    </row>
    <row r="893" spans="1:6" x14ac:dyDescent="0.3">
      <c r="A893" s="4">
        <v>41585</v>
      </c>
      <c r="B893" s="5">
        <v>130.050003</v>
      </c>
      <c r="C893" s="5">
        <v>133.800003</v>
      </c>
      <c r="D893" s="5">
        <v>126.099998</v>
      </c>
      <c r="E893" s="5">
        <v>116.52800000000001</v>
      </c>
      <c r="F893" s="5">
        <v>6393336</v>
      </c>
    </row>
    <row r="894" spans="1:6" x14ac:dyDescent="0.3">
      <c r="A894" s="4">
        <v>41586</v>
      </c>
      <c r="B894" s="5">
        <v>126.099998</v>
      </c>
      <c r="C894" s="5">
        <v>129.800003</v>
      </c>
      <c r="D894" s="5">
        <v>124.650002</v>
      </c>
      <c r="E894" s="5">
        <v>117.63035600000001</v>
      </c>
      <c r="F894" s="5">
        <v>4773963</v>
      </c>
    </row>
    <row r="895" spans="1:6" x14ac:dyDescent="0.3">
      <c r="A895" s="4">
        <v>41589</v>
      </c>
      <c r="B895" s="5">
        <v>127</v>
      </c>
      <c r="C895" s="5">
        <v>128.300003</v>
      </c>
      <c r="D895" s="5">
        <v>122.599998</v>
      </c>
      <c r="E895" s="5">
        <v>113.77211</v>
      </c>
      <c r="F895" s="5">
        <v>4696198</v>
      </c>
    </row>
    <row r="896" spans="1:6" x14ac:dyDescent="0.3">
      <c r="A896" s="4">
        <v>41590</v>
      </c>
      <c r="B896" s="5">
        <v>123.599998</v>
      </c>
      <c r="C896" s="5">
        <v>126.5</v>
      </c>
      <c r="D896" s="5">
        <v>120.699997</v>
      </c>
      <c r="E896" s="5">
        <v>111.980789</v>
      </c>
      <c r="F896" s="5">
        <v>3360688</v>
      </c>
    </row>
    <row r="897" spans="1:6" x14ac:dyDescent="0.3">
      <c r="A897" s="4">
        <v>41591</v>
      </c>
      <c r="B897" s="5">
        <v>120.5</v>
      </c>
      <c r="C897" s="5">
        <v>124.25</v>
      </c>
      <c r="D897" s="5">
        <v>118.150002</v>
      </c>
      <c r="E897" s="5">
        <v>108.85745199999999</v>
      </c>
      <c r="F897" s="5">
        <v>5892854</v>
      </c>
    </row>
    <row r="898" spans="1:6" x14ac:dyDescent="0.3">
      <c r="A898" s="4">
        <v>41592</v>
      </c>
      <c r="B898" s="5">
        <v>120.150002</v>
      </c>
      <c r="C898" s="5">
        <v>123.900002</v>
      </c>
      <c r="D898" s="5">
        <v>120.150002</v>
      </c>
      <c r="E898" s="5">
        <v>112.80755600000001</v>
      </c>
      <c r="F898" s="5">
        <v>2745863</v>
      </c>
    </row>
    <row r="899" spans="1:6" x14ac:dyDescent="0.3">
      <c r="A899" s="4">
        <v>41596</v>
      </c>
      <c r="B899" s="5">
        <v>122.800003</v>
      </c>
      <c r="C899" s="5">
        <v>131.800003</v>
      </c>
      <c r="D899" s="5">
        <v>122.800003</v>
      </c>
      <c r="E899" s="5">
        <v>119.421677</v>
      </c>
      <c r="F899" s="5">
        <v>3962038</v>
      </c>
    </row>
    <row r="900" spans="1:6" x14ac:dyDescent="0.3">
      <c r="A900" s="4">
        <v>41597</v>
      </c>
      <c r="B900" s="5">
        <v>130.5</v>
      </c>
      <c r="C900" s="5">
        <v>132.5</v>
      </c>
      <c r="D900" s="5">
        <v>128.5</v>
      </c>
      <c r="E900" s="5">
        <v>120.29438</v>
      </c>
      <c r="F900" s="5">
        <v>4648084</v>
      </c>
    </row>
    <row r="901" spans="1:6" x14ac:dyDescent="0.3">
      <c r="A901" s="4">
        <v>41598</v>
      </c>
      <c r="B901" s="5">
        <v>130</v>
      </c>
      <c r="C901" s="5">
        <v>131.199997</v>
      </c>
      <c r="D901" s="5">
        <v>125.699997</v>
      </c>
      <c r="E901" s="5">
        <v>116.436134</v>
      </c>
      <c r="F901" s="5">
        <v>4497618</v>
      </c>
    </row>
    <row r="902" spans="1:6" x14ac:dyDescent="0.3">
      <c r="A902" s="4">
        <v>41599</v>
      </c>
      <c r="B902" s="5">
        <v>125.949997</v>
      </c>
      <c r="C902" s="5">
        <v>125.949997</v>
      </c>
      <c r="D902" s="5">
        <v>120.25</v>
      </c>
      <c r="E902" s="5">
        <v>111.19995900000001</v>
      </c>
      <c r="F902" s="5">
        <v>3789160</v>
      </c>
    </row>
    <row r="903" spans="1:6" x14ac:dyDescent="0.3">
      <c r="A903" s="4">
        <v>41600</v>
      </c>
      <c r="B903" s="5">
        <v>122</v>
      </c>
      <c r="C903" s="5">
        <v>123.5</v>
      </c>
      <c r="D903" s="5">
        <v>118.099998</v>
      </c>
      <c r="E903" s="5">
        <v>109.592354</v>
      </c>
      <c r="F903" s="5">
        <v>3412493</v>
      </c>
    </row>
    <row r="904" spans="1:6" x14ac:dyDescent="0.3">
      <c r="A904" s="4">
        <v>41603</v>
      </c>
      <c r="B904" s="5">
        <v>120</v>
      </c>
      <c r="C904" s="5">
        <v>122.800003</v>
      </c>
      <c r="D904" s="5">
        <v>119.099998</v>
      </c>
      <c r="E904" s="5">
        <v>111.751137</v>
      </c>
      <c r="F904" s="5">
        <v>4461178</v>
      </c>
    </row>
    <row r="905" spans="1:6" x14ac:dyDescent="0.3">
      <c r="A905" s="4">
        <v>41604</v>
      </c>
      <c r="B905" s="5">
        <v>121.300003</v>
      </c>
      <c r="C905" s="5">
        <v>121.300003</v>
      </c>
      <c r="D905" s="5">
        <v>116.800003</v>
      </c>
      <c r="E905" s="5">
        <v>107.70916699999999</v>
      </c>
      <c r="F905" s="5">
        <v>5471270</v>
      </c>
    </row>
    <row r="906" spans="1:6" x14ac:dyDescent="0.3">
      <c r="A906" s="4">
        <v>41605</v>
      </c>
      <c r="B906" s="5">
        <v>118</v>
      </c>
      <c r="C906" s="5">
        <v>118.25</v>
      </c>
      <c r="D906" s="5">
        <v>115.300003</v>
      </c>
      <c r="E906" s="5">
        <v>106.97425800000001</v>
      </c>
      <c r="F906" s="5">
        <v>4186395</v>
      </c>
    </row>
    <row r="907" spans="1:6" x14ac:dyDescent="0.3">
      <c r="A907" s="4">
        <v>41606</v>
      </c>
      <c r="B907" s="5">
        <v>117.900002</v>
      </c>
      <c r="C907" s="5">
        <v>117.949997</v>
      </c>
      <c r="D907" s="5">
        <v>116.5</v>
      </c>
      <c r="E907" s="5">
        <v>107.571365</v>
      </c>
      <c r="F907" s="5">
        <v>3456225</v>
      </c>
    </row>
    <row r="908" spans="1:6" x14ac:dyDescent="0.3">
      <c r="A908" s="4">
        <v>41607</v>
      </c>
      <c r="B908" s="5">
        <v>116</v>
      </c>
      <c r="C908" s="5">
        <v>120.900002</v>
      </c>
      <c r="D908" s="5">
        <v>115.099998</v>
      </c>
      <c r="E908" s="5">
        <v>110.465057</v>
      </c>
      <c r="F908" s="5">
        <v>4617134</v>
      </c>
    </row>
    <row r="909" spans="1:6" x14ac:dyDescent="0.3">
      <c r="A909" s="4">
        <v>41610</v>
      </c>
      <c r="B909" s="5">
        <v>120</v>
      </c>
      <c r="C909" s="5">
        <v>122.599998</v>
      </c>
      <c r="D909" s="5">
        <v>120</v>
      </c>
      <c r="E909" s="5">
        <v>110.97030599999999</v>
      </c>
      <c r="F909" s="5">
        <v>3241264</v>
      </c>
    </row>
    <row r="910" spans="1:6" x14ac:dyDescent="0.3">
      <c r="A910" s="4">
        <v>41611</v>
      </c>
      <c r="B910" s="5">
        <v>121</v>
      </c>
      <c r="C910" s="5">
        <v>121.199997</v>
      </c>
      <c r="D910" s="5">
        <v>118.650002</v>
      </c>
      <c r="E910" s="5">
        <v>109.316765</v>
      </c>
      <c r="F910" s="5">
        <v>2425943</v>
      </c>
    </row>
    <row r="911" spans="1:6" x14ac:dyDescent="0.3">
      <c r="A911" s="4">
        <v>41612</v>
      </c>
      <c r="B911" s="5">
        <v>118.699997</v>
      </c>
      <c r="C911" s="5">
        <v>119.400002</v>
      </c>
      <c r="D911" s="5">
        <v>117.5</v>
      </c>
      <c r="E911" s="5">
        <v>108.62779999999999</v>
      </c>
      <c r="F911" s="5">
        <v>3787116</v>
      </c>
    </row>
    <row r="912" spans="1:6" x14ac:dyDescent="0.3">
      <c r="A912" s="4">
        <v>41613</v>
      </c>
      <c r="B912" s="5">
        <v>121.25</v>
      </c>
      <c r="C912" s="5">
        <v>124</v>
      </c>
      <c r="D912" s="5">
        <v>120.75</v>
      </c>
      <c r="E912" s="5">
        <v>112.80755600000001</v>
      </c>
      <c r="F912" s="5">
        <v>7018359</v>
      </c>
    </row>
    <row r="913" spans="1:6" x14ac:dyDescent="0.3">
      <c r="A913" s="4">
        <v>41614</v>
      </c>
      <c r="B913" s="5">
        <v>123.300003</v>
      </c>
      <c r="C913" s="5">
        <v>128</v>
      </c>
      <c r="D913" s="5">
        <v>121.650002</v>
      </c>
      <c r="E913" s="5">
        <v>117.125107</v>
      </c>
      <c r="F913" s="5">
        <v>8119852</v>
      </c>
    </row>
    <row r="914" spans="1:6" x14ac:dyDescent="0.3">
      <c r="A914" s="4">
        <v>41617</v>
      </c>
      <c r="B914" s="5">
        <v>132.199997</v>
      </c>
      <c r="C914" s="5">
        <v>134.39999399999999</v>
      </c>
      <c r="D914" s="5">
        <v>130</v>
      </c>
      <c r="E914" s="5">
        <v>121.396721</v>
      </c>
      <c r="F914" s="5">
        <v>6400907</v>
      </c>
    </row>
    <row r="915" spans="1:6" x14ac:dyDescent="0.3">
      <c r="A915" s="4">
        <v>41618</v>
      </c>
      <c r="B915" s="5">
        <v>132</v>
      </c>
      <c r="C915" s="5">
        <v>132</v>
      </c>
      <c r="D915" s="5">
        <v>125.099998</v>
      </c>
      <c r="E915" s="5">
        <v>116.711731</v>
      </c>
      <c r="F915" s="5">
        <v>5162529</v>
      </c>
    </row>
    <row r="916" spans="1:6" x14ac:dyDescent="0.3">
      <c r="A916" s="4">
        <v>41619</v>
      </c>
      <c r="B916" s="5">
        <v>126.400002</v>
      </c>
      <c r="C916" s="5">
        <v>127.400002</v>
      </c>
      <c r="D916" s="5">
        <v>124.050003</v>
      </c>
      <c r="E916" s="5">
        <v>115.10412599999999</v>
      </c>
      <c r="F916" s="5">
        <v>3624300</v>
      </c>
    </row>
    <row r="917" spans="1:6" x14ac:dyDescent="0.3">
      <c r="A917" s="4">
        <v>41620</v>
      </c>
      <c r="B917" s="5">
        <v>125</v>
      </c>
      <c r="C917" s="5">
        <v>125.5</v>
      </c>
      <c r="D917" s="5">
        <v>122.150002</v>
      </c>
      <c r="E917" s="5">
        <v>112.623825</v>
      </c>
      <c r="F917" s="5">
        <v>3951854</v>
      </c>
    </row>
    <row r="918" spans="1:6" x14ac:dyDescent="0.3">
      <c r="A918" s="4">
        <v>41621</v>
      </c>
      <c r="B918" s="5">
        <v>121.5</v>
      </c>
      <c r="C918" s="5">
        <v>121.900002</v>
      </c>
      <c r="D918" s="5">
        <v>118.800003</v>
      </c>
      <c r="E918" s="5">
        <v>109.316765</v>
      </c>
      <c r="F918" s="5">
        <v>2828471</v>
      </c>
    </row>
    <row r="919" spans="1:6" x14ac:dyDescent="0.3">
      <c r="A919" s="4">
        <v>41624</v>
      </c>
      <c r="B919" s="5">
        <v>119</v>
      </c>
      <c r="C919" s="5">
        <v>120.199997</v>
      </c>
      <c r="D919" s="5">
        <v>116.699997</v>
      </c>
      <c r="E919" s="5">
        <v>107.938828</v>
      </c>
      <c r="F919" s="5">
        <v>3400834</v>
      </c>
    </row>
    <row r="920" spans="1:6" x14ac:dyDescent="0.3">
      <c r="A920" s="4">
        <v>41625</v>
      </c>
      <c r="B920" s="5">
        <v>118.599998</v>
      </c>
      <c r="C920" s="5">
        <v>119.449997</v>
      </c>
      <c r="D920" s="5">
        <v>114.5</v>
      </c>
      <c r="E920" s="5">
        <v>105.688187</v>
      </c>
      <c r="F920" s="5">
        <v>3129043</v>
      </c>
    </row>
    <row r="921" spans="1:6" x14ac:dyDescent="0.3">
      <c r="A921" s="4">
        <v>41626</v>
      </c>
      <c r="B921" s="5">
        <v>114.5</v>
      </c>
      <c r="C921" s="5">
        <v>121.800003</v>
      </c>
      <c r="D921" s="5">
        <v>114.349998</v>
      </c>
      <c r="E921" s="5">
        <v>110.740646</v>
      </c>
      <c r="F921" s="5">
        <v>6473616</v>
      </c>
    </row>
    <row r="922" spans="1:6" x14ac:dyDescent="0.3">
      <c r="A922" s="4">
        <v>41627</v>
      </c>
      <c r="B922" s="5">
        <v>122</v>
      </c>
      <c r="C922" s="5">
        <v>122.699997</v>
      </c>
      <c r="D922" s="5">
        <v>118</v>
      </c>
      <c r="E922" s="5">
        <v>109.13304100000001</v>
      </c>
      <c r="F922" s="5">
        <v>3677937</v>
      </c>
    </row>
    <row r="923" spans="1:6" x14ac:dyDescent="0.3">
      <c r="A923" s="4">
        <v>41628</v>
      </c>
      <c r="B923" s="5">
        <v>118.400002</v>
      </c>
      <c r="C923" s="5">
        <v>124</v>
      </c>
      <c r="D923" s="5">
        <v>118.400002</v>
      </c>
      <c r="E923" s="5">
        <v>113.129074</v>
      </c>
      <c r="F923" s="5">
        <v>3739333</v>
      </c>
    </row>
    <row r="924" spans="1:6" x14ac:dyDescent="0.3">
      <c r="A924" s="4">
        <v>41631</v>
      </c>
      <c r="B924" s="5">
        <v>122.699997</v>
      </c>
      <c r="C924" s="5">
        <v>129.89999399999999</v>
      </c>
      <c r="D924" s="5">
        <v>122.699997</v>
      </c>
      <c r="E924" s="5">
        <v>117.997803</v>
      </c>
      <c r="F924" s="5">
        <v>5343798</v>
      </c>
    </row>
    <row r="925" spans="1:6" x14ac:dyDescent="0.3">
      <c r="A925" s="4">
        <v>41632</v>
      </c>
      <c r="B925" s="5">
        <v>129.60000600000001</v>
      </c>
      <c r="C925" s="5">
        <v>129.800003</v>
      </c>
      <c r="D925" s="5">
        <v>127.150002</v>
      </c>
      <c r="E925" s="5">
        <v>118.319321</v>
      </c>
      <c r="F925" s="5">
        <v>2843032</v>
      </c>
    </row>
    <row r="926" spans="1:6" x14ac:dyDescent="0.3">
      <c r="A926" s="4">
        <v>41634</v>
      </c>
      <c r="B926" s="5">
        <v>128.800003</v>
      </c>
      <c r="C926" s="5">
        <v>133.39999399999999</v>
      </c>
      <c r="D926" s="5">
        <v>128.14999399999999</v>
      </c>
      <c r="E926" s="5">
        <v>118.594917</v>
      </c>
      <c r="F926" s="5">
        <v>5055007</v>
      </c>
    </row>
    <row r="927" spans="1:6" x14ac:dyDescent="0.3">
      <c r="A927" s="4">
        <v>41635</v>
      </c>
      <c r="B927" s="5">
        <v>129.39999399999999</v>
      </c>
      <c r="C927" s="5">
        <v>132.449997</v>
      </c>
      <c r="D927" s="5">
        <v>129.199997</v>
      </c>
      <c r="E927" s="5">
        <v>119.51355</v>
      </c>
      <c r="F927" s="5">
        <v>4012917</v>
      </c>
    </row>
    <row r="928" spans="1:6" x14ac:dyDescent="0.3">
      <c r="A928" s="4">
        <v>41638</v>
      </c>
      <c r="B928" s="5">
        <v>130.89999399999999</v>
      </c>
      <c r="C928" s="5">
        <v>132.25</v>
      </c>
      <c r="D928" s="5">
        <v>127.099998</v>
      </c>
      <c r="E928" s="5">
        <v>117.171043</v>
      </c>
      <c r="F928" s="5">
        <v>3020613</v>
      </c>
    </row>
    <row r="929" spans="1:6" x14ac:dyDescent="0.3">
      <c r="A929" s="4">
        <v>41639</v>
      </c>
      <c r="B929" s="5">
        <v>128.39999399999999</v>
      </c>
      <c r="C929" s="5">
        <v>130.89999399999999</v>
      </c>
      <c r="D929" s="5">
        <v>126.550003</v>
      </c>
      <c r="E929" s="5">
        <v>119.789124</v>
      </c>
      <c r="F929" s="5">
        <v>3536352</v>
      </c>
    </row>
    <row r="930" spans="1:6" x14ac:dyDescent="0.3">
      <c r="A930" s="4">
        <v>41640</v>
      </c>
      <c r="B930" s="5">
        <v>131.10000600000001</v>
      </c>
      <c r="C930" s="5">
        <v>132</v>
      </c>
      <c r="D930" s="5">
        <v>129.5</v>
      </c>
      <c r="E930" s="5">
        <v>120.432175</v>
      </c>
      <c r="F930" s="5">
        <v>2212907</v>
      </c>
    </row>
    <row r="931" spans="1:6" x14ac:dyDescent="0.3">
      <c r="A931" s="4">
        <v>41641</v>
      </c>
      <c r="B931" s="5">
        <v>131.300003</v>
      </c>
      <c r="C931" s="5">
        <v>136</v>
      </c>
      <c r="D931" s="5">
        <v>125.5</v>
      </c>
      <c r="E931" s="5">
        <v>116.298332</v>
      </c>
      <c r="F931" s="5">
        <v>7505756</v>
      </c>
    </row>
    <row r="932" spans="1:6" x14ac:dyDescent="0.3">
      <c r="A932" s="4">
        <v>41642</v>
      </c>
      <c r="B932" s="5">
        <v>126</v>
      </c>
      <c r="C932" s="5">
        <v>128.89999399999999</v>
      </c>
      <c r="D932" s="5">
        <v>124.099998</v>
      </c>
      <c r="E932" s="5">
        <v>118.089668</v>
      </c>
      <c r="F932" s="5">
        <v>3565889</v>
      </c>
    </row>
    <row r="933" spans="1:6" x14ac:dyDescent="0.3">
      <c r="A933" s="4">
        <v>41645</v>
      </c>
      <c r="B933" s="5">
        <v>128.5</v>
      </c>
      <c r="C933" s="5">
        <v>129.199997</v>
      </c>
      <c r="D933" s="5">
        <v>125</v>
      </c>
      <c r="E933" s="5">
        <v>115.747162</v>
      </c>
      <c r="F933" s="5">
        <v>2062524</v>
      </c>
    </row>
    <row r="934" spans="1:6" x14ac:dyDescent="0.3">
      <c r="A934" s="4">
        <v>41646</v>
      </c>
      <c r="B934" s="5">
        <v>127.25</v>
      </c>
      <c r="C934" s="5">
        <v>127.349998</v>
      </c>
      <c r="D934" s="5">
        <v>122.599998</v>
      </c>
      <c r="E934" s="5">
        <v>113.818039</v>
      </c>
      <c r="F934" s="5">
        <v>3283994</v>
      </c>
    </row>
    <row r="935" spans="1:6" x14ac:dyDescent="0.3">
      <c r="A935" s="4">
        <v>41647</v>
      </c>
      <c r="B935" s="5">
        <v>125</v>
      </c>
      <c r="C935" s="5">
        <v>130.39999399999999</v>
      </c>
      <c r="D935" s="5">
        <v>124.5</v>
      </c>
      <c r="E935" s="5">
        <v>118.778648</v>
      </c>
      <c r="F935" s="5">
        <v>5847385</v>
      </c>
    </row>
    <row r="936" spans="1:6" x14ac:dyDescent="0.3">
      <c r="A936" s="4">
        <v>41648</v>
      </c>
      <c r="B936" s="5">
        <v>130</v>
      </c>
      <c r="C936" s="5">
        <v>130.449997</v>
      </c>
      <c r="D936" s="5">
        <v>125</v>
      </c>
      <c r="E936" s="5">
        <v>115.51750199999999</v>
      </c>
      <c r="F936" s="5">
        <v>3496102</v>
      </c>
    </row>
    <row r="937" spans="1:6" x14ac:dyDescent="0.3">
      <c r="A937" s="4">
        <v>41649</v>
      </c>
      <c r="B937" s="5">
        <v>126.5</v>
      </c>
      <c r="C937" s="5">
        <v>128.300003</v>
      </c>
      <c r="D937" s="5">
        <v>122.699997</v>
      </c>
      <c r="E937" s="5">
        <v>113.77211</v>
      </c>
      <c r="F937" s="5">
        <v>4257336</v>
      </c>
    </row>
    <row r="938" spans="1:6" x14ac:dyDescent="0.3">
      <c r="A938" s="4">
        <v>41652</v>
      </c>
      <c r="B938" s="5">
        <v>124.400002</v>
      </c>
      <c r="C938" s="5">
        <v>126.050003</v>
      </c>
      <c r="D938" s="5">
        <v>122.25</v>
      </c>
      <c r="E938" s="5">
        <v>114.139557</v>
      </c>
      <c r="F938" s="5">
        <v>2757047</v>
      </c>
    </row>
    <row r="939" spans="1:6" x14ac:dyDescent="0.3">
      <c r="A939" s="4">
        <v>41653</v>
      </c>
      <c r="B939" s="5">
        <v>125</v>
      </c>
      <c r="C939" s="5">
        <v>125.199997</v>
      </c>
      <c r="D939" s="5">
        <v>122</v>
      </c>
      <c r="E939" s="5">
        <v>112.302307</v>
      </c>
      <c r="F939" s="5">
        <v>2419225</v>
      </c>
    </row>
    <row r="940" spans="1:6" x14ac:dyDescent="0.3">
      <c r="A940" s="4">
        <v>41654</v>
      </c>
      <c r="B940" s="5">
        <v>122.849998</v>
      </c>
      <c r="C940" s="5">
        <v>125.5</v>
      </c>
      <c r="D940" s="5">
        <v>122.849998</v>
      </c>
      <c r="E940" s="5">
        <v>114.87447400000001</v>
      </c>
      <c r="F940" s="5">
        <v>2954430</v>
      </c>
    </row>
    <row r="941" spans="1:6" x14ac:dyDescent="0.3">
      <c r="A941" s="4">
        <v>41655</v>
      </c>
      <c r="B941" s="5">
        <v>125.400002</v>
      </c>
      <c r="C941" s="5">
        <v>126</v>
      </c>
      <c r="D941" s="5">
        <v>123.349998</v>
      </c>
      <c r="E941" s="5">
        <v>113.726181</v>
      </c>
      <c r="F941" s="5">
        <v>1766409</v>
      </c>
    </row>
    <row r="942" spans="1:6" x14ac:dyDescent="0.3">
      <c r="A942" s="4">
        <v>41656</v>
      </c>
      <c r="B942" s="5">
        <v>123.199997</v>
      </c>
      <c r="C942" s="5">
        <v>124.949997</v>
      </c>
      <c r="D942" s="5">
        <v>121.599998</v>
      </c>
      <c r="E942" s="5">
        <v>112.118591</v>
      </c>
      <c r="F942" s="5">
        <v>1839654</v>
      </c>
    </row>
    <row r="943" spans="1:6" x14ac:dyDescent="0.3">
      <c r="A943" s="4">
        <v>41659</v>
      </c>
      <c r="B943" s="5">
        <v>120</v>
      </c>
      <c r="C943" s="5">
        <v>121.949997</v>
      </c>
      <c r="D943" s="5">
        <v>119.199997</v>
      </c>
      <c r="E943" s="5">
        <v>114.138313</v>
      </c>
      <c r="F943" s="5">
        <v>1749091</v>
      </c>
    </row>
    <row r="944" spans="1:6" x14ac:dyDescent="0.3">
      <c r="A944" s="4">
        <v>41660</v>
      </c>
      <c r="B944" s="5">
        <v>122</v>
      </c>
      <c r="C944" s="5">
        <v>124</v>
      </c>
      <c r="D944" s="5">
        <v>121.400002</v>
      </c>
      <c r="E944" s="5">
        <v>115.31257600000001</v>
      </c>
      <c r="F944" s="5">
        <v>1771504</v>
      </c>
    </row>
    <row r="945" spans="1:6" x14ac:dyDescent="0.3">
      <c r="A945" s="4">
        <v>41661</v>
      </c>
      <c r="B945" s="5">
        <v>122.050003</v>
      </c>
      <c r="C945" s="5">
        <v>123.150002</v>
      </c>
      <c r="D945" s="5">
        <v>121.699997</v>
      </c>
      <c r="E945" s="5">
        <v>114.608017</v>
      </c>
      <c r="F945" s="5">
        <v>2281945</v>
      </c>
    </row>
    <row r="946" spans="1:6" x14ac:dyDescent="0.3">
      <c r="A946" s="4">
        <v>41662</v>
      </c>
      <c r="B946" s="5">
        <v>122</v>
      </c>
      <c r="C946" s="5">
        <v>122.650002</v>
      </c>
      <c r="D946" s="5">
        <v>119.800003</v>
      </c>
      <c r="E946" s="5">
        <v>112.729202</v>
      </c>
      <c r="F946" s="5">
        <v>2933778</v>
      </c>
    </row>
    <row r="947" spans="1:6" x14ac:dyDescent="0.3">
      <c r="A947" s="4">
        <v>41663</v>
      </c>
      <c r="B947" s="5">
        <v>119</v>
      </c>
      <c r="C947" s="5">
        <v>119.400002</v>
      </c>
      <c r="D947" s="5">
        <v>115.5</v>
      </c>
      <c r="E947" s="5">
        <v>108.971558</v>
      </c>
      <c r="F947" s="5">
        <v>2763883</v>
      </c>
    </row>
    <row r="948" spans="1:6" x14ac:dyDescent="0.3">
      <c r="A948" s="4">
        <v>41666</v>
      </c>
      <c r="B948" s="5">
        <v>113.849998</v>
      </c>
      <c r="C948" s="5">
        <v>113.849998</v>
      </c>
      <c r="D948" s="5">
        <v>110.099998</v>
      </c>
      <c r="E948" s="5">
        <v>103.898743</v>
      </c>
      <c r="F948" s="5">
        <v>2909337</v>
      </c>
    </row>
    <row r="949" spans="1:6" x14ac:dyDescent="0.3">
      <c r="A949" s="4">
        <v>41667</v>
      </c>
      <c r="B949" s="5">
        <v>110</v>
      </c>
      <c r="C949" s="5">
        <v>114</v>
      </c>
      <c r="D949" s="5">
        <v>108.5</v>
      </c>
      <c r="E949" s="5">
        <v>104.039658</v>
      </c>
      <c r="F949" s="5">
        <v>4123992</v>
      </c>
    </row>
    <row r="950" spans="1:6" x14ac:dyDescent="0.3">
      <c r="A950" s="4">
        <v>41668</v>
      </c>
      <c r="B950" s="5">
        <v>112.099998</v>
      </c>
      <c r="C950" s="5">
        <v>112.900002</v>
      </c>
      <c r="D950" s="5">
        <v>107.699997</v>
      </c>
      <c r="E950" s="5">
        <v>101.50324999999999</v>
      </c>
      <c r="F950" s="5">
        <v>2491399</v>
      </c>
    </row>
    <row r="951" spans="1:6" x14ac:dyDescent="0.3">
      <c r="A951" s="4">
        <v>41669</v>
      </c>
      <c r="B951" s="5">
        <v>105.599998</v>
      </c>
      <c r="C951" s="5">
        <v>107.199997</v>
      </c>
      <c r="D951" s="5">
        <v>103.050003</v>
      </c>
      <c r="E951" s="5">
        <v>97.134986999999995</v>
      </c>
      <c r="F951" s="5">
        <v>4061780</v>
      </c>
    </row>
    <row r="952" spans="1:6" x14ac:dyDescent="0.3">
      <c r="A952" s="4">
        <v>41670</v>
      </c>
      <c r="B952" s="5">
        <v>104.300003</v>
      </c>
      <c r="C952" s="5">
        <v>108.699997</v>
      </c>
      <c r="D952" s="5">
        <v>103.650002</v>
      </c>
      <c r="E952" s="5">
        <v>101.64415700000001</v>
      </c>
      <c r="F952" s="5">
        <v>7225780</v>
      </c>
    </row>
    <row r="953" spans="1:6" x14ac:dyDescent="0.3">
      <c r="A953" s="4">
        <v>41673</v>
      </c>
      <c r="B953" s="5">
        <v>109</v>
      </c>
      <c r="C953" s="5">
        <v>109.050003</v>
      </c>
      <c r="D953" s="5">
        <v>104.699997</v>
      </c>
      <c r="E953" s="5">
        <v>98.591071999999997</v>
      </c>
      <c r="F953" s="5">
        <v>3691964</v>
      </c>
    </row>
    <row r="954" spans="1:6" x14ac:dyDescent="0.3">
      <c r="A954" s="4">
        <v>41674</v>
      </c>
      <c r="B954" s="5">
        <v>103.25</v>
      </c>
      <c r="C954" s="5">
        <v>106.599998</v>
      </c>
      <c r="D954" s="5">
        <v>102.5</v>
      </c>
      <c r="E954" s="5">
        <v>99.624435000000005</v>
      </c>
      <c r="F954" s="5">
        <v>4211960</v>
      </c>
    </row>
    <row r="955" spans="1:6" x14ac:dyDescent="0.3">
      <c r="A955" s="4">
        <v>41675</v>
      </c>
      <c r="B955" s="5">
        <v>107</v>
      </c>
      <c r="C955" s="5">
        <v>107</v>
      </c>
      <c r="D955" s="5">
        <v>103.849998</v>
      </c>
      <c r="E955" s="5">
        <v>99.201690999999997</v>
      </c>
      <c r="F955" s="5">
        <v>2985942</v>
      </c>
    </row>
    <row r="956" spans="1:6" x14ac:dyDescent="0.3">
      <c r="A956" s="4">
        <v>41676</v>
      </c>
      <c r="B956" s="5">
        <v>106.150002</v>
      </c>
      <c r="C956" s="5">
        <v>107.5</v>
      </c>
      <c r="D956" s="5">
        <v>104.300003</v>
      </c>
      <c r="E956" s="5">
        <v>98.685012999999998</v>
      </c>
      <c r="F956" s="5">
        <v>2953493</v>
      </c>
    </row>
    <row r="957" spans="1:6" x14ac:dyDescent="0.3">
      <c r="A957" s="4">
        <v>41677</v>
      </c>
      <c r="B957" s="5">
        <v>106.400002</v>
      </c>
      <c r="C957" s="5">
        <v>106.949997</v>
      </c>
      <c r="D957" s="5">
        <v>104.800003</v>
      </c>
      <c r="E957" s="5">
        <v>99.295631</v>
      </c>
      <c r="F957" s="5">
        <v>2233940</v>
      </c>
    </row>
    <row r="958" spans="1:6" x14ac:dyDescent="0.3">
      <c r="A958" s="4">
        <v>41680</v>
      </c>
      <c r="B958" s="5">
        <v>106.400002</v>
      </c>
      <c r="C958" s="5">
        <v>106.699997</v>
      </c>
      <c r="D958" s="5">
        <v>105.099998</v>
      </c>
      <c r="E958" s="5">
        <v>98.966842999999997</v>
      </c>
      <c r="F958" s="5">
        <v>1723260</v>
      </c>
    </row>
    <row r="959" spans="1:6" x14ac:dyDescent="0.3">
      <c r="A959" s="4">
        <v>41681</v>
      </c>
      <c r="B959" s="5">
        <v>105.5</v>
      </c>
      <c r="C959" s="5">
        <v>106.199997</v>
      </c>
      <c r="D959" s="5">
        <v>105</v>
      </c>
      <c r="E959" s="5">
        <v>98.872901999999996</v>
      </c>
      <c r="F959" s="5">
        <v>1499438</v>
      </c>
    </row>
    <row r="960" spans="1:6" x14ac:dyDescent="0.3">
      <c r="A960" s="4">
        <v>41682</v>
      </c>
      <c r="B960" s="5">
        <v>105.75</v>
      </c>
      <c r="C960" s="5">
        <v>106.650002</v>
      </c>
      <c r="D960" s="5">
        <v>103.800003</v>
      </c>
      <c r="E960" s="5">
        <v>97.980468999999999</v>
      </c>
      <c r="F960" s="5">
        <v>2208405</v>
      </c>
    </row>
    <row r="961" spans="1:6" x14ac:dyDescent="0.3">
      <c r="A961" s="4">
        <v>41683</v>
      </c>
      <c r="B961" s="5">
        <v>104.849998</v>
      </c>
      <c r="C961" s="5">
        <v>105.099998</v>
      </c>
      <c r="D961" s="5">
        <v>101.599998</v>
      </c>
      <c r="E961" s="5">
        <v>95.819809000000006</v>
      </c>
      <c r="F961" s="5">
        <v>2706838</v>
      </c>
    </row>
    <row r="962" spans="1:6" x14ac:dyDescent="0.3">
      <c r="A962" s="4">
        <v>41684</v>
      </c>
      <c r="B962" s="5">
        <v>102.650002</v>
      </c>
      <c r="C962" s="5">
        <v>102.949997</v>
      </c>
      <c r="D962" s="5">
        <v>100.5</v>
      </c>
      <c r="E962" s="5">
        <v>96.289519999999996</v>
      </c>
      <c r="F962" s="5">
        <v>3258322</v>
      </c>
    </row>
    <row r="963" spans="1:6" x14ac:dyDescent="0.3">
      <c r="A963" s="4">
        <v>41687</v>
      </c>
      <c r="B963" s="5">
        <v>103.300003</v>
      </c>
      <c r="C963" s="5">
        <v>103.599998</v>
      </c>
      <c r="D963" s="5">
        <v>101.599998</v>
      </c>
      <c r="E963" s="5">
        <v>96.571349999999995</v>
      </c>
      <c r="F963" s="5">
        <v>1468070</v>
      </c>
    </row>
    <row r="964" spans="1:6" x14ac:dyDescent="0.3">
      <c r="A964" s="4">
        <v>41688</v>
      </c>
      <c r="B964" s="5">
        <v>102.550003</v>
      </c>
      <c r="C964" s="5">
        <v>105.599998</v>
      </c>
      <c r="D964" s="5">
        <v>102.5</v>
      </c>
      <c r="E964" s="5">
        <v>98.544112999999996</v>
      </c>
      <c r="F964" s="5">
        <v>1975334</v>
      </c>
    </row>
    <row r="965" spans="1:6" x14ac:dyDescent="0.3">
      <c r="A965" s="4">
        <v>41689</v>
      </c>
      <c r="B965" s="5">
        <v>105</v>
      </c>
      <c r="C965" s="5">
        <v>105.949997</v>
      </c>
      <c r="D965" s="5">
        <v>103.800003</v>
      </c>
      <c r="E965" s="5">
        <v>98.309258</v>
      </c>
      <c r="F965" s="5">
        <v>1319138</v>
      </c>
    </row>
    <row r="966" spans="1:6" x14ac:dyDescent="0.3">
      <c r="A966" s="4">
        <v>41690</v>
      </c>
      <c r="B966" s="5">
        <v>104</v>
      </c>
      <c r="C966" s="5">
        <v>104</v>
      </c>
      <c r="D966" s="5">
        <v>102.300003</v>
      </c>
      <c r="E966" s="5">
        <v>96.571349999999995</v>
      </c>
      <c r="F966" s="5">
        <v>2366353</v>
      </c>
    </row>
    <row r="967" spans="1:6" x14ac:dyDescent="0.3">
      <c r="A967" s="4">
        <v>41691</v>
      </c>
      <c r="B967" s="5">
        <v>102.599998</v>
      </c>
      <c r="C967" s="5">
        <v>104</v>
      </c>
      <c r="D967" s="5">
        <v>102.599998</v>
      </c>
      <c r="E967" s="5">
        <v>96.806197999999995</v>
      </c>
      <c r="F967" s="5">
        <v>2276766</v>
      </c>
    </row>
    <row r="968" spans="1:6" x14ac:dyDescent="0.3">
      <c r="A968" s="4">
        <v>41694</v>
      </c>
      <c r="B968" s="5">
        <v>102.5</v>
      </c>
      <c r="C968" s="5">
        <v>103.699997</v>
      </c>
      <c r="D968" s="5">
        <v>101.5</v>
      </c>
      <c r="E968" s="5">
        <v>96.994086999999993</v>
      </c>
      <c r="F968" s="5">
        <v>2072212</v>
      </c>
    </row>
    <row r="969" spans="1:6" x14ac:dyDescent="0.3">
      <c r="A969" s="4">
        <v>41695</v>
      </c>
      <c r="B969" s="5">
        <v>103.400002</v>
      </c>
      <c r="C969" s="5">
        <v>103.949997</v>
      </c>
      <c r="D969" s="5">
        <v>101.699997</v>
      </c>
      <c r="E969" s="5">
        <v>95.866798000000003</v>
      </c>
      <c r="F969" s="5">
        <v>1386863</v>
      </c>
    </row>
    <row r="970" spans="1:6" x14ac:dyDescent="0.3">
      <c r="A970" s="4">
        <v>41696</v>
      </c>
      <c r="B970" s="5">
        <v>102.050003</v>
      </c>
      <c r="C970" s="5">
        <v>102.800003</v>
      </c>
      <c r="D970" s="5">
        <v>101.449997</v>
      </c>
      <c r="E970" s="5">
        <v>95.584969000000001</v>
      </c>
      <c r="F970" s="5">
        <v>1457994</v>
      </c>
    </row>
    <row r="971" spans="1:6" x14ac:dyDescent="0.3">
      <c r="A971" s="4">
        <v>41698</v>
      </c>
      <c r="B971" s="5">
        <v>101.75</v>
      </c>
      <c r="C971" s="5">
        <v>103.699997</v>
      </c>
      <c r="D971" s="5">
        <v>101.75</v>
      </c>
      <c r="E971" s="5">
        <v>96.665290999999996</v>
      </c>
      <c r="F971" s="5">
        <v>2187277</v>
      </c>
    </row>
    <row r="972" spans="1:6" x14ac:dyDescent="0.3">
      <c r="A972" s="4">
        <v>41701</v>
      </c>
      <c r="B972" s="5">
        <v>102.400002</v>
      </c>
      <c r="C972" s="5">
        <v>104.25</v>
      </c>
      <c r="D972" s="5">
        <v>101.300003</v>
      </c>
      <c r="E972" s="5">
        <v>95.397086999999999</v>
      </c>
      <c r="F972" s="5">
        <v>2218257</v>
      </c>
    </row>
    <row r="973" spans="1:6" x14ac:dyDescent="0.3">
      <c r="A973" s="4">
        <v>41702</v>
      </c>
      <c r="B973" s="5">
        <v>101.949997</v>
      </c>
      <c r="C973" s="5">
        <v>106</v>
      </c>
      <c r="D973" s="5">
        <v>101.599998</v>
      </c>
      <c r="E973" s="5">
        <v>99.201690999999997</v>
      </c>
      <c r="F973" s="5">
        <v>4366184</v>
      </c>
    </row>
    <row r="974" spans="1:6" x14ac:dyDescent="0.3">
      <c r="A974" s="4">
        <v>41703</v>
      </c>
      <c r="B974" s="5">
        <v>106.699997</v>
      </c>
      <c r="C974" s="5">
        <v>109.800003</v>
      </c>
      <c r="D974" s="5">
        <v>105.599998</v>
      </c>
      <c r="E974" s="5">
        <v>102.583572</v>
      </c>
      <c r="F974" s="5">
        <v>4486504</v>
      </c>
    </row>
    <row r="975" spans="1:6" x14ac:dyDescent="0.3">
      <c r="A975" s="4">
        <v>41704</v>
      </c>
      <c r="B975" s="5">
        <v>110</v>
      </c>
      <c r="C975" s="5">
        <v>112.25</v>
      </c>
      <c r="D975" s="5">
        <v>109.199997</v>
      </c>
      <c r="E975" s="5">
        <v>104.791183</v>
      </c>
      <c r="F975" s="5">
        <v>4489781</v>
      </c>
    </row>
    <row r="976" spans="1:6" x14ac:dyDescent="0.3">
      <c r="A976" s="4">
        <v>41705</v>
      </c>
      <c r="B976" s="5">
        <v>112</v>
      </c>
      <c r="C976" s="5">
        <v>116.699997</v>
      </c>
      <c r="D976" s="5">
        <v>111.25</v>
      </c>
      <c r="E976" s="5">
        <v>108.31398</v>
      </c>
      <c r="F976" s="5">
        <v>7048562</v>
      </c>
    </row>
    <row r="977" spans="1:6" x14ac:dyDescent="0.3">
      <c r="A977" s="4">
        <v>41708</v>
      </c>
      <c r="B977" s="5">
        <v>114.25</v>
      </c>
      <c r="C977" s="5">
        <v>118.650002</v>
      </c>
      <c r="D977" s="5">
        <v>113.5</v>
      </c>
      <c r="E977" s="5">
        <v>109.863998</v>
      </c>
      <c r="F977" s="5">
        <v>4667728</v>
      </c>
    </row>
    <row r="978" spans="1:6" x14ac:dyDescent="0.3">
      <c r="A978" s="4">
        <v>41709</v>
      </c>
      <c r="B978" s="5">
        <v>117.099998</v>
      </c>
      <c r="C978" s="5">
        <v>119.25</v>
      </c>
      <c r="D978" s="5">
        <v>115.699997</v>
      </c>
      <c r="E978" s="5">
        <v>109.11247299999999</v>
      </c>
      <c r="F978" s="5">
        <v>3731842</v>
      </c>
    </row>
    <row r="979" spans="1:6" x14ac:dyDescent="0.3">
      <c r="A979" s="4">
        <v>41710</v>
      </c>
      <c r="B979" s="5">
        <v>116</v>
      </c>
      <c r="C979" s="5">
        <v>116</v>
      </c>
      <c r="D979" s="5">
        <v>113</v>
      </c>
      <c r="E979" s="5">
        <v>106.576065</v>
      </c>
      <c r="F979" s="5">
        <v>2268435</v>
      </c>
    </row>
    <row r="980" spans="1:6" x14ac:dyDescent="0.3">
      <c r="A980" s="4">
        <v>41711</v>
      </c>
      <c r="B980" s="5">
        <v>114.349998</v>
      </c>
      <c r="C980" s="5">
        <v>117</v>
      </c>
      <c r="D980" s="5">
        <v>112.599998</v>
      </c>
      <c r="E980" s="5">
        <v>106.34120900000001</v>
      </c>
      <c r="F980" s="5">
        <v>2589937</v>
      </c>
    </row>
    <row r="981" spans="1:6" x14ac:dyDescent="0.3">
      <c r="A981" s="4">
        <v>41712</v>
      </c>
      <c r="B981" s="5">
        <v>112</v>
      </c>
      <c r="C981" s="5">
        <v>113.199997</v>
      </c>
      <c r="D981" s="5">
        <v>109.150002</v>
      </c>
      <c r="E981" s="5">
        <v>106.012421</v>
      </c>
      <c r="F981" s="5">
        <v>3139822</v>
      </c>
    </row>
    <row r="982" spans="1:6" x14ac:dyDescent="0.3">
      <c r="A982" s="4">
        <v>41716</v>
      </c>
      <c r="B982" s="5">
        <v>112.849998</v>
      </c>
      <c r="C982" s="5">
        <v>119.400002</v>
      </c>
      <c r="D982" s="5">
        <v>112.849998</v>
      </c>
      <c r="E982" s="5">
        <v>111.27310900000001</v>
      </c>
      <c r="F982" s="5">
        <v>5124623</v>
      </c>
    </row>
    <row r="983" spans="1:6" x14ac:dyDescent="0.3">
      <c r="A983" s="4">
        <v>41717</v>
      </c>
      <c r="B983" s="5">
        <v>119.599998</v>
      </c>
      <c r="C983" s="5">
        <v>119.949997</v>
      </c>
      <c r="D983" s="5">
        <v>118.199997</v>
      </c>
      <c r="E983" s="5">
        <v>111.789787</v>
      </c>
      <c r="F983" s="5">
        <v>3793023</v>
      </c>
    </row>
    <row r="984" spans="1:6" x14ac:dyDescent="0.3">
      <c r="A984" s="4">
        <v>41718</v>
      </c>
      <c r="B984" s="5">
        <v>118.300003</v>
      </c>
      <c r="C984" s="5">
        <v>118.349998</v>
      </c>
      <c r="D984" s="5">
        <v>114.949997</v>
      </c>
      <c r="E984" s="5">
        <v>108.126091</v>
      </c>
      <c r="F984" s="5">
        <v>1843238</v>
      </c>
    </row>
    <row r="985" spans="1:6" x14ac:dyDescent="0.3">
      <c r="A985" s="4">
        <v>41719</v>
      </c>
      <c r="B985" s="5">
        <v>116.400002</v>
      </c>
      <c r="C985" s="5">
        <v>117.599998</v>
      </c>
      <c r="D985" s="5">
        <v>115.900002</v>
      </c>
      <c r="E985" s="5">
        <v>109.39428700000001</v>
      </c>
      <c r="F985" s="5">
        <v>1621193</v>
      </c>
    </row>
    <row r="986" spans="1:6" x14ac:dyDescent="0.3">
      <c r="A986" s="4">
        <v>41720</v>
      </c>
      <c r="B986" s="5" t="s">
        <v>54</v>
      </c>
      <c r="C986" s="5" t="s">
        <v>54</v>
      </c>
      <c r="D986" s="5" t="s">
        <v>54</v>
      </c>
      <c r="E986" s="5" t="s">
        <v>54</v>
      </c>
      <c r="F986" s="5" t="s">
        <v>54</v>
      </c>
    </row>
    <row r="987" spans="1:6" x14ac:dyDescent="0.3">
      <c r="A987" s="4">
        <v>41722</v>
      </c>
      <c r="B987" s="5">
        <v>116.400002</v>
      </c>
      <c r="C987" s="5">
        <v>118.900002</v>
      </c>
      <c r="D987" s="5">
        <v>116.400002</v>
      </c>
      <c r="E987" s="5">
        <v>110.662498</v>
      </c>
      <c r="F987" s="5">
        <v>1525366</v>
      </c>
    </row>
    <row r="988" spans="1:6" x14ac:dyDescent="0.3">
      <c r="A988" s="4">
        <v>41723</v>
      </c>
      <c r="B988" s="5">
        <v>117.300003</v>
      </c>
      <c r="C988" s="5">
        <v>119.050003</v>
      </c>
      <c r="D988" s="5">
        <v>117.099998</v>
      </c>
      <c r="E988" s="5">
        <v>111.460999</v>
      </c>
      <c r="F988" s="5">
        <v>1826584</v>
      </c>
    </row>
    <row r="989" spans="1:6" x14ac:dyDescent="0.3">
      <c r="A989" s="4">
        <v>41724</v>
      </c>
      <c r="B989" s="5">
        <v>119.599998</v>
      </c>
      <c r="C989" s="5">
        <v>121.599998</v>
      </c>
      <c r="D989" s="5">
        <v>118.25</v>
      </c>
      <c r="E989" s="5">
        <v>112.400414</v>
      </c>
      <c r="F989" s="5">
        <v>2959004</v>
      </c>
    </row>
    <row r="990" spans="1:6" x14ac:dyDescent="0.3">
      <c r="A990" s="4">
        <v>41725</v>
      </c>
      <c r="B990" s="5">
        <v>120.5</v>
      </c>
      <c r="C990" s="5">
        <v>123.900002</v>
      </c>
      <c r="D990" s="5">
        <v>119.550003</v>
      </c>
      <c r="E990" s="5">
        <v>114.608017</v>
      </c>
      <c r="F990" s="5">
        <v>3771010</v>
      </c>
    </row>
    <row r="991" spans="1:6" x14ac:dyDescent="0.3">
      <c r="A991" s="4">
        <v>41726</v>
      </c>
      <c r="B991" s="5">
        <v>124.5</v>
      </c>
      <c r="C991" s="5">
        <v>135</v>
      </c>
      <c r="D991" s="5">
        <v>124.5</v>
      </c>
      <c r="E991" s="5">
        <v>125.64608800000001</v>
      </c>
      <c r="F991" s="5">
        <v>12514765</v>
      </c>
    </row>
    <row r="992" spans="1:6" x14ac:dyDescent="0.3">
      <c r="A992" s="4">
        <v>41729</v>
      </c>
      <c r="B992" s="5">
        <v>136</v>
      </c>
      <c r="C992" s="5">
        <v>138.60000600000001</v>
      </c>
      <c r="D992" s="5">
        <v>132.39999399999999</v>
      </c>
      <c r="E992" s="5">
        <v>129.07492099999999</v>
      </c>
      <c r="F992" s="5">
        <v>7662916</v>
      </c>
    </row>
    <row r="993" spans="1:6" x14ac:dyDescent="0.3">
      <c r="A993" s="4">
        <v>41730</v>
      </c>
      <c r="B993" s="5">
        <v>138.60000600000001</v>
      </c>
      <c r="C993" s="5">
        <v>138.60000600000001</v>
      </c>
      <c r="D993" s="5">
        <v>133.300003</v>
      </c>
      <c r="E993" s="5">
        <v>126.67944300000001</v>
      </c>
      <c r="F993" s="5">
        <v>4899432</v>
      </c>
    </row>
    <row r="994" spans="1:6" x14ac:dyDescent="0.3">
      <c r="A994" s="4">
        <v>41731</v>
      </c>
      <c r="B994" s="5">
        <v>135.60000600000001</v>
      </c>
      <c r="C994" s="5">
        <v>145.699997</v>
      </c>
      <c r="D994" s="5">
        <v>132.550003</v>
      </c>
      <c r="E994" s="5">
        <v>135.27503999999999</v>
      </c>
      <c r="F994" s="5">
        <v>6702108</v>
      </c>
    </row>
    <row r="995" spans="1:6" x14ac:dyDescent="0.3">
      <c r="A995" s="4">
        <v>41732</v>
      </c>
      <c r="B995" s="5">
        <v>145.300003</v>
      </c>
      <c r="C995" s="5">
        <v>146.64999399999999</v>
      </c>
      <c r="D995" s="5">
        <v>139.800003</v>
      </c>
      <c r="E995" s="5">
        <v>133.95988500000001</v>
      </c>
      <c r="F995" s="5">
        <v>6597698</v>
      </c>
    </row>
    <row r="996" spans="1:6" x14ac:dyDescent="0.3">
      <c r="A996" s="4">
        <v>41733</v>
      </c>
      <c r="B996" s="5">
        <v>141.60000600000001</v>
      </c>
      <c r="C996" s="5">
        <v>144.699997</v>
      </c>
      <c r="D996" s="5">
        <v>139.199997</v>
      </c>
      <c r="E996" s="5">
        <v>133.161362</v>
      </c>
      <c r="F996" s="5">
        <v>4321228</v>
      </c>
    </row>
    <row r="997" spans="1:6" x14ac:dyDescent="0.3">
      <c r="A997" s="4">
        <v>41736</v>
      </c>
      <c r="B997" s="5">
        <v>142</v>
      </c>
      <c r="C997" s="5">
        <v>142.39999399999999</v>
      </c>
      <c r="D997" s="5">
        <v>136.35000600000001</v>
      </c>
      <c r="E997" s="5">
        <v>130.155258</v>
      </c>
      <c r="F997" s="5">
        <v>4551679</v>
      </c>
    </row>
    <row r="998" spans="1:6" x14ac:dyDescent="0.3">
      <c r="A998" s="4">
        <v>41738</v>
      </c>
      <c r="B998" s="5">
        <v>138.550003</v>
      </c>
      <c r="C998" s="5">
        <v>149.89999399999999</v>
      </c>
      <c r="D998" s="5">
        <v>138.550003</v>
      </c>
      <c r="E998" s="5">
        <v>138.65692100000001</v>
      </c>
      <c r="F998" s="5">
        <v>5835549</v>
      </c>
    </row>
    <row r="999" spans="1:6" x14ac:dyDescent="0.3">
      <c r="A999" s="4">
        <v>41739</v>
      </c>
      <c r="B999" s="5">
        <v>148.14999399999999</v>
      </c>
      <c r="C999" s="5">
        <v>155.60000600000001</v>
      </c>
      <c r="D999" s="5">
        <v>145</v>
      </c>
      <c r="E999" s="5">
        <v>142.64941400000001</v>
      </c>
      <c r="F999" s="5">
        <v>7806481</v>
      </c>
    </row>
    <row r="1000" spans="1:6" x14ac:dyDescent="0.3">
      <c r="A1000" s="4">
        <v>41740</v>
      </c>
      <c r="B1000" s="5">
        <v>150.89999399999999</v>
      </c>
      <c r="C1000" s="5">
        <v>158.39999399999999</v>
      </c>
      <c r="D1000" s="5">
        <v>148</v>
      </c>
      <c r="E1000" s="5">
        <v>145.84339900000001</v>
      </c>
      <c r="F1000" s="5">
        <v>7220339</v>
      </c>
    </row>
    <row r="1001" spans="1:6" x14ac:dyDescent="0.3">
      <c r="A1001" s="4">
        <v>41744</v>
      </c>
      <c r="B1001" s="5">
        <v>155.25</v>
      </c>
      <c r="C1001" s="5">
        <v>156.550003</v>
      </c>
      <c r="D1001" s="5">
        <v>150.14999399999999</v>
      </c>
      <c r="E1001" s="5">
        <v>142.50848400000001</v>
      </c>
      <c r="F1001" s="5">
        <v>5535858</v>
      </c>
    </row>
    <row r="1002" spans="1:6" x14ac:dyDescent="0.3">
      <c r="A1002" s="4">
        <v>41745</v>
      </c>
      <c r="B1002" s="5">
        <v>151.699997</v>
      </c>
      <c r="C1002" s="5">
        <v>154.699997</v>
      </c>
      <c r="D1002" s="5">
        <v>144.199997</v>
      </c>
      <c r="E1002" s="5">
        <v>136.68414300000001</v>
      </c>
      <c r="F1002" s="5">
        <v>5428430</v>
      </c>
    </row>
    <row r="1003" spans="1:6" x14ac:dyDescent="0.3">
      <c r="A1003" s="4">
        <v>41746</v>
      </c>
      <c r="B1003" s="5">
        <v>146.14999399999999</v>
      </c>
      <c r="C1003" s="5">
        <v>153.449997</v>
      </c>
      <c r="D1003" s="5">
        <v>145.550003</v>
      </c>
      <c r="E1003" s="5">
        <v>143.119125</v>
      </c>
      <c r="F1003" s="5">
        <v>5534733</v>
      </c>
    </row>
    <row r="1004" spans="1:6" x14ac:dyDescent="0.3">
      <c r="A1004" s="4">
        <v>41750</v>
      </c>
      <c r="B1004" s="5">
        <v>152.35000600000001</v>
      </c>
      <c r="C1004" s="5">
        <v>157.10000600000001</v>
      </c>
      <c r="D1004" s="5">
        <v>152.35000600000001</v>
      </c>
      <c r="E1004" s="5">
        <v>145.23277300000001</v>
      </c>
      <c r="F1004" s="5">
        <v>5584339</v>
      </c>
    </row>
    <row r="1005" spans="1:6" x14ac:dyDescent="0.3">
      <c r="A1005" s="4">
        <v>41751</v>
      </c>
      <c r="B1005" s="5">
        <v>155</v>
      </c>
      <c r="C1005" s="5">
        <v>155</v>
      </c>
      <c r="D1005" s="5">
        <v>149.050003</v>
      </c>
      <c r="E1005" s="5">
        <v>140.91149899999999</v>
      </c>
      <c r="F1005" s="5">
        <v>4278995</v>
      </c>
    </row>
    <row r="1006" spans="1:6" x14ac:dyDescent="0.3">
      <c r="A1006" s="4">
        <v>41752</v>
      </c>
      <c r="B1006" s="5">
        <v>150.5</v>
      </c>
      <c r="C1006" s="5">
        <v>153.10000600000001</v>
      </c>
      <c r="D1006" s="5">
        <v>147.39999399999999</v>
      </c>
      <c r="E1006" s="5">
        <v>140.019058</v>
      </c>
      <c r="F1006" s="5">
        <v>4629993</v>
      </c>
    </row>
    <row r="1007" spans="1:6" x14ac:dyDescent="0.3">
      <c r="A1007" s="4">
        <v>41753</v>
      </c>
      <c r="B1007" s="5">
        <v>149.050003</v>
      </c>
      <c r="C1007" s="5">
        <v>149.050003</v>
      </c>
      <c r="D1007" s="5">
        <v>149.050003</v>
      </c>
      <c r="E1007" s="5">
        <v>140.019058</v>
      </c>
      <c r="F1007" s="5">
        <v>0</v>
      </c>
    </row>
    <row r="1008" spans="1:6" x14ac:dyDescent="0.3">
      <c r="A1008" s="4">
        <v>41754</v>
      </c>
      <c r="B1008" s="5">
        <v>150.39999399999999</v>
      </c>
      <c r="C1008" s="5">
        <v>154.800003</v>
      </c>
      <c r="D1008" s="5">
        <v>150</v>
      </c>
      <c r="E1008" s="5">
        <v>143.729736</v>
      </c>
      <c r="F1008" s="5">
        <v>4712167</v>
      </c>
    </row>
    <row r="1009" spans="1:6" x14ac:dyDescent="0.3">
      <c r="A1009" s="4">
        <v>41757</v>
      </c>
      <c r="B1009" s="5">
        <v>152.60000600000001</v>
      </c>
      <c r="C1009" s="5">
        <v>159.699997</v>
      </c>
      <c r="D1009" s="5">
        <v>150.89999399999999</v>
      </c>
      <c r="E1009" s="5">
        <v>148.520737</v>
      </c>
      <c r="F1009" s="5">
        <v>5032057</v>
      </c>
    </row>
    <row r="1010" spans="1:6" x14ac:dyDescent="0.3">
      <c r="A1010" s="4">
        <v>41758</v>
      </c>
      <c r="B1010" s="5">
        <v>159</v>
      </c>
      <c r="C1010" s="5">
        <v>159.699997</v>
      </c>
      <c r="D1010" s="5">
        <v>153.60000600000001</v>
      </c>
      <c r="E1010" s="5">
        <v>145.09187299999999</v>
      </c>
      <c r="F1010" s="5">
        <v>3904856</v>
      </c>
    </row>
    <row r="1011" spans="1:6" x14ac:dyDescent="0.3">
      <c r="A1011" s="4">
        <v>41759</v>
      </c>
      <c r="B1011" s="5">
        <v>155.699997</v>
      </c>
      <c r="C1011" s="5">
        <v>160.60000600000001</v>
      </c>
      <c r="D1011" s="5">
        <v>148.5</v>
      </c>
      <c r="E1011" s="5">
        <v>141.99182099999999</v>
      </c>
      <c r="F1011" s="5">
        <v>7936573</v>
      </c>
    </row>
    <row r="1012" spans="1:6" x14ac:dyDescent="0.3">
      <c r="A1012" s="4">
        <v>41761</v>
      </c>
      <c r="B1012" s="5">
        <v>151.14999399999999</v>
      </c>
      <c r="C1012" s="5">
        <v>154.699997</v>
      </c>
      <c r="D1012" s="5">
        <v>151.14999399999999</v>
      </c>
      <c r="E1012" s="5">
        <v>143.87063599999999</v>
      </c>
      <c r="F1012" s="5">
        <v>3257171</v>
      </c>
    </row>
    <row r="1013" spans="1:6" x14ac:dyDescent="0.3">
      <c r="A1013" s="4">
        <v>41764</v>
      </c>
      <c r="B1013" s="5">
        <v>154</v>
      </c>
      <c r="C1013" s="5">
        <v>159.10000600000001</v>
      </c>
      <c r="D1013" s="5">
        <v>150.800003</v>
      </c>
      <c r="E1013" s="5">
        <v>146.688873</v>
      </c>
      <c r="F1013" s="5">
        <v>4921215</v>
      </c>
    </row>
    <row r="1014" spans="1:6" x14ac:dyDescent="0.3">
      <c r="A1014" s="4">
        <v>41765</v>
      </c>
      <c r="B1014" s="5">
        <v>157.10000600000001</v>
      </c>
      <c r="C1014" s="5">
        <v>158.35000600000001</v>
      </c>
      <c r="D1014" s="5">
        <v>152.800003</v>
      </c>
      <c r="E1014" s="5">
        <v>144.246399</v>
      </c>
      <c r="F1014" s="5">
        <v>3171665</v>
      </c>
    </row>
    <row r="1015" spans="1:6" x14ac:dyDescent="0.3">
      <c r="A1015" s="4">
        <v>41766</v>
      </c>
      <c r="B1015" s="5">
        <v>154.10000600000001</v>
      </c>
      <c r="C1015" s="5">
        <v>155.800003</v>
      </c>
      <c r="D1015" s="5">
        <v>147.5</v>
      </c>
      <c r="E1015" s="5">
        <v>138.93872099999999</v>
      </c>
      <c r="F1015" s="5">
        <v>3848973</v>
      </c>
    </row>
    <row r="1016" spans="1:6" x14ac:dyDescent="0.3">
      <c r="A1016" s="4">
        <v>41767</v>
      </c>
      <c r="B1016" s="5">
        <v>148.050003</v>
      </c>
      <c r="C1016" s="5">
        <v>148.800003</v>
      </c>
      <c r="D1016" s="5">
        <v>134.35000600000001</v>
      </c>
      <c r="E1016" s="5">
        <v>127.055206</v>
      </c>
      <c r="F1016" s="5">
        <v>15436088</v>
      </c>
    </row>
    <row r="1017" spans="1:6" x14ac:dyDescent="0.3">
      <c r="A1017" s="4">
        <v>41768</v>
      </c>
      <c r="B1017" s="5">
        <v>134</v>
      </c>
      <c r="C1017" s="5">
        <v>148</v>
      </c>
      <c r="D1017" s="5">
        <v>132.39999399999999</v>
      </c>
      <c r="E1017" s="5">
        <v>136.44929500000001</v>
      </c>
      <c r="F1017" s="5">
        <v>14240642</v>
      </c>
    </row>
    <row r="1018" spans="1:6" x14ac:dyDescent="0.3">
      <c r="A1018" s="4">
        <v>41771</v>
      </c>
      <c r="B1018" s="5">
        <v>146.199997</v>
      </c>
      <c r="C1018" s="5">
        <v>152</v>
      </c>
      <c r="D1018" s="5">
        <v>145.64999399999999</v>
      </c>
      <c r="E1018" s="5">
        <v>140.39482100000001</v>
      </c>
      <c r="F1018" s="5">
        <v>6668200</v>
      </c>
    </row>
    <row r="1019" spans="1:6" x14ac:dyDescent="0.3">
      <c r="A1019" s="4">
        <v>41772</v>
      </c>
      <c r="B1019" s="5">
        <v>152</v>
      </c>
      <c r="C1019" s="5">
        <v>160</v>
      </c>
      <c r="D1019" s="5">
        <v>147.449997</v>
      </c>
      <c r="E1019" s="5">
        <v>144.85702499999999</v>
      </c>
      <c r="F1019" s="5">
        <v>8878614</v>
      </c>
    </row>
    <row r="1020" spans="1:6" x14ac:dyDescent="0.3">
      <c r="A1020" s="4">
        <v>41773</v>
      </c>
      <c r="B1020" s="5">
        <v>154.800003</v>
      </c>
      <c r="C1020" s="5">
        <v>169.449997</v>
      </c>
      <c r="D1020" s="5">
        <v>153.550003</v>
      </c>
      <c r="E1020" s="5">
        <v>158.10269199999999</v>
      </c>
      <c r="F1020" s="5">
        <v>12008525</v>
      </c>
    </row>
    <row r="1021" spans="1:6" x14ac:dyDescent="0.3">
      <c r="A1021" s="4">
        <v>41774</v>
      </c>
      <c r="B1021" s="5">
        <v>169</v>
      </c>
      <c r="C1021" s="5">
        <v>178.39999399999999</v>
      </c>
      <c r="D1021" s="5">
        <v>166.699997</v>
      </c>
      <c r="E1021" s="5">
        <v>160.82699600000001</v>
      </c>
      <c r="F1021" s="5">
        <v>11383764</v>
      </c>
    </row>
    <row r="1022" spans="1:6" x14ac:dyDescent="0.3">
      <c r="A1022" s="4">
        <v>41775</v>
      </c>
      <c r="B1022" s="5">
        <v>179.300003</v>
      </c>
      <c r="C1022" s="5">
        <v>204.89999399999999</v>
      </c>
      <c r="D1022" s="5">
        <v>176</v>
      </c>
      <c r="E1022" s="5">
        <v>171.67716999999999</v>
      </c>
      <c r="F1022" s="5">
        <v>12394275</v>
      </c>
    </row>
    <row r="1023" spans="1:6" x14ac:dyDescent="0.3">
      <c r="A1023" s="4">
        <v>41778</v>
      </c>
      <c r="B1023" s="5">
        <v>186.300003</v>
      </c>
      <c r="C1023" s="5">
        <v>205</v>
      </c>
      <c r="D1023" s="5">
        <v>186.14999399999999</v>
      </c>
      <c r="E1023" s="5">
        <v>190.60627700000001</v>
      </c>
      <c r="F1023" s="5">
        <v>10162299</v>
      </c>
    </row>
    <row r="1024" spans="1:6" x14ac:dyDescent="0.3">
      <c r="A1024" s="4">
        <v>41779</v>
      </c>
      <c r="B1024" s="5">
        <v>208.449997</v>
      </c>
      <c r="C1024" s="5">
        <v>217</v>
      </c>
      <c r="D1024" s="5">
        <v>204.10000600000001</v>
      </c>
      <c r="E1024" s="5">
        <v>195.16243</v>
      </c>
      <c r="F1024" s="5">
        <v>7058419</v>
      </c>
    </row>
    <row r="1025" spans="1:6" x14ac:dyDescent="0.3">
      <c r="A1025" s="4">
        <v>41780</v>
      </c>
      <c r="B1025" s="5">
        <v>209</v>
      </c>
      <c r="C1025" s="5">
        <v>212.10000600000001</v>
      </c>
      <c r="D1025" s="5">
        <v>201.10000600000001</v>
      </c>
      <c r="E1025" s="5">
        <v>194.26997399999999</v>
      </c>
      <c r="F1025" s="5">
        <v>5952432</v>
      </c>
    </row>
    <row r="1026" spans="1:6" x14ac:dyDescent="0.3">
      <c r="A1026" s="4">
        <v>41781</v>
      </c>
      <c r="B1026" s="5">
        <v>209.199997</v>
      </c>
      <c r="C1026" s="5">
        <v>218.89999399999999</v>
      </c>
      <c r="D1026" s="5">
        <v>209.10000600000001</v>
      </c>
      <c r="E1026" s="5">
        <v>201.832245</v>
      </c>
      <c r="F1026" s="5">
        <v>5685327</v>
      </c>
    </row>
    <row r="1027" spans="1:6" x14ac:dyDescent="0.3">
      <c r="A1027" s="4">
        <v>41782</v>
      </c>
      <c r="B1027" s="5">
        <v>216.800003</v>
      </c>
      <c r="C1027" s="5">
        <v>230.800003</v>
      </c>
      <c r="D1027" s="5">
        <v>214.199997</v>
      </c>
      <c r="E1027" s="5">
        <v>214.60820000000001</v>
      </c>
      <c r="F1027" s="5">
        <v>6781614</v>
      </c>
    </row>
    <row r="1028" spans="1:6" x14ac:dyDescent="0.3">
      <c r="A1028" s="4">
        <v>41785</v>
      </c>
      <c r="B1028" s="5">
        <v>233</v>
      </c>
      <c r="C1028" s="5">
        <v>238</v>
      </c>
      <c r="D1028" s="5">
        <v>190.14999399999999</v>
      </c>
      <c r="E1028" s="5">
        <v>199.53068500000001</v>
      </c>
      <c r="F1028" s="5">
        <v>8792436</v>
      </c>
    </row>
    <row r="1029" spans="1:6" x14ac:dyDescent="0.3">
      <c r="A1029" s="4">
        <v>41786</v>
      </c>
      <c r="B1029" s="5">
        <v>214.949997</v>
      </c>
      <c r="C1029" s="5">
        <v>218.5</v>
      </c>
      <c r="D1029" s="5">
        <v>198</v>
      </c>
      <c r="E1029" s="5">
        <v>202.86558500000001</v>
      </c>
      <c r="F1029" s="5">
        <v>7388819</v>
      </c>
    </row>
    <row r="1030" spans="1:6" x14ac:dyDescent="0.3">
      <c r="A1030" s="4">
        <v>41787</v>
      </c>
      <c r="B1030" s="5">
        <v>215.050003</v>
      </c>
      <c r="C1030" s="5">
        <v>218.25</v>
      </c>
      <c r="D1030" s="5">
        <v>207.550003</v>
      </c>
      <c r="E1030" s="5">
        <v>197.18214399999999</v>
      </c>
      <c r="F1030" s="5">
        <v>4649805</v>
      </c>
    </row>
    <row r="1031" spans="1:6" x14ac:dyDescent="0.3">
      <c r="A1031" s="4">
        <v>41788</v>
      </c>
      <c r="B1031" s="5">
        <v>210.89999399999999</v>
      </c>
      <c r="C1031" s="5">
        <v>218.449997</v>
      </c>
      <c r="D1031" s="5">
        <v>208</v>
      </c>
      <c r="E1031" s="5">
        <v>199.24887100000001</v>
      </c>
      <c r="F1031" s="5">
        <v>7919587</v>
      </c>
    </row>
    <row r="1032" spans="1:6" x14ac:dyDescent="0.3">
      <c r="A1032" s="4">
        <v>41789</v>
      </c>
      <c r="B1032" s="5">
        <v>213</v>
      </c>
      <c r="C1032" s="5">
        <v>216.300003</v>
      </c>
      <c r="D1032" s="5">
        <v>203.449997</v>
      </c>
      <c r="E1032" s="5">
        <v>193.56544500000001</v>
      </c>
      <c r="F1032" s="5">
        <v>4552795</v>
      </c>
    </row>
    <row r="1033" spans="1:6" x14ac:dyDescent="0.3">
      <c r="A1033" s="4">
        <v>41792</v>
      </c>
      <c r="B1033" s="5">
        <v>207.89999399999999</v>
      </c>
      <c r="C1033" s="5">
        <v>220.5</v>
      </c>
      <c r="D1033" s="5">
        <v>206.5</v>
      </c>
      <c r="E1033" s="5">
        <v>205.636841</v>
      </c>
      <c r="F1033" s="5">
        <v>6256048</v>
      </c>
    </row>
    <row r="1034" spans="1:6" x14ac:dyDescent="0.3">
      <c r="A1034" s="4">
        <v>41793</v>
      </c>
      <c r="B1034" s="5">
        <v>220.699997</v>
      </c>
      <c r="C1034" s="5">
        <v>222.550003</v>
      </c>
      <c r="D1034" s="5">
        <v>214.10000600000001</v>
      </c>
      <c r="E1034" s="5">
        <v>203.476212</v>
      </c>
      <c r="F1034" s="5">
        <v>5348021</v>
      </c>
    </row>
    <row r="1035" spans="1:6" x14ac:dyDescent="0.3">
      <c r="A1035" s="4">
        <v>41794</v>
      </c>
      <c r="B1035" s="5">
        <v>214.89999399999999</v>
      </c>
      <c r="C1035" s="5">
        <v>233.300003</v>
      </c>
      <c r="D1035" s="5">
        <v>213.5</v>
      </c>
      <c r="E1035" s="5">
        <v>217.614304</v>
      </c>
      <c r="F1035" s="5">
        <v>8772049</v>
      </c>
    </row>
    <row r="1036" spans="1:6" x14ac:dyDescent="0.3">
      <c r="A1036" s="4">
        <v>41795</v>
      </c>
      <c r="B1036" s="5">
        <v>233.199997</v>
      </c>
      <c r="C1036" s="5">
        <v>240.300003</v>
      </c>
      <c r="D1036" s="5">
        <v>227.25</v>
      </c>
      <c r="E1036" s="5">
        <v>220.620453</v>
      </c>
      <c r="F1036" s="5">
        <v>8663256</v>
      </c>
    </row>
    <row r="1037" spans="1:6" x14ac:dyDescent="0.3">
      <c r="A1037" s="4">
        <v>41796</v>
      </c>
      <c r="B1037" s="5">
        <v>237</v>
      </c>
      <c r="C1037" s="5">
        <v>254.89999399999999</v>
      </c>
      <c r="D1037" s="5">
        <v>236.89999399999999</v>
      </c>
      <c r="E1037" s="5">
        <v>237.43588299999999</v>
      </c>
      <c r="F1037" s="5">
        <v>10893976</v>
      </c>
    </row>
    <row r="1038" spans="1:6" x14ac:dyDescent="0.3">
      <c r="A1038" s="4">
        <v>41799</v>
      </c>
      <c r="B1038" s="5">
        <v>255</v>
      </c>
      <c r="C1038" s="5">
        <v>259.64999399999999</v>
      </c>
      <c r="D1038" s="5">
        <v>252.10000600000001</v>
      </c>
      <c r="E1038" s="5">
        <v>239.079849</v>
      </c>
      <c r="F1038" s="5">
        <v>7076062</v>
      </c>
    </row>
    <row r="1039" spans="1:6" x14ac:dyDescent="0.3">
      <c r="A1039" s="4">
        <v>41800</v>
      </c>
      <c r="B1039" s="5">
        <v>254.5</v>
      </c>
      <c r="C1039" s="5">
        <v>255.550003</v>
      </c>
      <c r="D1039" s="5">
        <v>238.25</v>
      </c>
      <c r="E1039" s="5">
        <v>229.920593</v>
      </c>
      <c r="F1039" s="5">
        <v>6995524</v>
      </c>
    </row>
    <row r="1040" spans="1:6" x14ac:dyDescent="0.3">
      <c r="A1040" s="4">
        <v>41801</v>
      </c>
      <c r="B1040" s="5">
        <v>244</v>
      </c>
      <c r="C1040" s="5">
        <v>252.449997</v>
      </c>
      <c r="D1040" s="5">
        <v>239.199997</v>
      </c>
      <c r="E1040" s="5">
        <v>227.85389699999999</v>
      </c>
      <c r="F1040" s="5">
        <v>7098414</v>
      </c>
    </row>
    <row r="1041" spans="1:6" x14ac:dyDescent="0.3">
      <c r="A1041" s="4">
        <v>41802</v>
      </c>
      <c r="B1041" s="5">
        <v>241</v>
      </c>
      <c r="C1041" s="5">
        <v>244</v>
      </c>
      <c r="D1041" s="5">
        <v>233.5</v>
      </c>
      <c r="E1041" s="5">
        <v>224.237167</v>
      </c>
      <c r="F1041" s="5">
        <v>4987274</v>
      </c>
    </row>
    <row r="1042" spans="1:6" x14ac:dyDescent="0.3">
      <c r="A1042" s="4">
        <v>41803</v>
      </c>
      <c r="B1042" s="5">
        <v>240.300003</v>
      </c>
      <c r="C1042" s="5">
        <v>243</v>
      </c>
      <c r="D1042" s="5">
        <v>226.5</v>
      </c>
      <c r="E1042" s="5">
        <v>215.12489299999999</v>
      </c>
      <c r="F1042" s="5">
        <v>4960404</v>
      </c>
    </row>
    <row r="1043" spans="1:6" x14ac:dyDescent="0.3">
      <c r="A1043" s="4">
        <v>41806</v>
      </c>
      <c r="B1043" s="5">
        <v>229.89999399999999</v>
      </c>
      <c r="C1043" s="5">
        <v>232</v>
      </c>
      <c r="D1043" s="5">
        <v>216.050003</v>
      </c>
      <c r="E1043" s="5">
        <v>213.19909699999999</v>
      </c>
      <c r="F1043" s="5">
        <v>7054883</v>
      </c>
    </row>
    <row r="1044" spans="1:6" x14ac:dyDescent="0.3">
      <c r="A1044" s="4">
        <v>41807</v>
      </c>
      <c r="B1044" s="5">
        <v>226</v>
      </c>
      <c r="C1044" s="5">
        <v>237.949997</v>
      </c>
      <c r="D1044" s="5">
        <v>223.10000600000001</v>
      </c>
      <c r="E1044" s="5">
        <v>222.26440400000001</v>
      </c>
      <c r="F1044" s="5">
        <v>5371316</v>
      </c>
    </row>
    <row r="1045" spans="1:6" x14ac:dyDescent="0.3">
      <c r="A1045" s="4">
        <v>41808</v>
      </c>
      <c r="B1045" s="5">
        <v>236</v>
      </c>
      <c r="C1045" s="5">
        <v>240.199997</v>
      </c>
      <c r="D1045" s="5">
        <v>226.050003</v>
      </c>
      <c r="E1045" s="5">
        <v>217.379456</v>
      </c>
      <c r="F1045" s="5">
        <v>6089442</v>
      </c>
    </row>
    <row r="1046" spans="1:6" x14ac:dyDescent="0.3">
      <c r="A1046" s="4">
        <v>41809</v>
      </c>
      <c r="B1046" s="5">
        <v>231.5</v>
      </c>
      <c r="C1046" s="5">
        <v>234.949997</v>
      </c>
      <c r="D1046" s="5">
        <v>228</v>
      </c>
      <c r="E1046" s="5">
        <v>217.56840500000001</v>
      </c>
      <c r="F1046" s="5">
        <v>3722401</v>
      </c>
    </row>
    <row r="1047" spans="1:6" x14ac:dyDescent="0.3">
      <c r="A1047" s="4">
        <v>41810</v>
      </c>
      <c r="B1047" s="5">
        <v>228.050003</v>
      </c>
      <c r="C1047" s="5">
        <v>230.85000600000001</v>
      </c>
      <c r="D1047" s="5">
        <v>218.699997</v>
      </c>
      <c r="E1047" s="5">
        <v>207.83783</v>
      </c>
      <c r="F1047" s="5">
        <v>3845220</v>
      </c>
    </row>
    <row r="1048" spans="1:6" x14ac:dyDescent="0.3">
      <c r="A1048" s="4">
        <v>41813</v>
      </c>
      <c r="B1048" s="5">
        <v>220.550003</v>
      </c>
      <c r="C1048" s="5">
        <v>228</v>
      </c>
      <c r="D1048" s="5">
        <v>219.550003</v>
      </c>
      <c r="E1048" s="5">
        <v>213.789536</v>
      </c>
      <c r="F1048" s="5">
        <v>4036672</v>
      </c>
    </row>
    <row r="1049" spans="1:6" x14ac:dyDescent="0.3">
      <c r="A1049" s="4">
        <v>41814</v>
      </c>
      <c r="B1049" s="5">
        <v>226.64999399999999</v>
      </c>
      <c r="C1049" s="5">
        <v>233.89999399999999</v>
      </c>
      <c r="D1049" s="5">
        <v>226.60000600000001</v>
      </c>
      <c r="E1049" s="5">
        <v>218.89102199999999</v>
      </c>
      <c r="F1049" s="5">
        <v>3584640</v>
      </c>
    </row>
    <row r="1050" spans="1:6" x14ac:dyDescent="0.3">
      <c r="A1050" s="4">
        <v>41815</v>
      </c>
      <c r="B1050" s="5">
        <v>232.60000600000001</v>
      </c>
      <c r="C1050" s="5">
        <v>232.89999399999999</v>
      </c>
      <c r="D1050" s="5">
        <v>228.10000600000001</v>
      </c>
      <c r="E1050" s="5">
        <v>216.52922100000001</v>
      </c>
      <c r="F1050" s="5">
        <v>2268559</v>
      </c>
    </row>
    <row r="1051" spans="1:6" x14ac:dyDescent="0.3">
      <c r="A1051" s="4">
        <v>41816</v>
      </c>
      <c r="B1051" s="5">
        <v>229.5</v>
      </c>
      <c r="C1051" s="5">
        <v>234</v>
      </c>
      <c r="D1051" s="5">
        <v>226.5</v>
      </c>
      <c r="E1051" s="5">
        <v>214.82873499999999</v>
      </c>
      <c r="F1051" s="5">
        <v>2826598</v>
      </c>
    </row>
    <row r="1052" spans="1:6" x14ac:dyDescent="0.3">
      <c r="A1052" s="4">
        <v>41817</v>
      </c>
      <c r="B1052" s="5">
        <v>229</v>
      </c>
      <c r="C1052" s="5">
        <v>231.5</v>
      </c>
      <c r="D1052" s="5">
        <v>224.39999399999999</v>
      </c>
      <c r="E1052" s="5">
        <v>214.26190199999999</v>
      </c>
      <c r="F1052" s="5">
        <v>2636315</v>
      </c>
    </row>
    <row r="1053" spans="1:6" x14ac:dyDescent="0.3">
      <c r="A1053" s="4">
        <v>41820</v>
      </c>
      <c r="B1053" s="5">
        <v>228</v>
      </c>
      <c r="C1053" s="5">
        <v>242.60000600000001</v>
      </c>
      <c r="D1053" s="5">
        <v>227.85000600000001</v>
      </c>
      <c r="E1053" s="5">
        <v>227.53518700000001</v>
      </c>
      <c r="F1053" s="5">
        <v>6482123</v>
      </c>
    </row>
    <row r="1054" spans="1:6" x14ac:dyDescent="0.3">
      <c r="A1054" s="4">
        <v>41821</v>
      </c>
      <c r="B1054" s="5">
        <v>243.199997</v>
      </c>
      <c r="C1054" s="5">
        <v>243.89999399999999</v>
      </c>
      <c r="D1054" s="5">
        <v>233.75</v>
      </c>
      <c r="E1054" s="5">
        <v>221.58346599999999</v>
      </c>
      <c r="F1054" s="5">
        <v>4698322</v>
      </c>
    </row>
    <row r="1055" spans="1:6" x14ac:dyDescent="0.3">
      <c r="A1055" s="4">
        <v>41822</v>
      </c>
      <c r="B1055" s="5">
        <v>237.199997</v>
      </c>
      <c r="C1055" s="5">
        <v>239.800003</v>
      </c>
      <c r="D1055" s="5">
        <v>231.550003</v>
      </c>
      <c r="E1055" s="5">
        <v>220.21362300000001</v>
      </c>
      <c r="F1055" s="5">
        <v>3587398</v>
      </c>
    </row>
    <row r="1056" spans="1:6" x14ac:dyDescent="0.3">
      <c r="A1056" s="4">
        <v>41823</v>
      </c>
      <c r="B1056" s="5">
        <v>234.5</v>
      </c>
      <c r="C1056" s="5">
        <v>238</v>
      </c>
      <c r="D1056" s="5">
        <v>229.949997</v>
      </c>
      <c r="E1056" s="5">
        <v>217.946304</v>
      </c>
      <c r="F1056" s="5">
        <v>5028155</v>
      </c>
    </row>
    <row r="1057" spans="1:6" x14ac:dyDescent="0.3">
      <c r="A1057" s="4">
        <v>41824</v>
      </c>
      <c r="B1057" s="5">
        <v>232.449997</v>
      </c>
      <c r="C1057" s="5">
        <v>233</v>
      </c>
      <c r="D1057" s="5">
        <v>225.10000600000001</v>
      </c>
      <c r="E1057" s="5">
        <v>215.39556899999999</v>
      </c>
      <c r="F1057" s="5">
        <v>4214469</v>
      </c>
    </row>
    <row r="1058" spans="1:6" x14ac:dyDescent="0.3">
      <c r="A1058" s="4">
        <v>41827</v>
      </c>
      <c r="B1058" s="5">
        <v>228.60000600000001</v>
      </c>
      <c r="C1058" s="5">
        <v>229.5</v>
      </c>
      <c r="D1058" s="5">
        <v>222.35000600000001</v>
      </c>
      <c r="E1058" s="5">
        <v>210.90815699999999</v>
      </c>
      <c r="F1058" s="5">
        <v>3094050</v>
      </c>
    </row>
    <row r="1059" spans="1:6" x14ac:dyDescent="0.3">
      <c r="A1059" s="4">
        <v>41828</v>
      </c>
      <c r="B1059" s="5">
        <v>223.5</v>
      </c>
      <c r="C1059" s="5">
        <v>224.75</v>
      </c>
      <c r="D1059" s="5">
        <v>201.14999399999999</v>
      </c>
      <c r="E1059" s="5">
        <v>193.430893</v>
      </c>
      <c r="F1059" s="5">
        <v>6162341</v>
      </c>
    </row>
    <row r="1060" spans="1:6" x14ac:dyDescent="0.3">
      <c r="A1060" s="4">
        <v>41829</v>
      </c>
      <c r="B1060" s="5">
        <v>205</v>
      </c>
      <c r="C1060" s="5">
        <v>211.39999399999999</v>
      </c>
      <c r="D1060" s="5">
        <v>197</v>
      </c>
      <c r="E1060" s="5">
        <v>190.54948400000001</v>
      </c>
      <c r="F1060" s="5">
        <v>8199274</v>
      </c>
    </row>
    <row r="1061" spans="1:6" x14ac:dyDescent="0.3">
      <c r="A1061" s="4">
        <v>41830</v>
      </c>
      <c r="B1061" s="5">
        <v>200</v>
      </c>
      <c r="C1061" s="5">
        <v>212.699997</v>
      </c>
      <c r="D1061" s="5">
        <v>188.800003</v>
      </c>
      <c r="E1061" s="5">
        <v>187.47915599999999</v>
      </c>
      <c r="F1061" s="5">
        <v>10114018</v>
      </c>
    </row>
    <row r="1062" spans="1:6" x14ac:dyDescent="0.3">
      <c r="A1062" s="4">
        <v>41831</v>
      </c>
      <c r="B1062" s="5">
        <v>196.60000600000001</v>
      </c>
      <c r="C1062" s="5">
        <v>199.75</v>
      </c>
      <c r="D1062" s="5">
        <v>185.10000600000001</v>
      </c>
      <c r="E1062" s="5">
        <v>176.33149700000001</v>
      </c>
      <c r="F1062" s="5">
        <v>5894770</v>
      </c>
    </row>
    <row r="1063" spans="1:6" x14ac:dyDescent="0.3">
      <c r="A1063" s="4">
        <v>41834</v>
      </c>
      <c r="B1063" s="5">
        <v>184.85000600000001</v>
      </c>
      <c r="C1063" s="5">
        <v>192.60000600000001</v>
      </c>
      <c r="D1063" s="5">
        <v>181.449997</v>
      </c>
      <c r="E1063" s="5">
        <v>179.968658</v>
      </c>
      <c r="F1063" s="5">
        <v>4964725</v>
      </c>
    </row>
    <row r="1064" spans="1:6" x14ac:dyDescent="0.3">
      <c r="A1064" s="4">
        <v>41835</v>
      </c>
      <c r="B1064" s="5">
        <v>192.5</v>
      </c>
      <c r="C1064" s="5">
        <v>198.60000600000001</v>
      </c>
      <c r="D1064" s="5">
        <v>191.39999399999999</v>
      </c>
      <c r="E1064" s="5">
        <v>186.86509699999999</v>
      </c>
      <c r="F1064" s="5">
        <v>4471106</v>
      </c>
    </row>
    <row r="1065" spans="1:6" x14ac:dyDescent="0.3">
      <c r="A1065" s="4">
        <v>41836</v>
      </c>
      <c r="B1065" s="5">
        <v>200</v>
      </c>
      <c r="C1065" s="5">
        <v>205</v>
      </c>
      <c r="D1065" s="5">
        <v>198.39999399999999</v>
      </c>
      <c r="E1065" s="5">
        <v>191.63592499999999</v>
      </c>
      <c r="F1065" s="5">
        <v>3876707</v>
      </c>
    </row>
    <row r="1066" spans="1:6" x14ac:dyDescent="0.3">
      <c r="A1066" s="4">
        <v>41837</v>
      </c>
      <c r="B1066" s="5">
        <v>203</v>
      </c>
      <c r="C1066" s="5">
        <v>204.199997</v>
      </c>
      <c r="D1066" s="5">
        <v>199.85000600000001</v>
      </c>
      <c r="E1066" s="5">
        <v>191.54144299999999</v>
      </c>
      <c r="F1066" s="5">
        <v>3031342</v>
      </c>
    </row>
    <row r="1067" spans="1:6" x14ac:dyDescent="0.3">
      <c r="A1067" s="4">
        <v>41838</v>
      </c>
      <c r="B1067" s="5">
        <v>199</v>
      </c>
      <c r="C1067" s="5">
        <v>201.300003</v>
      </c>
      <c r="D1067" s="5">
        <v>196</v>
      </c>
      <c r="E1067" s="5">
        <v>188.84899899999999</v>
      </c>
      <c r="F1067" s="5">
        <v>3400899</v>
      </c>
    </row>
    <row r="1068" spans="1:6" x14ac:dyDescent="0.3">
      <c r="A1068" s="4">
        <v>41841</v>
      </c>
      <c r="B1068" s="5">
        <v>200.300003</v>
      </c>
      <c r="C1068" s="5">
        <v>205.199997</v>
      </c>
      <c r="D1068" s="5">
        <v>196.800003</v>
      </c>
      <c r="E1068" s="5">
        <v>186.959564</v>
      </c>
      <c r="F1068" s="5">
        <v>3086018</v>
      </c>
    </row>
    <row r="1069" spans="1:6" x14ac:dyDescent="0.3">
      <c r="A1069" s="4">
        <v>41842</v>
      </c>
      <c r="B1069" s="5">
        <v>198.89999399999999</v>
      </c>
      <c r="C1069" s="5">
        <v>201.199997</v>
      </c>
      <c r="D1069" s="5">
        <v>193.199997</v>
      </c>
      <c r="E1069" s="5">
        <v>186.25103799999999</v>
      </c>
      <c r="F1069" s="5">
        <v>3049083</v>
      </c>
    </row>
    <row r="1070" spans="1:6" x14ac:dyDescent="0.3">
      <c r="A1070" s="4">
        <v>41843</v>
      </c>
      <c r="B1070" s="5">
        <v>198.89999399999999</v>
      </c>
      <c r="C1070" s="5">
        <v>201.5</v>
      </c>
      <c r="D1070" s="5">
        <v>194</v>
      </c>
      <c r="E1070" s="5">
        <v>185.35354599999999</v>
      </c>
      <c r="F1070" s="5">
        <v>3960760</v>
      </c>
    </row>
    <row r="1071" spans="1:6" x14ac:dyDescent="0.3">
      <c r="A1071" s="4">
        <v>41844</v>
      </c>
      <c r="B1071" s="5">
        <v>196.5</v>
      </c>
      <c r="C1071" s="5">
        <v>200.35000600000001</v>
      </c>
      <c r="D1071" s="5">
        <v>194.64999399999999</v>
      </c>
      <c r="E1071" s="5">
        <v>187.57363900000001</v>
      </c>
      <c r="F1071" s="5">
        <v>3211249</v>
      </c>
    </row>
    <row r="1072" spans="1:6" x14ac:dyDescent="0.3">
      <c r="A1072" s="4">
        <v>41845</v>
      </c>
      <c r="B1072" s="5">
        <v>196.60000600000001</v>
      </c>
      <c r="C1072" s="5">
        <v>199.199997</v>
      </c>
      <c r="D1072" s="5">
        <v>190.10000600000001</v>
      </c>
      <c r="E1072" s="5">
        <v>182.047043</v>
      </c>
      <c r="F1072" s="5">
        <v>3072358</v>
      </c>
    </row>
    <row r="1073" spans="1:6" x14ac:dyDescent="0.3">
      <c r="A1073" s="4">
        <v>41848</v>
      </c>
      <c r="B1073" s="5">
        <v>191.35000600000001</v>
      </c>
      <c r="C1073" s="5">
        <v>195.39999399999999</v>
      </c>
      <c r="D1073" s="5">
        <v>191.199997</v>
      </c>
      <c r="E1073" s="5">
        <v>181.48022499999999</v>
      </c>
      <c r="F1073" s="5">
        <v>1879314</v>
      </c>
    </row>
    <row r="1074" spans="1:6" x14ac:dyDescent="0.3">
      <c r="A1074" s="4">
        <v>41850</v>
      </c>
      <c r="B1074" s="5">
        <v>192.10000600000001</v>
      </c>
      <c r="C1074" s="5">
        <v>194.10000600000001</v>
      </c>
      <c r="D1074" s="5">
        <v>188</v>
      </c>
      <c r="E1074" s="5">
        <v>182.80281099999999</v>
      </c>
      <c r="F1074" s="5">
        <v>2459961</v>
      </c>
    </row>
    <row r="1075" spans="1:6" x14ac:dyDescent="0.3">
      <c r="A1075" s="4">
        <v>41851</v>
      </c>
      <c r="B1075" s="5">
        <v>191.60000600000001</v>
      </c>
      <c r="C1075" s="5">
        <v>194.5</v>
      </c>
      <c r="D1075" s="5">
        <v>190.5</v>
      </c>
      <c r="E1075" s="5">
        <v>180.6772</v>
      </c>
      <c r="F1075" s="5">
        <v>2727889</v>
      </c>
    </row>
    <row r="1076" spans="1:6" x14ac:dyDescent="0.3">
      <c r="A1076" s="4">
        <v>41852</v>
      </c>
      <c r="B1076" s="5">
        <v>189.35000600000001</v>
      </c>
      <c r="C1076" s="5">
        <v>205.89999399999999</v>
      </c>
      <c r="D1076" s="5">
        <v>185.60000600000001</v>
      </c>
      <c r="E1076" s="5">
        <v>185.82591199999999</v>
      </c>
      <c r="F1076" s="5">
        <v>17921049</v>
      </c>
    </row>
    <row r="1077" spans="1:6" x14ac:dyDescent="0.3">
      <c r="A1077" s="4">
        <v>41855</v>
      </c>
      <c r="B1077" s="5">
        <v>199</v>
      </c>
      <c r="C1077" s="5">
        <v>202.800003</v>
      </c>
      <c r="D1077" s="5">
        <v>197</v>
      </c>
      <c r="E1077" s="5">
        <v>190.17160000000001</v>
      </c>
      <c r="F1077" s="5">
        <v>5191241</v>
      </c>
    </row>
    <row r="1078" spans="1:6" x14ac:dyDescent="0.3">
      <c r="A1078" s="4">
        <v>41856</v>
      </c>
      <c r="B1078" s="5">
        <v>202.39999399999999</v>
      </c>
      <c r="C1078" s="5">
        <v>205.699997</v>
      </c>
      <c r="D1078" s="5">
        <v>199</v>
      </c>
      <c r="E1078" s="5">
        <v>193.71431000000001</v>
      </c>
      <c r="F1078" s="5">
        <v>7094535</v>
      </c>
    </row>
    <row r="1079" spans="1:6" x14ac:dyDescent="0.3">
      <c r="A1079" s="4">
        <v>41857</v>
      </c>
      <c r="B1079" s="5">
        <v>202.89999399999999</v>
      </c>
      <c r="C1079" s="5">
        <v>208.64999399999999</v>
      </c>
      <c r="D1079" s="5">
        <v>201.5</v>
      </c>
      <c r="E1079" s="5">
        <v>191.16357400000001</v>
      </c>
      <c r="F1079" s="5">
        <v>5996010</v>
      </c>
    </row>
    <row r="1080" spans="1:6" x14ac:dyDescent="0.3">
      <c r="A1080" s="4">
        <v>41858</v>
      </c>
      <c r="B1080" s="5">
        <v>203</v>
      </c>
      <c r="C1080" s="5">
        <v>205</v>
      </c>
      <c r="D1080" s="5">
        <v>200.14999399999999</v>
      </c>
      <c r="E1080" s="5">
        <v>190.54948400000001</v>
      </c>
      <c r="F1080" s="5">
        <v>3352659</v>
      </c>
    </row>
    <row r="1081" spans="1:6" x14ac:dyDescent="0.3">
      <c r="A1081" s="4">
        <v>41859</v>
      </c>
      <c r="B1081" s="5">
        <v>198.050003</v>
      </c>
      <c r="C1081" s="5">
        <v>199.25</v>
      </c>
      <c r="D1081" s="5">
        <v>192.10000600000001</v>
      </c>
      <c r="E1081" s="5">
        <v>182.51939400000001</v>
      </c>
      <c r="F1081" s="5">
        <v>4012401</v>
      </c>
    </row>
    <row r="1082" spans="1:6" x14ac:dyDescent="0.3">
      <c r="A1082" s="4">
        <v>41862</v>
      </c>
      <c r="B1082" s="5">
        <v>195.89999399999999</v>
      </c>
      <c r="C1082" s="5">
        <v>197.449997</v>
      </c>
      <c r="D1082" s="5">
        <v>194</v>
      </c>
      <c r="E1082" s="5">
        <v>185.73144500000001</v>
      </c>
      <c r="F1082" s="5">
        <v>2121985</v>
      </c>
    </row>
    <row r="1083" spans="1:6" x14ac:dyDescent="0.3">
      <c r="A1083" s="4">
        <v>41863</v>
      </c>
      <c r="B1083" s="5">
        <v>199</v>
      </c>
      <c r="C1083" s="5">
        <v>203.25</v>
      </c>
      <c r="D1083" s="5">
        <v>195.25</v>
      </c>
      <c r="E1083" s="5">
        <v>189.368607</v>
      </c>
      <c r="F1083" s="5">
        <v>2015655</v>
      </c>
    </row>
    <row r="1084" spans="1:6" x14ac:dyDescent="0.3">
      <c r="A1084" s="4">
        <v>41864</v>
      </c>
      <c r="B1084" s="5">
        <v>199</v>
      </c>
      <c r="C1084" s="5">
        <v>200</v>
      </c>
      <c r="D1084" s="5">
        <v>188.10000600000001</v>
      </c>
      <c r="E1084" s="5">
        <v>179.401825</v>
      </c>
      <c r="F1084" s="5">
        <v>4778106</v>
      </c>
    </row>
    <row r="1085" spans="1:6" x14ac:dyDescent="0.3">
      <c r="A1085" s="4">
        <v>41865</v>
      </c>
      <c r="B1085" s="5">
        <v>190.199997</v>
      </c>
      <c r="C1085" s="5">
        <v>194.5</v>
      </c>
      <c r="D1085" s="5">
        <v>186.449997</v>
      </c>
      <c r="E1085" s="5">
        <v>181.48022499999999</v>
      </c>
      <c r="F1085" s="5">
        <v>3872973</v>
      </c>
    </row>
    <row r="1086" spans="1:6" x14ac:dyDescent="0.3">
      <c r="A1086" s="4">
        <v>41869</v>
      </c>
      <c r="B1086" s="5">
        <v>192.10000600000001</v>
      </c>
      <c r="C1086" s="5">
        <v>200.199997</v>
      </c>
      <c r="D1086" s="5">
        <v>190.550003</v>
      </c>
      <c r="E1086" s="5">
        <v>188.51835600000001</v>
      </c>
      <c r="F1086" s="5">
        <v>2932171</v>
      </c>
    </row>
    <row r="1087" spans="1:6" x14ac:dyDescent="0.3">
      <c r="A1087" s="4">
        <v>41870</v>
      </c>
      <c r="B1087" s="5">
        <v>201.39999399999999</v>
      </c>
      <c r="C1087" s="5">
        <v>204.25</v>
      </c>
      <c r="D1087" s="5">
        <v>199.5</v>
      </c>
      <c r="E1087" s="5">
        <v>190.59674100000001</v>
      </c>
      <c r="F1087" s="5">
        <v>4451753</v>
      </c>
    </row>
    <row r="1088" spans="1:6" x14ac:dyDescent="0.3">
      <c r="A1088" s="4">
        <v>41871</v>
      </c>
      <c r="B1088" s="5">
        <v>201</v>
      </c>
      <c r="C1088" s="5">
        <v>202.75</v>
      </c>
      <c r="D1088" s="5">
        <v>196.699997</v>
      </c>
      <c r="E1088" s="5">
        <v>186.959564</v>
      </c>
      <c r="F1088" s="5">
        <v>2249938</v>
      </c>
    </row>
    <row r="1089" spans="1:6" x14ac:dyDescent="0.3">
      <c r="A1089" s="4">
        <v>41872</v>
      </c>
      <c r="B1089" s="5">
        <v>198.89999399999999</v>
      </c>
      <c r="C1089" s="5">
        <v>215</v>
      </c>
      <c r="D1089" s="5">
        <v>197.550003</v>
      </c>
      <c r="E1089" s="5">
        <v>201.130325</v>
      </c>
      <c r="F1089" s="5">
        <v>11070027</v>
      </c>
    </row>
    <row r="1090" spans="1:6" x14ac:dyDescent="0.3">
      <c r="A1090" s="4">
        <v>41873</v>
      </c>
      <c r="B1090" s="5">
        <v>215</v>
      </c>
      <c r="C1090" s="5">
        <v>223.25</v>
      </c>
      <c r="D1090" s="5">
        <v>214.199997</v>
      </c>
      <c r="E1090" s="5">
        <v>208.45188899999999</v>
      </c>
      <c r="F1090" s="5">
        <v>8478072</v>
      </c>
    </row>
    <row r="1091" spans="1:6" x14ac:dyDescent="0.3">
      <c r="A1091" s="4">
        <v>41876</v>
      </c>
      <c r="B1091" s="5">
        <v>222</v>
      </c>
      <c r="C1091" s="5">
        <v>224.75</v>
      </c>
      <c r="D1091" s="5">
        <v>209.10000600000001</v>
      </c>
      <c r="E1091" s="5">
        <v>199.335373</v>
      </c>
      <c r="F1091" s="5">
        <v>5260797</v>
      </c>
    </row>
    <row r="1092" spans="1:6" x14ac:dyDescent="0.3">
      <c r="A1092" s="4">
        <v>41877</v>
      </c>
      <c r="B1092" s="5">
        <v>209.800003</v>
      </c>
      <c r="C1092" s="5">
        <v>209.949997</v>
      </c>
      <c r="D1092" s="5">
        <v>199.75</v>
      </c>
      <c r="E1092" s="5">
        <v>192.580658</v>
      </c>
      <c r="F1092" s="5">
        <v>6235672</v>
      </c>
    </row>
    <row r="1093" spans="1:6" x14ac:dyDescent="0.3">
      <c r="A1093" s="4">
        <v>41878</v>
      </c>
      <c r="B1093" s="5">
        <v>205.25</v>
      </c>
      <c r="C1093" s="5">
        <v>211.10000600000001</v>
      </c>
      <c r="D1093" s="5">
        <v>204.199997</v>
      </c>
      <c r="E1093" s="5">
        <v>197.30422999999999</v>
      </c>
      <c r="F1093" s="5">
        <v>4577668</v>
      </c>
    </row>
    <row r="1094" spans="1:6" x14ac:dyDescent="0.3">
      <c r="A1094" s="4">
        <v>41879</v>
      </c>
      <c r="B1094" s="5">
        <v>210.699997</v>
      </c>
      <c r="C1094" s="5">
        <v>212.800003</v>
      </c>
      <c r="D1094" s="5">
        <v>202.300003</v>
      </c>
      <c r="E1094" s="5">
        <v>197.35145600000001</v>
      </c>
      <c r="F1094" s="5">
        <v>4845163</v>
      </c>
    </row>
    <row r="1095" spans="1:6" x14ac:dyDescent="0.3">
      <c r="A1095" s="4">
        <v>41883</v>
      </c>
      <c r="B1095" s="5">
        <v>208.89999399999999</v>
      </c>
      <c r="C1095" s="5">
        <v>218.199997</v>
      </c>
      <c r="D1095" s="5">
        <v>208.89999399999999</v>
      </c>
      <c r="E1095" s="5">
        <v>205.428787</v>
      </c>
      <c r="F1095" s="5">
        <v>4600216</v>
      </c>
    </row>
    <row r="1096" spans="1:6" x14ac:dyDescent="0.3">
      <c r="A1096" s="4">
        <v>41884</v>
      </c>
      <c r="B1096" s="5">
        <v>219</v>
      </c>
      <c r="C1096" s="5">
        <v>220</v>
      </c>
      <c r="D1096" s="5">
        <v>214.64999399999999</v>
      </c>
      <c r="E1096" s="5">
        <v>204.86196899999999</v>
      </c>
      <c r="F1096" s="5">
        <v>3272234</v>
      </c>
    </row>
    <row r="1097" spans="1:6" x14ac:dyDescent="0.3">
      <c r="A1097" s="4">
        <v>41885</v>
      </c>
      <c r="B1097" s="5">
        <v>217.5</v>
      </c>
      <c r="C1097" s="5">
        <v>218.10000600000001</v>
      </c>
      <c r="D1097" s="5">
        <v>212.75</v>
      </c>
      <c r="E1097" s="5">
        <v>204.247894</v>
      </c>
      <c r="F1097" s="5">
        <v>4266828</v>
      </c>
    </row>
    <row r="1098" spans="1:6" x14ac:dyDescent="0.3">
      <c r="A1098" s="4">
        <v>41886</v>
      </c>
      <c r="B1098" s="5">
        <v>214.60000600000001</v>
      </c>
      <c r="C1098" s="5">
        <v>215.64999399999999</v>
      </c>
      <c r="D1098" s="5">
        <v>208.800003</v>
      </c>
      <c r="E1098" s="5">
        <v>199.76049800000001</v>
      </c>
      <c r="F1098" s="5">
        <v>2919021</v>
      </c>
    </row>
    <row r="1099" spans="1:6" x14ac:dyDescent="0.3">
      <c r="A1099" s="4">
        <v>41887</v>
      </c>
      <c r="B1099" s="5">
        <v>211.5</v>
      </c>
      <c r="C1099" s="5">
        <v>215.60000600000001</v>
      </c>
      <c r="D1099" s="5">
        <v>205.800003</v>
      </c>
      <c r="E1099" s="5">
        <v>196.97357199999999</v>
      </c>
      <c r="F1099" s="5">
        <v>3696886</v>
      </c>
    </row>
    <row r="1100" spans="1:6" x14ac:dyDescent="0.3">
      <c r="A1100" s="4">
        <v>41890</v>
      </c>
      <c r="B1100" s="5">
        <v>210</v>
      </c>
      <c r="C1100" s="5">
        <v>211.39999399999999</v>
      </c>
      <c r="D1100" s="5">
        <v>207</v>
      </c>
      <c r="E1100" s="5">
        <v>198.01277200000001</v>
      </c>
      <c r="F1100" s="5">
        <v>2993036</v>
      </c>
    </row>
    <row r="1101" spans="1:6" x14ac:dyDescent="0.3">
      <c r="A1101" s="4">
        <v>41891</v>
      </c>
      <c r="B1101" s="5">
        <v>209.39999399999999</v>
      </c>
      <c r="C1101" s="5">
        <v>210</v>
      </c>
      <c r="D1101" s="5">
        <v>204.800003</v>
      </c>
      <c r="E1101" s="5">
        <v>194.470078</v>
      </c>
      <c r="F1101" s="5">
        <v>2665265</v>
      </c>
    </row>
    <row r="1102" spans="1:6" x14ac:dyDescent="0.3">
      <c r="A1102" s="4">
        <v>41892</v>
      </c>
      <c r="B1102" s="5">
        <v>204.39999399999999</v>
      </c>
      <c r="C1102" s="5">
        <v>204.60000600000001</v>
      </c>
      <c r="D1102" s="5">
        <v>200.64999399999999</v>
      </c>
      <c r="E1102" s="5">
        <v>191.49421699999999</v>
      </c>
      <c r="F1102" s="5">
        <v>3581660</v>
      </c>
    </row>
    <row r="1103" spans="1:6" x14ac:dyDescent="0.3">
      <c r="A1103" s="4">
        <v>41893</v>
      </c>
      <c r="B1103" s="5">
        <v>203</v>
      </c>
      <c r="C1103" s="5">
        <v>210.89999399999999</v>
      </c>
      <c r="D1103" s="5">
        <v>203</v>
      </c>
      <c r="E1103" s="5">
        <v>198.48513800000001</v>
      </c>
      <c r="F1103" s="5">
        <v>6499115</v>
      </c>
    </row>
    <row r="1104" spans="1:6" x14ac:dyDescent="0.3">
      <c r="A1104" s="4">
        <v>41894</v>
      </c>
      <c r="B1104" s="5">
        <v>210.35000600000001</v>
      </c>
      <c r="C1104" s="5">
        <v>215.25</v>
      </c>
      <c r="D1104" s="5">
        <v>207.10000600000001</v>
      </c>
      <c r="E1104" s="5">
        <v>202.73635899999999</v>
      </c>
      <c r="F1104" s="5">
        <v>4453705</v>
      </c>
    </row>
    <row r="1105" spans="1:6" x14ac:dyDescent="0.3">
      <c r="A1105" s="4">
        <v>41897</v>
      </c>
      <c r="B1105" s="5">
        <v>213</v>
      </c>
      <c r="C1105" s="5">
        <v>223.300003</v>
      </c>
      <c r="D1105" s="5">
        <v>210.449997</v>
      </c>
      <c r="E1105" s="5">
        <v>208.26293899999999</v>
      </c>
      <c r="F1105" s="5">
        <v>5788809</v>
      </c>
    </row>
    <row r="1106" spans="1:6" x14ac:dyDescent="0.3">
      <c r="A1106" s="4">
        <v>41898</v>
      </c>
      <c r="B1106" s="5">
        <v>221.5</v>
      </c>
      <c r="C1106" s="5">
        <v>225.300003</v>
      </c>
      <c r="D1106" s="5">
        <v>208</v>
      </c>
      <c r="E1106" s="5">
        <v>198.48513800000001</v>
      </c>
      <c r="F1106" s="5">
        <v>6863237</v>
      </c>
    </row>
    <row r="1107" spans="1:6" x14ac:dyDescent="0.3">
      <c r="A1107" s="4">
        <v>41899</v>
      </c>
      <c r="B1107" s="5">
        <v>213.550003</v>
      </c>
      <c r="C1107" s="5">
        <v>214.5</v>
      </c>
      <c r="D1107" s="5">
        <v>207.25</v>
      </c>
      <c r="E1107" s="5">
        <v>201.03587300000001</v>
      </c>
      <c r="F1107" s="5">
        <v>3947507</v>
      </c>
    </row>
    <row r="1108" spans="1:6" x14ac:dyDescent="0.3">
      <c r="A1108" s="4">
        <v>41900</v>
      </c>
      <c r="B1108" s="5">
        <v>211.89999399999999</v>
      </c>
      <c r="C1108" s="5">
        <v>223.25</v>
      </c>
      <c r="D1108" s="5">
        <v>208.949997</v>
      </c>
      <c r="E1108" s="5">
        <v>209.68002300000001</v>
      </c>
      <c r="F1108" s="5">
        <v>4081693</v>
      </c>
    </row>
    <row r="1109" spans="1:6" x14ac:dyDescent="0.3">
      <c r="A1109" s="4">
        <v>41901</v>
      </c>
      <c r="B1109" s="5">
        <v>223.800003</v>
      </c>
      <c r="C1109" s="5">
        <v>225</v>
      </c>
      <c r="D1109" s="5">
        <v>214.300003</v>
      </c>
      <c r="E1109" s="5">
        <v>204.20065299999999</v>
      </c>
      <c r="F1109" s="5">
        <v>3798838</v>
      </c>
    </row>
    <row r="1110" spans="1:6" x14ac:dyDescent="0.3">
      <c r="A1110" s="4">
        <v>41904</v>
      </c>
      <c r="B1110" s="5">
        <v>212</v>
      </c>
      <c r="C1110" s="5">
        <v>220.75</v>
      </c>
      <c r="D1110" s="5">
        <v>212</v>
      </c>
      <c r="E1110" s="5">
        <v>206.18457000000001</v>
      </c>
      <c r="F1110" s="5">
        <v>2425237</v>
      </c>
    </row>
    <row r="1111" spans="1:6" x14ac:dyDescent="0.3">
      <c r="A1111" s="4">
        <v>41905</v>
      </c>
      <c r="B1111" s="5">
        <v>218.60000600000001</v>
      </c>
      <c r="C1111" s="5">
        <v>218.60000600000001</v>
      </c>
      <c r="D1111" s="5">
        <v>208.60000600000001</v>
      </c>
      <c r="E1111" s="5">
        <v>197.63488799999999</v>
      </c>
      <c r="F1111" s="5">
        <v>2808735</v>
      </c>
    </row>
    <row r="1112" spans="1:6" x14ac:dyDescent="0.3">
      <c r="A1112" s="4">
        <v>41906</v>
      </c>
      <c r="B1112" s="5">
        <v>210</v>
      </c>
      <c r="C1112" s="5">
        <v>210.89999399999999</v>
      </c>
      <c r="D1112" s="5">
        <v>201.25</v>
      </c>
      <c r="E1112" s="5">
        <v>193.903244</v>
      </c>
      <c r="F1112" s="5">
        <v>4377592</v>
      </c>
    </row>
    <row r="1113" spans="1:6" x14ac:dyDescent="0.3">
      <c r="A1113" s="4">
        <v>41907</v>
      </c>
      <c r="B1113" s="5">
        <v>204.699997</v>
      </c>
      <c r="C1113" s="5">
        <v>205</v>
      </c>
      <c r="D1113" s="5">
        <v>187</v>
      </c>
      <c r="E1113" s="5">
        <v>179.68524199999999</v>
      </c>
      <c r="F1113" s="5">
        <v>7038818</v>
      </c>
    </row>
    <row r="1114" spans="1:6" x14ac:dyDescent="0.3">
      <c r="A1114" s="4">
        <v>41908</v>
      </c>
      <c r="B1114" s="5">
        <v>188.5</v>
      </c>
      <c r="C1114" s="5">
        <v>203.800003</v>
      </c>
      <c r="D1114" s="5">
        <v>182.39999399999999</v>
      </c>
      <c r="E1114" s="5">
        <v>189.98266599999999</v>
      </c>
      <c r="F1114" s="5">
        <v>7828567</v>
      </c>
    </row>
    <row r="1115" spans="1:6" x14ac:dyDescent="0.3">
      <c r="A1115" s="4">
        <v>41911</v>
      </c>
      <c r="B1115" s="5">
        <v>202.199997</v>
      </c>
      <c r="C1115" s="5">
        <v>203</v>
      </c>
      <c r="D1115" s="5">
        <v>193.39999399999999</v>
      </c>
      <c r="E1115" s="5">
        <v>183.60583500000001</v>
      </c>
      <c r="F1115" s="5">
        <v>4053336</v>
      </c>
    </row>
    <row r="1116" spans="1:6" x14ac:dyDescent="0.3">
      <c r="A1116" s="4">
        <v>41912</v>
      </c>
      <c r="B1116" s="5">
        <v>192.5</v>
      </c>
      <c r="C1116" s="5">
        <v>198.89999399999999</v>
      </c>
      <c r="D1116" s="5">
        <v>187.10000600000001</v>
      </c>
      <c r="E1116" s="5">
        <v>178.36264</v>
      </c>
      <c r="F1116" s="5">
        <v>5198116</v>
      </c>
    </row>
    <row r="1117" spans="1:6" x14ac:dyDescent="0.3">
      <c r="A1117" s="4">
        <v>41913</v>
      </c>
      <c r="B1117" s="5">
        <v>188.89999399999999</v>
      </c>
      <c r="C1117" s="5">
        <v>193.39999399999999</v>
      </c>
      <c r="D1117" s="5">
        <v>185.35000600000001</v>
      </c>
      <c r="E1117" s="5">
        <v>180.15759299999999</v>
      </c>
      <c r="F1117" s="5">
        <v>4334825</v>
      </c>
    </row>
    <row r="1118" spans="1:6" x14ac:dyDescent="0.3">
      <c r="A1118" s="4">
        <v>41919</v>
      </c>
      <c r="B1118" s="5">
        <v>190.699997</v>
      </c>
      <c r="C1118" s="5">
        <v>193.25</v>
      </c>
      <c r="D1118" s="5">
        <v>188.25</v>
      </c>
      <c r="E1118" s="5">
        <v>178.83500699999999</v>
      </c>
      <c r="F1118" s="5">
        <v>2664611</v>
      </c>
    </row>
    <row r="1119" spans="1:6" x14ac:dyDescent="0.3">
      <c r="A1119" s="4">
        <v>41920</v>
      </c>
      <c r="B1119" s="5">
        <v>188.89999399999999</v>
      </c>
      <c r="C1119" s="5">
        <v>196.89999399999999</v>
      </c>
      <c r="D1119" s="5">
        <v>188.10000600000001</v>
      </c>
      <c r="E1119" s="5">
        <v>184.55053699999999</v>
      </c>
      <c r="F1119" s="5">
        <v>3915455</v>
      </c>
    </row>
    <row r="1120" spans="1:6" x14ac:dyDescent="0.3">
      <c r="A1120" s="4">
        <v>41921</v>
      </c>
      <c r="B1120" s="5">
        <v>196.300003</v>
      </c>
      <c r="C1120" s="5">
        <v>205</v>
      </c>
      <c r="D1120" s="5">
        <v>196.300003</v>
      </c>
      <c r="E1120" s="5">
        <v>192.34446700000001</v>
      </c>
      <c r="F1120" s="5">
        <v>4254788</v>
      </c>
    </row>
    <row r="1121" spans="1:6" x14ac:dyDescent="0.3">
      <c r="A1121" s="4">
        <v>41922</v>
      </c>
      <c r="B1121" s="5">
        <v>200.10000600000001</v>
      </c>
      <c r="C1121" s="5">
        <v>206.449997</v>
      </c>
      <c r="D1121" s="5">
        <v>197.60000600000001</v>
      </c>
      <c r="E1121" s="5">
        <v>189.840958</v>
      </c>
      <c r="F1121" s="5">
        <v>3587202</v>
      </c>
    </row>
    <row r="1122" spans="1:6" x14ac:dyDescent="0.3">
      <c r="A1122" s="4">
        <v>41925</v>
      </c>
      <c r="B1122" s="5">
        <v>198.60000600000001</v>
      </c>
      <c r="C1122" s="5">
        <v>208.300003</v>
      </c>
      <c r="D1122" s="5">
        <v>198.39999399999999</v>
      </c>
      <c r="E1122" s="5">
        <v>195.50924699999999</v>
      </c>
      <c r="F1122" s="5">
        <v>3195784</v>
      </c>
    </row>
    <row r="1123" spans="1:6" x14ac:dyDescent="0.3">
      <c r="A1123" s="4">
        <v>41926</v>
      </c>
      <c r="B1123" s="5">
        <v>209.5</v>
      </c>
      <c r="C1123" s="5">
        <v>213.85000600000001</v>
      </c>
      <c r="D1123" s="5">
        <v>206.14999399999999</v>
      </c>
      <c r="E1123" s="5">
        <v>200.65795900000001</v>
      </c>
      <c r="F1123" s="5">
        <v>5241326</v>
      </c>
    </row>
    <row r="1124" spans="1:6" x14ac:dyDescent="0.3">
      <c r="A1124" s="4">
        <v>41927</v>
      </c>
      <c r="B1124" s="5">
        <v>212.39999399999999</v>
      </c>
      <c r="C1124" s="5">
        <v>212.39999399999999</v>
      </c>
      <c r="D1124" s="5">
        <v>212.39999399999999</v>
      </c>
      <c r="E1124" s="5">
        <v>200.65795900000001</v>
      </c>
      <c r="F1124" s="5">
        <v>0</v>
      </c>
    </row>
    <row r="1125" spans="1:6" x14ac:dyDescent="0.3">
      <c r="A1125" s="4">
        <v>41928</v>
      </c>
      <c r="B1125" s="5">
        <v>211.89999399999999</v>
      </c>
      <c r="C1125" s="5">
        <v>215.300003</v>
      </c>
      <c r="D1125" s="5">
        <v>206.10000600000001</v>
      </c>
      <c r="E1125" s="5">
        <v>197.16250600000001</v>
      </c>
      <c r="F1125" s="5">
        <v>3568905</v>
      </c>
    </row>
    <row r="1126" spans="1:6" x14ac:dyDescent="0.3">
      <c r="A1126" s="4">
        <v>41929</v>
      </c>
      <c r="B1126" s="5">
        <v>210</v>
      </c>
      <c r="C1126" s="5">
        <v>220</v>
      </c>
      <c r="D1126" s="5">
        <v>208.699997</v>
      </c>
      <c r="E1126" s="5">
        <v>205.52327</v>
      </c>
      <c r="F1126" s="5">
        <v>4654479</v>
      </c>
    </row>
    <row r="1127" spans="1:6" x14ac:dyDescent="0.3">
      <c r="A1127" s="4">
        <v>41932</v>
      </c>
      <c r="B1127" s="5">
        <v>222</v>
      </c>
      <c r="C1127" s="5">
        <v>225.699997</v>
      </c>
      <c r="D1127" s="5">
        <v>220.300003</v>
      </c>
      <c r="E1127" s="5">
        <v>210.34132399999999</v>
      </c>
      <c r="F1127" s="5">
        <v>4172497</v>
      </c>
    </row>
    <row r="1128" spans="1:6" x14ac:dyDescent="0.3">
      <c r="A1128" s="4">
        <v>41933</v>
      </c>
      <c r="B1128" s="5">
        <v>224.300003</v>
      </c>
      <c r="C1128" s="5">
        <v>226.60000600000001</v>
      </c>
      <c r="D1128" s="5">
        <v>217.550003</v>
      </c>
      <c r="E1128" s="5">
        <v>207.60163900000001</v>
      </c>
      <c r="F1128" s="5">
        <v>4263342</v>
      </c>
    </row>
    <row r="1129" spans="1:6" x14ac:dyDescent="0.3">
      <c r="A1129" s="4">
        <v>41934</v>
      </c>
      <c r="B1129" s="5">
        <v>222.25</v>
      </c>
      <c r="C1129" s="5">
        <v>224.25</v>
      </c>
      <c r="D1129" s="5">
        <v>217.10000600000001</v>
      </c>
      <c r="E1129" s="5">
        <v>209.20765700000001</v>
      </c>
      <c r="F1129" s="5">
        <v>2764889</v>
      </c>
    </row>
    <row r="1130" spans="1:6" x14ac:dyDescent="0.3">
      <c r="A1130" s="4">
        <v>41939</v>
      </c>
      <c r="B1130" s="5">
        <v>221.449997</v>
      </c>
      <c r="C1130" s="5">
        <v>229</v>
      </c>
      <c r="D1130" s="5">
        <v>220.10000600000001</v>
      </c>
      <c r="E1130" s="5">
        <v>215.39556899999999</v>
      </c>
      <c r="F1130" s="5">
        <v>4098994</v>
      </c>
    </row>
    <row r="1131" spans="1:6" x14ac:dyDescent="0.3">
      <c r="A1131" s="4">
        <v>41940</v>
      </c>
      <c r="B1131" s="5">
        <v>229</v>
      </c>
      <c r="C1131" s="5">
        <v>233.35000600000001</v>
      </c>
      <c r="D1131" s="5">
        <v>229</v>
      </c>
      <c r="E1131" s="5">
        <v>219.127182</v>
      </c>
      <c r="F1131" s="5">
        <v>3869190</v>
      </c>
    </row>
    <row r="1132" spans="1:6" x14ac:dyDescent="0.3">
      <c r="A1132" s="4">
        <v>41941</v>
      </c>
      <c r="B1132" s="5">
        <v>233.5</v>
      </c>
      <c r="C1132" s="5">
        <v>233.800003</v>
      </c>
      <c r="D1132" s="5">
        <v>223.10000600000001</v>
      </c>
      <c r="E1132" s="5">
        <v>212.93928500000001</v>
      </c>
      <c r="F1132" s="5">
        <v>4070787</v>
      </c>
    </row>
    <row r="1133" spans="1:6" x14ac:dyDescent="0.3">
      <c r="A1133" s="4">
        <v>41942</v>
      </c>
      <c r="B1133" s="5">
        <v>225</v>
      </c>
      <c r="C1133" s="5">
        <v>226.75</v>
      </c>
      <c r="D1133" s="5">
        <v>221.25</v>
      </c>
      <c r="E1133" s="5">
        <v>211.85287500000001</v>
      </c>
      <c r="F1133" s="5">
        <v>4682953</v>
      </c>
    </row>
    <row r="1134" spans="1:6" x14ac:dyDescent="0.3">
      <c r="A1134" s="4">
        <v>41943</v>
      </c>
      <c r="B1134" s="5">
        <v>227</v>
      </c>
      <c r="C1134" s="5">
        <v>233.14999399999999</v>
      </c>
      <c r="D1134" s="5">
        <v>218.300003</v>
      </c>
      <c r="E1134" s="5">
        <v>213.12825000000001</v>
      </c>
      <c r="F1134" s="5">
        <v>11429084</v>
      </c>
    </row>
    <row r="1135" spans="1:6" x14ac:dyDescent="0.3">
      <c r="A1135" s="4">
        <v>41946</v>
      </c>
      <c r="B1135" s="5">
        <v>226.5</v>
      </c>
      <c r="C1135" s="5">
        <v>228.89999399999999</v>
      </c>
      <c r="D1135" s="5">
        <v>223.699997</v>
      </c>
      <c r="E1135" s="5">
        <v>213.12825000000001</v>
      </c>
      <c r="F1135" s="5">
        <v>5088594</v>
      </c>
    </row>
    <row r="1136" spans="1:6" x14ac:dyDescent="0.3">
      <c r="A1136" s="4">
        <v>41948</v>
      </c>
      <c r="B1136" s="5">
        <v>225.60000600000001</v>
      </c>
      <c r="C1136" s="5">
        <v>227.35000600000001</v>
      </c>
      <c r="D1136" s="5">
        <v>220.10000600000001</v>
      </c>
      <c r="E1136" s="5">
        <v>208.82977299999999</v>
      </c>
      <c r="F1136" s="5">
        <v>2614886</v>
      </c>
    </row>
    <row r="1137" spans="1:6" x14ac:dyDescent="0.3">
      <c r="A1137" s="4">
        <v>41950</v>
      </c>
      <c r="B1137" s="5">
        <v>221.050003</v>
      </c>
      <c r="C1137" s="5">
        <v>221.800003</v>
      </c>
      <c r="D1137" s="5">
        <v>213.75</v>
      </c>
      <c r="E1137" s="5">
        <v>202.68911700000001</v>
      </c>
      <c r="F1137" s="5">
        <v>4260087</v>
      </c>
    </row>
    <row r="1138" spans="1:6" x14ac:dyDescent="0.3">
      <c r="A1138" s="4">
        <v>41953</v>
      </c>
      <c r="B1138" s="5">
        <v>215.550003</v>
      </c>
      <c r="C1138" s="5">
        <v>216.449997</v>
      </c>
      <c r="D1138" s="5">
        <v>210.25</v>
      </c>
      <c r="E1138" s="5">
        <v>200.23284899999999</v>
      </c>
      <c r="F1138" s="5">
        <v>2497362</v>
      </c>
    </row>
    <row r="1139" spans="1:6" x14ac:dyDescent="0.3">
      <c r="A1139" s="4">
        <v>41954</v>
      </c>
      <c r="B1139" s="5">
        <v>211.5</v>
      </c>
      <c r="C1139" s="5">
        <v>219.699997</v>
      </c>
      <c r="D1139" s="5">
        <v>210</v>
      </c>
      <c r="E1139" s="5">
        <v>206.89309700000001</v>
      </c>
      <c r="F1139" s="5">
        <v>6029224</v>
      </c>
    </row>
    <row r="1140" spans="1:6" x14ac:dyDescent="0.3">
      <c r="A1140" s="4">
        <v>41955</v>
      </c>
      <c r="B1140" s="5">
        <v>220.300003</v>
      </c>
      <c r="C1140" s="5">
        <v>223.85000600000001</v>
      </c>
      <c r="D1140" s="5">
        <v>218.14999399999999</v>
      </c>
      <c r="E1140" s="5">
        <v>208.59359699999999</v>
      </c>
      <c r="F1140" s="5">
        <v>4514959</v>
      </c>
    </row>
    <row r="1141" spans="1:6" x14ac:dyDescent="0.3">
      <c r="A1141" s="4">
        <v>41956</v>
      </c>
      <c r="B1141" s="5">
        <v>222</v>
      </c>
      <c r="C1141" s="5">
        <v>223</v>
      </c>
      <c r="D1141" s="5">
        <v>213.75</v>
      </c>
      <c r="E1141" s="5">
        <v>203.30317700000001</v>
      </c>
      <c r="F1141" s="5">
        <v>2937142</v>
      </c>
    </row>
    <row r="1142" spans="1:6" x14ac:dyDescent="0.3">
      <c r="A1142" s="4">
        <v>41957</v>
      </c>
      <c r="B1142" s="5">
        <v>214</v>
      </c>
      <c r="C1142" s="5">
        <v>219.89999399999999</v>
      </c>
      <c r="D1142" s="5">
        <v>213.35000600000001</v>
      </c>
      <c r="E1142" s="5">
        <v>204.90919500000001</v>
      </c>
      <c r="F1142" s="5">
        <v>3322284</v>
      </c>
    </row>
    <row r="1143" spans="1:6" x14ac:dyDescent="0.3">
      <c r="A1143" s="4">
        <v>41960</v>
      </c>
      <c r="B1143" s="5">
        <v>214.699997</v>
      </c>
      <c r="C1143" s="5">
        <v>222.5</v>
      </c>
      <c r="D1143" s="5">
        <v>214.199997</v>
      </c>
      <c r="E1143" s="5">
        <v>208.73530600000001</v>
      </c>
      <c r="F1143" s="5">
        <v>4077683</v>
      </c>
    </row>
    <row r="1144" spans="1:6" x14ac:dyDescent="0.3">
      <c r="A1144" s="4">
        <v>41961</v>
      </c>
      <c r="B1144" s="5">
        <v>222.5</v>
      </c>
      <c r="C1144" s="5">
        <v>225.89999399999999</v>
      </c>
      <c r="D1144" s="5">
        <v>221.39999399999999</v>
      </c>
      <c r="E1144" s="5">
        <v>211.097092</v>
      </c>
      <c r="F1144" s="5">
        <v>3776010</v>
      </c>
    </row>
    <row r="1145" spans="1:6" x14ac:dyDescent="0.3">
      <c r="A1145" s="4">
        <v>41962</v>
      </c>
      <c r="B1145" s="5">
        <v>222.60000600000001</v>
      </c>
      <c r="C1145" s="5">
        <v>224</v>
      </c>
      <c r="D1145" s="5">
        <v>216.199997</v>
      </c>
      <c r="E1145" s="5">
        <v>205.287094</v>
      </c>
      <c r="F1145" s="5">
        <v>2720297</v>
      </c>
    </row>
    <row r="1146" spans="1:6" x14ac:dyDescent="0.3">
      <c r="A1146" s="4">
        <v>41963</v>
      </c>
      <c r="B1146" s="5">
        <v>215.199997</v>
      </c>
      <c r="C1146" s="5">
        <v>218.300003</v>
      </c>
      <c r="D1146" s="5">
        <v>209.300003</v>
      </c>
      <c r="E1146" s="5">
        <v>199.996658</v>
      </c>
      <c r="F1146" s="5">
        <v>3113307</v>
      </c>
    </row>
    <row r="1147" spans="1:6" x14ac:dyDescent="0.3">
      <c r="A1147" s="4">
        <v>41964</v>
      </c>
      <c r="B1147" s="5">
        <v>210.050003</v>
      </c>
      <c r="C1147" s="5">
        <v>216.5</v>
      </c>
      <c r="D1147" s="5">
        <v>210.050003</v>
      </c>
      <c r="E1147" s="5">
        <v>199.85496499999999</v>
      </c>
      <c r="F1147" s="5">
        <v>3628066</v>
      </c>
    </row>
    <row r="1148" spans="1:6" x14ac:dyDescent="0.3">
      <c r="A1148" s="4">
        <v>41967</v>
      </c>
      <c r="B1148" s="5">
        <v>212.050003</v>
      </c>
      <c r="C1148" s="5">
        <v>215.5</v>
      </c>
      <c r="D1148" s="5">
        <v>211.75</v>
      </c>
      <c r="E1148" s="5">
        <v>200.84690900000001</v>
      </c>
      <c r="F1148" s="5">
        <v>3441602</v>
      </c>
    </row>
    <row r="1149" spans="1:6" x14ac:dyDescent="0.3">
      <c r="A1149" s="4">
        <v>41968</v>
      </c>
      <c r="B1149" s="5">
        <v>214</v>
      </c>
      <c r="C1149" s="5">
        <v>214</v>
      </c>
      <c r="D1149" s="5">
        <v>202.5</v>
      </c>
      <c r="E1149" s="5">
        <v>192.958527</v>
      </c>
      <c r="F1149" s="5">
        <v>3678562</v>
      </c>
    </row>
    <row r="1150" spans="1:6" x14ac:dyDescent="0.3">
      <c r="A1150" s="4">
        <v>41969</v>
      </c>
      <c r="B1150" s="5">
        <v>202.300003</v>
      </c>
      <c r="C1150" s="5">
        <v>206.5</v>
      </c>
      <c r="D1150" s="5">
        <v>200.10000600000001</v>
      </c>
      <c r="E1150" s="5">
        <v>192.34446700000001</v>
      </c>
      <c r="F1150" s="5">
        <v>3221183</v>
      </c>
    </row>
    <row r="1151" spans="1:6" x14ac:dyDescent="0.3">
      <c r="A1151" s="4">
        <v>41970</v>
      </c>
      <c r="B1151" s="5">
        <v>202.050003</v>
      </c>
      <c r="C1151" s="5">
        <v>206.949997</v>
      </c>
      <c r="D1151" s="5">
        <v>202.050003</v>
      </c>
      <c r="E1151" s="5">
        <v>193.24194299999999</v>
      </c>
      <c r="F1151" s="5">
        <v>2585655</v>
      </c>
    </row>
    <row r="1152" spans="1:6" x14ac:dyDescent="0.3">
      <c r="A1152" s="4">
        <v>41971</v>
      </c>
      <c r="B1152" s="5">
        <v>205.14999399999999</v>
      </c>
      <c r="C1152" s="5">
        <v>217.949997</v>
      </c>
      <c r="D1152" s="5">
        <v>205.14999399999999</v>
      </c>
      <c r="E1152" s="5">
        <v>203.35041799999999</v>
      </c>
      <c r="F1152" s="5">
        <v>6959420</v>
      </c>
    </row>
    <row r="1153" spans="1:6" x14ac:dyDescent="0.3">
      <c r="A1153" s="4">
        <v>41974</v>
      </c>
      <c r="B1153" s="5">
        <v>215.800003</v>
      </c>
      <c r="C1153" s="5">
        <v>220.050003</v>
      </c>
      <c r="D1153" s="5">
        <v>212.85000600000001</v>
      </c>
      <c r="E1153" s="5">
        <v>205.428787</v>
      </c>
      <c r="F1153" s="5">
        <v>5340488</v>
      </c>
    </row>
    <row r="1154" spans="1:6" x14ac:dyDescent="0.3">
      <c r="A1154" s="4">
        <v>41975</v>
      </c>
      <c r="B1154" s="5">
        <v>215.300003</v>
      </c>
      <c r="C1154" s="5">
        <v>220.5</v>
      </c>
      <c r="D1154" s="5">
        <v>211.5</v>
      </c>
      <c r="E1154" s="5">
        <v>207.129288</v>
      </c>
      <c r="F1154" s="5">
        <v>7345020</v>
      </c>
    </row>
    <row r="1155" spans="1:6" x14ac:dyDescent="0.3">
      <c r="A1155" s="4">
        <v>41976</v>
      </c>
      <c r="B1155" s="5">
        <v>219.699997</v>
      </c>
      <c r="C1155" s="5">
        <v>231.800003</v>
      </c>
      <c r="D1155" s="5">
        <v>219.64999399999999</v>
      </c>
      <c r="E1155" s="5">
        <v>210.01068100000001</v>
      </c>
      <c r="F1155" s="5">
        <v>8294936</v>
      </c>
    </row>
    <row r="1156" spans="1:6" x14ac:dyDescent="0.3">
      <c r="A1156" s="4">
        <v>41977</v>
      </c>
      <c r="B1156" s="5">
        <v>222.449997</v>
      </c>
      <c r="C1156" s="5">
        <v>228.14999399999999</v>
      </c>
      <c r="D1156" s="5">
        <v>217.050003</v>
      </c>
      <c r="E1156" s="5">
        <v>213.836792</v>
      </c>
      <c r="F1156" s="5">
        <v>5266467</v>
      </c>
    </row>
    <row r="1157" spans="1:6" x14ac:dyDescent="0.3">
      <c r="A1157" s="4">
        <v>41978</v>
      </c>
      <c r="B1157" s="5">
        <v>226.25</v>
      </c>
      <c r="C1157" s="5">
        <v>232.25</v>
      </c>
      <c r="D1157" s="5">
        <v>225.25</v>
      </c>
      <c r="E1157" s="5">
        <v>215.301086</v>
      </c>
      <c r="F1157" s="5">
        <v>4887982</v>
      </c>
    </row>
    <row r="1158" spans="1:6" x14ac:dyDescent="0.3">
      <c r="A1158" s="4">
        <v>41981</v>
      </c>
      <c r="B1158" s="5">
        <v>227.550003</v>
      </c>
      <c r="C1158" s="5">
        <v>231.5</v>
      </c>
      <c r="D1158" s="5">
        <v>223.10000600000001</v>
      </c>
      <c r="E1158" s="5">
        <v>215.67898600000001</v>
      </c>
      <c r="F1158" s="5">
        <v>6643364</v>
      </c>
    </row>
    <row r="1159" spans="1:6" x14ac:dyDescent="0.3">
      <c r="A1159" s="4">
        <v>41982</v>
      </c>
      <c r="B1159" s="5">
        <v>227.89999399999999</v>
      </c>
      <c r="C1159" s="5">
        <v>231</v>
      </c>
      <c r="D1159" s="5">
        <v>215.449997</v>
      </c>
      <c r="E1159" s="5">
        <v>205.287094</v>
      </c>
      <c r="F1159" s="5">
        <v>5133747</v>
      </c>
    </row>
    <row r="1160" spans="1:6" x14ac:dyDescent="0.3">
      <c r="A1160" s="4">
        <v>41983</v>
      </c>
      <c r="B1160" s="5">
        <v>218</v>
      </c>
      <c r="C1160" s="5">
        <v>225.75</v>
      </c>
      <c r="D1160" s="5">
        <v>216.5</v>
      </c>
      <c r="E1160" s="5">
        <v>211.569458</v>
      </c>
      <c r="F1160" s="5">
        <v>4933904</v>
      </c>
    </row>
    <row r="1161" spans="1:6" x14ac:dyDescent="0.3">
      <c r="A1161" s="4">
        <v>41984</v>
      </c>
      <c r="B1161" s="5">
        <v>223.64999399999999</v>
      </c>
      <c r="C1161" s="5">
        <v>226.60000600000001</v>
      </c>
      <c r="D1161" s="5">
        <v>217.550003</v>
      </c>
      <c r="E1161" s="5">
        <v>208.68806499999999</v>
      </c>
      <c r="F1161" s="5">
        <v>4875600</v>
      </c>
    </row>
    <row r="1162" spans="1:6" x14ac:dyDescent="0.3">
      <c r="A1162" s="4">
        <v>41985</v>
      </c>
      <c r="B1162" s="5">
        <v>222.60000600000001</v>
      </c>
      <c r="C1162" s="5">
        <v>224.050003</v>
      </c>
      <c r="D1162" s="5">
        <v>214.550003</v>
      </c>
      <c r="E1162" s="5">
        <v>203.397659</v>
      </c>
      <c r="F1162" s="5">
        <v>3057485</v>
      </c>
    </row>
    <row r="1163" spans="1:6" x14ac:dyDescent="0.3">
      <c r="A1163" s="4">
        <v>41988</v>
      </c>
      <c r="B1163" s="5">
        <v>214</v>
      </c>
      <c r="C1163" s="5">
        <v>217.89999399999999</v>
      </c>
      <c r="D1163" s="5">
        <v>210.050003</v>
      </c>
      <c r="E1163" s="5">
        <v>199.80772400000001</v>
      </c>
      <c r="F1163" s="5">
        <v>5229258</v>
      </c>
    </row>
    <row r="1164" spans="1:6" x14ac:dyDescent="0.3">
      <c r="A1164" s="4">
        <v>41989</v>
      </c>
      <c r="B1164" s="5">
        <v>210</v>
      </c>
      <c r="C1164" s="5">
        <v>213.89999399999999</v>
      </c>
      <c r="D1164" s="5">
        <v>204</v>
      </c>
      <c r="E1164" s="5">
        <v>198.62683100000001</v>
      </c>
      <c r="F1164" s="5">
        <v>7262598</v>
      </c>
    </row>
    <row r="1165" spans="1:6" x14ac:dyDescent="0.3">
      <c r="A1165" s="4">
        <v>41990</v>
      </c>
      <c r="B1165" s="5">
        <v>210.35000600000001</v>
      </c>
      <c r="C1165" s="5">
        <v>219.25</v>
      </c>
      <c r="D1165" s="5">
        <v>205.10000600000001</v>
      </c>
      <c r="E1165" s="5">
        <v>202.830826</v>
      </c>
      <c r="F1165" s="5">
        <v>6453923</v>
      </c>
    </row>
    <row r="1166" spans="1:6" x14ac:dyDescent="0.3">
      <c r="A1166" s="4">
        <v>41991</v>
      </c>
      <c r="B1166" s="5">
        <v>219.89999399999999</v>
      </c>
      <c r="C1166" s="5">
        <v>223.60000600000001</v>
      </c>
      <c r="D1166" s="5">
        <v>217.300003</v>
      </c>
      <c r="E1166" s="5">
        <v>209.86897300000001</v>
      </c>
      <c r="F1166" s="5">
        <v>3534424</v>
      </c>
    </row>
    <row r="1167" spans="1:6" x14ac:dyDescent="0.3">
      <c r="A1167" s="4">
        <v>41992</v>
      </c>
      <c r="B1167" s="5">
        <v>225</v>
      </c>
      <c r="C1167" s="5">
        <v>226</v>
      </c>
      <c r="D1167" s="5">
        <v>220.10000600000001</v>
      </c>
      <c r="E1167" s="5">
        <v>208.78254699999999</v>
      </c>
      <c r="F1167" s="5">
        <v>2722221</v>
      </c>
    </row>
    <row r="1168" spans="1:6" x14ac:dyDescent="0.3">
      <c r="A1168" s="4">
        <v>41995</v>
      </c>
      <c r="B1168" s="5">
        <v>222</v>
      </c>
      <c r="C1168" s="5">
        <v>229.449997</v>
      </c>
      <c r="D1168" s="5">
        <v>219.5</v>
      </c>
      <c r="E1168" s="5">
        <v>215.726212</v>
      </c>
      <c r="F1168" s="5">
        <v>3010685</v>
      </c>
    </row>
    <row r="1169" spans="1:6" x14ac:dyDescent="0.3">
      <c r="A1169" s="4">
        <v>41996</v>
      </c>
      <c r="B1169" s="5">
        <v>228.89999399999999</v>
      </c>
      <c r="C1169" s="5">
        <v>230.5</v>
      </c>
      <c r="D1169" s="5">
        <v>222.550003</v>
      </c>
      <c r="E1169" s="5">
        <v>211.097092</v>
      </c>
      <c r="F1169" s="5">
        <v>3392112</v>
      </c>
    </row>
    <row r="1170" spans="1:6" x14ac:dyDescent="0.3">
      <c r="A1170" s="4">
        <v>41997</v>
      </c>
      <c r="B1170" s="5">
        <v>223.5</v>
      </c>
      <c r="C1170" s="5">
        <v>230</v>
      </c>
      <c r="D1170" s="5">
        <v>221.10000600000001</v>
      </c>
      <c r="E1170" s="5">
        <v>215.631744</v>
      </c>
      <c r="F1170" s="5">
        <v>3609785</v>
      </c>
    </row>
    <row r="1171" spans="1:6" x14ac:dyDescent="0.3">
      <c r="A1171" s="4">
        <v>41999</v>
      </c>
      <c r="B1171" s="5">
        <v>228.25</v>
      </c>
      <c r="C1171" s="5">
        <v>241.89999399999999</v>
      </c>
      <c r="D1171" s="5">
        <v>228.25</v>
      </c>
      <c r="E1171" s="5">
        <v>227.582413</v>
      </c>
      <c r="F1171" s="5">
        <v>8689922</v>
      </c>
    </row>
    <row r="1172" spans="1:6" x14ac:dyDescent="0.3">
      <c r="A1172" s="4">
        <v>42002</v>
      </c>
      <c r="B1172" s="5">
        <v>242.800003</v>
      </c>
      <c r="C1172" s="5">
        <v>243.800003</v>
      </c>
      <c r="D1172" s="5">
        <v>235.39999399999999</v>
      </c>
      <c r="E1172" s="5">
        <v>223.14224200000001</v>
      </c>
      <c r="F1172" s="5">
        <v>3615837</v>
      </c>
    </row>
    <row r="1173" spans="1:6" x14ac:dyDescent="0.3">
      <c r="A1173" s="4">
        <v>42003</v>
      </c>
      <c r="B1173" s="5">
        <v>237</v>
      </c>
      <c r="C1173" s="5">
        <v>242.800003</v>
      </c>
      <c r="D1173" s="5">
        <v>234.199997</v>
      </c>
      <c r="E1173" s="5">
        <v>228.149261</v>
      </c>
      <c r="F1173" s="5">
        <v>3195567</v>
      </c>
    </row>
    <row r="1174" spans="1:6" x14ac:dyDescent="0.3">
      <c r="A1174" s="4">
        <v>42004</v>
      </c>
      <c r="B1174" s="5">
        <v>241.5</v>
      </c>
      <c r="C1174" s="5">
        <v>243.449997</v>
      </c>
      <c r="D1174" s="5">
        <v>238.35000600000001</v>
      </c>
      <c r="E1174" s="5">
        <v>226.16532900000001</v>
      </c>
      <c r="F1174" s="5">
        <v>2210216</v>
      </c>
    </row>
    <row r="1175" spans="1:6" x14ac:dyDescent="0.3">
      <c r="A1175" s="4">
        <v>42005</v>
      </c>
      <c r="B1175" s="5">
        <v>239.39999399999999</v>
      </c>
      <c r="C1175" s="5">
        <v>243.89999399999999</v>
      </c>
      <c r="D1175" s="5">
        <v>238.10000600000001</v>
      </c>
      <c r="E1175" s="5">
        <v>227.81858800000001</v>
      </c>
      <c r="F1175" s="5">
        <v>1576572</v>
      </c>
    </row>
    <row r="1176" spans="1:6" x14ac:dyDescent="0.3">
      <c r="A1176" s="4">
        <v>42006</v>
      </c>
      <c r="B1176" s="5">
        <v>242.699997</v>
      </c>
      <c r="C1176" s="5">
        <v>244.75</v>
      </c>
      <c r="D1176" s="5">
        <v>239.050003</v>
      </c>
      <c r="E1176" s="5">
        <v>227.01559399999999</v>
      </c>
      <c r="F1176" s="5">
        <v>2628007</v>
      </c>
    </row>
    <row r="1177" spans="1:6" x14ac:dyDescent="0.3">
      <c r="A1177" s="4">
        <v>42009</v>
      </c>
      <c r="B1177" s="5">
        <v>240.800003</v>
      </c>
      <c r="C1177" s="5">
        <v>241.949997</v>
      </c>
      <c r="D1177" s="5">
        <v>236.35000600000001</v>
      </c>
      <c r="E1177" s="5">
        <v>224.51208500000001</v>
      </c>
      <c r="F1177" s="5">
        <v>2628212</v>
      </c>
    </row>
    <row r="1178" spans="1:6" x14ac:dyDescent="0.3">
      <c r="A1178" s="4">
        <v>42010</v>
      </c>
      <c r="B1178" s="5">
        <v>235.800003</v>
      </c>
      <c r="C1178" s="5">
        <v>235.800003</v>
      </c>
      <c r="D1178" s="5">
        <v>224</v>
      </c>
      <c r="E1178" s="5">
        <v>212.608643</v>
      </c>
      <c r="F1178" s="5">
        <v>3287825</v>
      </c>
    </row>
    <row r="1179" spans="1:6" x14ac:dyDescent="0.3">
      <c r="A1179" s="4">
        <v>42011</v>
      </c>
      <c r="B1179" s="5">
        <v>224.10000600000001</v>
      </c>
      <c r="C1179" s="5">
        <v>225.5</v>
      </c>
      <c r="D1179" s="5">
        <v>217.5</v>
      </c>
      <c r="E1179" s="5">
        <v>207.36546300000001</v>
      </c>
      <c r="F1179" s="5">
        <v>4234400</v>
      </c>
    </row>
    <row r="1180" spans="1:6" x14ac:dyDescent="0.3">
      <c r="A1180" s="4">
        <v>42012</v>
      </c>
      <c r="B1180" s="5">
        <v>223.14999399999999</v>
      </c>
      <c r="C1180" s="5">
        <v>230.64999399999999</v>
      </c>
      <c r="D1180" s="5">
        <v>221.699997</v>
      </c>
      <c r="E1180" s="5">
        <v>216.62370300000001</v>
      </c>
      <c r="F1180" s="5">
        <v>3828465</v>
      </c>
    </row>
    <row r="1181" spans="1:6" x14ac:dyDescent="0.3">
      <c r="A1181" s="4">
        <v>42013</v>
      </c>
      <c r="B1181" s="5">
        <v>229.35000600000001</v>
      </c>
      <c r="C1181" s="5">
        <v>231.89999399999999</v>
      </c>
      <c r="D1181" s="5">
        <v>226.699997</v>
      </c>
      <c r="E1181" s="5">
        <v>217.66287199999999</v>
      </c>
      <c r="F1181" s="5">
        <v>3521466</v>
      </c>
    </row>
    <row r="1182" spans="1:6" x14ac:dyDescent="0.3">
      <c r="A1182" s="4">
        <v>42016</v>
      </c>
      <c r="B1182" s="5">
        <v>229.699997</v>
      </c>
      <c r="C1182" s="5">
        <v>237.449997</v>
      </c>
      <c r="D1182" s="5">
        <v>227</v>
      </c>
      <c r="E1182" s="5">
        <v>222.90606700000001</v>
      </c>
      <c r="F1182" s="5">
        <v>3086735</v>
      </c>
    </row>
    <row r="1183" spans="1:6" x14ac:dyDescent="0.3">
      <c r="A1183" s="4">
        <v>42017</v>
      </c>
      <c r="B1183" s="5">
        <v>238.25</v>
      </c>
      <c r="C1183" s="5">
        <v>239.5</v>
      </c>
      <c r="D1183" s="5">
        <v>231.550003</v>
      </c>
      <c r="E1183" s="5">
        <v>219.835724</v>
      </c>
      <c r="F1183" s="5">
        <v>2094435</v>
      </c>
    </row>
    <row r="1184" spans="1:6" x14ac:dyDescent="0.3">
      <c r="A1184" s="4">
        <v>42018</v>
      </c>
      <c r="B1184" s="5">
        <v>233.25</v>
      </c>
      <c r="C1184" s="5">
        <v>233.89999399999999</v>
      </c>
      <c r="D1184" s="5">
        <v>224.300003</v>
      </c>
      <c r="E1184" s="5">
        <v>212.89207500000001</v>
      </c>
      <c r="F1184" s="5">
        <v>3091672</v>
      </c>
    </row>
    <row r="1185" spans="1:6" x14ac:dyDescent="0.3">
      <c r="A1185" s="4">
        <v>42019</v>
      </c>
      <c r="B1185" s="5">
        <v>235.14999399999999</v>
      </c>
      <c r="C1185" s="5">
        <v>241</v>
      </c>
      <c r="D1185" s="5">
        <v>231.60000600000001</v>
      </c>
      <c r="E1185" s="5">
        <v>226.070877</v>
      </c>
      <c r="F1185" s="5">
        <v>5358728</v>
      </c>
    </row>
    <row r="1186" spans="1:6" x14ac:dyDescent="0.3">
      <c r="A1186" s="4">
        <v>42020</v>
      </c>
      <c r="B1186" s="5">
        <v>240</v>
      </c>
      <c r="C1186" s="5">
        <v>241.5</v>
      </c>
      <c r="D1186" s="5">
        <v>235.85000600000001</v>
      </c>
      <c r="E1186" s="5">
        <v>223.331177</v>
      </c>
      <c r="F1186" s="5">
        <v>2627583</v>
      </c>
    </row>
    <row r="1187" spans="1:6" x14ac:dyDescent="0.3">
      <c r="A1187" s="4">
        <v>42023</v>
      </c>
      <c r="B1187" s="5">
        <v>237.39999399999999</v>
      </c>
      <c r="C1187" s="5">
        <v>240.89999399999999</v>
      </c>
      <c r="D1187" s="5">
        <v>236.199997</v>
      </c>
      <c r="E1187" s="5">
        <v>224.653809</v>
      </c>
      <c r="F1187" s="5">
        <v>2096119</v>
      </c>
    </row>
    <row r="1188" spans="1:6" x14ac:dyDescent="0.3">
      <c r="A1188" s="4">
        <v>42024</v>
      </c>
      <c r="B1188" s="5">
        <v>238</v>
      </c>
      <c r="C1188" s="5">
        <v>243.85000600000001</v>
      </c>
      <c r="D1188" s="5">
        <v>238</v>
      </c>
      <c r="E1188" s="5">
        <v>227.20452900000001</v>
      </c>
      <c r="F1188" s="5">
        <v>3271470</v>
      </c>
    </row>
    <row r="1189" spans="1:6" x14ac:dyDescent="0.3">
      <c r="A1189" s="4">
        <v>42025</v>
      </c>
      <c r="B1189" s="5">
        <v>241.300003</v>
      </c>
      <c r="C1189" s="5">
        <v>248.5</v>
      </c>
      <c r="D1189" s="5">
        <v>240.550003</v>
      </c>
      <c r="E1189" s="5">
        <v>233.67585800000001</v>
      </c>
      <c r="F1189" s="5">
        <v>4245366</v>
      </c>
    </row>
    <row r="1190" spans="1:6" x14ac:dyDescent="0.3">
      <c r="A1190" s="4">
        <v>42026</v>
      </c>
      <c r="B1190" s="5">
        <v>248.699997</v>
      </c>
      <c r="C1190" s="5">
        <v>250.25</v>
      </c>
      <c r="D1190" s="5">
        <v>245</v>
      </c>
      <c r="E1190" s="5">
        <v>233.06178299999999</v>
      </c>
      <c r="F1190" s="5">
        <v>3033489</v>
      </c>
    </row>
    <row r="1191" spans="1:6" x14ac:dyDescent="0.3">
      <c r="A1191" s="4">
        <v>42027</v>
      </c>
      <c r="B1191" s="5">
        <v>250</v>
      </c>
      <c r="C1191" s="5">
        <v>253.5</v>
      </c>
      <c r="D1191" s="5">
        <v>240.300003</v>
      </c>
      <c r="E1191" s="5">
        <v>237.501938</v>
      </c>
      <c r="F1191" s="5">
        <v>4279249</v>
      </c>
    </row>
    <row r="1192" spans="1:6" x14ac:dyDescent="0.3">
      <c r="A1192" s="4">
        <v>42031</v>
      </c>
      <c r="B1192" s="5">
        <v>251.39999399999999</v>
      </c>
      <c r="C1192" s="5">
        <v>253.5</v>
      </c>
      <c r="D1192" s="5">
        <v>232.199997</v>
      </c>
      <c r="E1192" s="5">
        <v>224.98443599999999</v>
      </c>
      <c r="F1192" s="5">
        <v>9325874</v>
      </c>
    </row>
    <row r="1193" spans="1:6" x14ac:dyDescent="0.3">
      <c r="A1193" s="4">
        <v>42032</v>
      </c>
      <c r="B1193" s="5">
        <v>236</v>
      </c>
      <c r="C1193" s="5">
        <v>236.5</v>
      </c>
      <c r="D1193" s="5">
        <v>225.75</v>
      </c>
      <c r="E1193" s="5">
        <v>214.02572599999999</v>
      </c>
      <c r="F1193" s="5">
        <v>7240728</v>
      </c>
    </row>
    <row r="1194" spans="1:6" x14ac:dyDescent="0.3">
      <c r="A1194" s="4">
        <v>42033</v>
      </c>
      <c r="B1194" s="5">
        <v>225</v>
      </c>
      <c r="C1194" s="5">
        <v>226</v>
      </c>
      <c r="D1194" s="5">
        <v>214.64999399999999</v>
      </c>
      <c r="E1194" s="5">
        <v>204.011719</v>
      </c>
      <c r="F1194" s="5">
        <v>6874912</v>
      </c>
    </row>
    <row r="1195" spans="1:6" x14ac:dyDescent="0.3">
      <c r="A1195" s="4">
        <v>42034</v>
      </c>
      <c r="B1195" s="5">
        <v>216.800003</v>
      </c>
      <c r="C1195" s="5">
        <v>219.449997</v>
      </c>
      <c r="D1195" s="5">
        <v>205.949997</v>
      </c>
      <c r="E1195" s="5">
        <v>197.58763099999999</v>
      </c>
      <c r="F1195" s="5">
        <v>7105107</v>
      </c>
    </row>
    <row r="1196" spans="1:6" x14ac:dyDescent="0.3">
      <c r="A1196" s="4">
        <v>42037</v>
      </c>
      <c r="B1196" s="5">
        <v>207.199997</v>
      </c>
      <c r="C1196" s="5">
        <v>213.5</v>
      </c>
      <c r="D1196" s="5">
        <v>206</v>
      </c>
      <c r="E1196" s="5">
        <v>197.871048</v>
      </c>
      <c r="F1196" s="5">
        <v>4872273</v>
      </c>
    </row>
    <row r="1197" spans="1:6" x14ac:dyDescent="0.3">
      <c r="A1197" s="4">
        <v>42038</v>
      </c>
      <c r="B1197" s="5">
        <v>210.75</v>
      </c>
      <c r="C1197" s="5">
        <v>214.199997</v>
      </c>
      <c r="D1197" s="5">
        <v>203.5</v>
      </c>
      <c r="E1197" s="5">
        <v>193.66705300000001</v>
      </c>
      <c r="F1197" s="5">
        <v>5431579</v>
      </c>
    </row>
    <row r="1198" spans="1:6" x14ac:dyDescent="0.3">
      <c r="A1198" s="4">
        <v>42039</v>
      </c>
      <c r="B1198" s="5">
        <v>206</v>
      </c>
      <c r="C1198" s="5">
        <v>206.800003</v>
      </c>
      <c r="D1198" s="5">
        <v>199.199997</v>
      </c>
      <c r="E1198" s="5">
        <v>189.41583299999999</v>
      </c>
      <c r="F1198" s="5">
        <v>5759202</v>
      </c>
    </row>
    <row r="1199" spans="1:6" x14ac:dyDescent="0.3">
      <c r="A1199" s="4">
        <v>42040</v>
      </c>
      <c r="B1199" s="5">
        <v>200.800003</v>
      </c>
      <c r="C1199" s="5">
        <v>202.449997</v>
      </c>
      <c r="D1199" s="5">
        <v>191.800003</v>
      </c>
      <c r="E1199" s="5">
        <v>182.66111799999999</v>
      </c>
      <c r="F1199" s="5">
        <v>4977043</v>
      </c>
    </row>
    <row r="1200" spans="1:6" x14ac:dyDescent="0.3">
      <c r="A1200" s="4">
        <v>42041</v>
      </c>
      <c r="B1200" s="5">
        <v>192.25</v>
      </c>
      <c r="C1200" s="5">
        <v>196.550003</v>
      </c>
      <c r="D1200" s="5">
        <v>189.050003</v>
      </c>
      <c r="E1200" s="5">
        <v>179.68524199999999</v>
      </c>
      <c r="F1200" s="5">
        <v>4863939</v>
      </c>
    </row>
    <row r="1201" spans="1:6" x14ac:dyDescent="0.3">
      <c r="A1201" s="4">
        <v>42044</v>
      </c>
      <c r="B1201" s="5">
        <v>189</v>
      </c>
      <c r="C1201" s="5">
        <v>190</v>
      </c>
      <c r="D1201" s="5">
        <v>176.10000600000001</v>
      </c>
      <c r="E1201" s="5">
        <v>167.73457300000001</v>
      </c>
      <c r="F1201" s="5">
        <v>6584076</v>
      </c>
    </row>
    <row r="1202" spans="1:6" x14ac:dyDescent="0.3">
      <c r="A1202" s="4">
        <v>42045</v>
      </c>
      <c r="B1202" s="5">
        <v>175.699997</v>
      </c>
      <c r="C1202" s="5">
        <v>184.199997</v>
      </c>
      <c r="D1202" s="5">
        <v>172</v>
      </c>
      <c r="E1202" s="5">
        <v>170.42700199999999</v>
      </c>
      <c r="F1202" s="5">
        <v>5890962</v>
      </c>
    </row>
    <row r="1203" spans="1:6" x14ac:dyDescent="0.3">
      <c r="A1203" s="4">
        <v>42046</v>
      </c>
      <c r="B1203" s="5">
        <v>181.550003</v>
      </c>
      <c r="C1203" s="5">
        <v>183.5</v>
      </c>
      <c r="D1203" s="5">
        <v>177.25</v>
      </c>
      <c r="E1203" s="5">
        <v>169.76570100000001</v>
      </c>
      <c r="F1203" s="5">
        <v>6116861</v>
      </c>
    </row>
    <row r="1204" spans="1:6" x14ac:dyDescent="0.3">
      <c r="A1204" s="4">
        <v>42047</v>
      </c>
      <c r="B1204" s="5">
        <v>181.449997</v>
      </c>
      <c r="C1204" s="5">
        <v>182.5</v>
      </c>
      <c r="D1204" s="5">
        <v>176.5</v>
      </c>
      <c r="E1204" s="5">
        <v>168.53758199999999</v>
      </c>
      <c r="F1204" s="5">
        <v>4025448</v>
      </c>
    </row>
    <row r="1205" spans="1:6" x14ac:dyDescent="0.3">
      <c r="A1205" s="4">
        <v>42048</v>
      </c>
      <c r="B1205" s="5">
        <v>179.35000600000001</v>
      </c>
      <c r="C1205" s="5">
        <v>185.10000600000001</v>
      </c>
      <c r="D1205" s="5">
        <v>177.60000600000001</v>
      </c>
      <c r="E1205" s="5">
        <v>171.513443</v>
      </c>
      <c r="F1205" s="5">
        <v>7227902</v>
      </c>
    </row>
    <row r="1206" spans="1:6" x14ac:dyDescent="0.3">
      <c r="A1206" s="4">
        <v>42051</v>
      </c>
      <c r="B1206" s="5">
        <v>183.449997</v>
      </c>
      <c r="C1206" s="5">
        <v>184.14999399999999</v>
      </c>
      <c r="D1206" s="5">
        <v>177.85000600000001</v>
      </c>
      <c r="E1206" s="5">
        <v>169.387833</v>
      </c>
      <c r="F1206" s="5">
        <v>4316287</v>
      </c>
    </row>
    <row r="1207" spans="1:6" x14ac:dyDescent="0.3">
      <c r="A1207" s="4">
        <v>42053</v>
      </c>
      <c r="B1207" s="5">
        <v>179.300003</v>
      </c>
      <c r="C1207" s="5">
        <v>181</v>
      </c>
      <c r="D1207" s="5">
        <v>177.64999399999999</v>
      </c>
      <c r="E1207" s="5">
        <v>168.44311500000001</v>
      </c>
      <c r="F1207" s="5">
        <v>2523664</v>
      </c>
    </row>
    <row r="1208" spans="1:6" x14ac:dyDescent="0.3">
      <c r="A1208" s="4">
        <v>42054</v>
      </c>
      <c r="B1208" s="5">
        <v>179.300003</v>
      </c>
      <c r="C1208" s="5">
        <v>179.699997</v>
      </c>
      <c r="D1208" s="5">
        <v>173.10000600000001</v>
      </c>
      <c r="E1208" s="5">
        <v>166.45919799999999</v>
      </c>
      <c r="F1208" s="5">
        <v>3652190</v>
      </c>
    </row>
    <row r="1209" spans="1:6" x14ac:dyDescent="0.3">
      <c r="A1209" s="4">
        <v>42055</v>
      </c>
      <c r="B1209" s="5">
        <v>177.5</v>
      </c>
      <c r="C1209" s="5">
        <v>183.300003</v>
      </c>
      <c r="D1209" s="5">
        <v>174.64999399999999</v>
      </c>
      <c r="E1209" s="5">
        <v>169.90742499999999</v>
      </c>
      <c r="F1209" s="5">
        <v>4927121</v>
      </c>
    </row>
    <row r="1210" spans="1:6" x14ac:dyDescent="0.3">
      <c r="A1210" s="4">
        <v>42058</v>
      </c>
      <c r="B1210" s="5">
        <v>181</v>
      </c>
      <c r="C1210" s="5">
        <v>181</v>
      </c>
      <c r="D1210" s="5">
        <v>176.550003</v>
      </c>
      <c r="E1210" s="5">
        <v>168.06521599999999</v>
      </c>
      <c r="F1210" s="5">
        <v>2774892</v>
      </c>
    </row>
    <row r="1211" spans="1:6" x14ac:dyDescent="0.3">
      <c r="A1211" s="4">
        <v>42059</v>
      </c>
      <c r="B1211" s="5">
        <v>178.050003</v>
      </c>
      <c r="C1211" s="5">
        <v>179.949997</v>
      </c>
      <c r="D1211" s="5">
        <v>174.5</v>
      </c>
      <c r="E1211" s="5">
        <v>168.30139199999999</v>
      </c>
      <c r="F1211" s="5">
        <v>4261543</v>
      </c>
    </row>
    <row r="1212" spans="1:6" x14ac:dyDescent="0.3">
      <c r="A1212" s="4">
        <v>42060</v>
      </c>
      <c r="B1212" s="5">
        <v>179</v>
      </c>
      <c r="C1212" s="5">
        <v>180.699997</v>
      </c>
      <c r="D1212" s="5">
        <v>174.35000600000001</v>
      </c>
      <c r="E1212" s="5">
        <v>165.08935500000001</v>
      </c>
      <c r="F1212" s="5">
        <v>2628828</v>
      </c>
    </row>
    <row r="1213" spans="1:6" x14ac:dyDescent="0.3">
      <c r="A1213" s="4">
        <v>42061</v>
      </c>
      <c r="B1213" s="5">
        <v>174.60000600000001</v>
      </c>
      <c r="C1213" s="5">
        <v>175.14999399999999</v>
      </c>
      <c r="D1213" s="5">
        <v>165.5</v>
      </c>
      <c r="E1213" s="5">
        <v>157.43714900000001</v>
      </c>
      <c r="F1213" s="5">
        <v>5886913</v>
      </c>
    </row>
    <row r="1214" spans="1:6" x14ac:dyDescent="0.3">
      <c r="A1214" s="4">
        <v>42062</v>
      </c>
      <c r="B1214" s="5">
        <v>168.300003</v>
      </c>
      <c r="C1214" s="5">
        <v>176.199997</v>
      </c>
      <c r="D1214" s="5">
        <v>167.60000600000001</v>
      </c>
      <c r="E1214" s="5">
        <v>165.656204</v>
      </c>
      <c r="F1214" s="5">
        <v>4867104</v>
      </c>
    </row>
    <row r="1215" spans="1:6" x14ac:dyDescent="0.3">
      <c r="A1215" s="4">
        <v>42063</v>
      </c>
      <c r="B1215" s="5" t="s">
        <v>54</v>
      </c>
      <c r="C1215" s="5" t="s">
        <v>54</v>
      </c>
      <c r="D1215" s="5" t="s">
        <v>54</v>
      </c>
      <c r="E1215" s="5" t="s">
        <v>54</v>
      </c>
      <c r="F1215" s="5" t="s">
        <v>54</v>
      </c>
    </row>
    <row r="1216" spans="1:6" x14ac:dyDescent="0.3">
      <c r="A1216" s="4">
        <v>42065</v>
      </c>
      <c r="B1216" s="5">
        <v>173.800003</v>
      </c>
      <c r="C1216" s="5">
        <v>174.800003</v>
      </c>
      <c r="D1216" s="5">
        <v>169.199997</v>
      </c>
      <c r="E1216" s="5">
        <v>161.54667699999999</v>
      </c>
      <c r="F1216" s="5">
        <v>4165907</v>
      </c>
    </row>
    <row r="1217" spans="1:6" x14ac:dyDescent="0.3">
      <c r="A1217" s="4">
        <v>42066</v>
      </c>
      <c r="B1217" s="5">
        <v>171.5</v>
      </c>
      <c r="C1217" s="5">
        <v>174.949997</v>
      </c>
      <c r="D1217" s="5">
        <v>168.550003</v>
      </c>
      <c r="E1217" s="5">
        <v>164.23912000000001</v>
      </c>
      <c r="F1217" s="5">
        <v>4175711</v>
      </c>
    </row>
    <row r="1218" spans="1:6" x14ac:dyDescent="0.3">
      <c r="A1218" s="4">
        <v>42067</v>
      </c>
      <c r="B1218" s="5">
        <v>180.64999399999999</v>
      </c>
      <c r="C1218" s="5">
        <v>183</v>
      </c>
      <c r="D1218" s="5">
        <v>168.699997</v>
      </c>
      <c r="E1218" s="5">
        <v>160.64920000000001</v>
      </c>
      <c r="F1218" s="5">
        <v>5947712</v>
      </c>
    </row>
    <row r="1219" spans="1:6" x14ac:dyDescent="0.3">
      <c r="A1219" s="4">
        <v>42068</v>
      </c>
      <c r="B1219" s="5">
        <v>170.800003</v>
      </c>
      <c r="C1219" s="5">
        <v>172.25</v>
      </c>
      <c r="D1219" s="5">
        <v>167.60000600000001</v>
      </c>
      <c r="E1219" s="5">
        <v>161.97178600000001</v>
      </c>
      <c r="F1219" s="5">
        <v>2967285</v>
      </c>
    </row>
    <row r="1220" spans="1:6" x14ac:dyDescent="0.3">
      <c r="A1220" s="4">
        <v>42072</v>
      </c>
      <c r="B1220" s="5">
        <v>171.449997</v>
      </c>
      <c r="C1220" s="5">
        <v>171.800003</v>
      </c>
      <c r="D1220" s="5">
        <v>166.800003</v>
      </c>
      <c r="E1220" s="5">
        <v>160.22406000000001</v>
      </c>
      <c r="F1220" s="5">
        <v>3382807</v>
      </c>
    </row>
    <row r="1221" spans="1:6" x14ac:dyDescent="0.3">
      <c r="A1221" s="4">
        <v>42073</v>
      </c>
      <c r="B1221" s="5">
        <v>170</v>
      </c>
      <c r="C1221" s="5">
        <v>172.35000600000001</v>
      </c>
      <c r="D1221" s="5">
        <v>168.550003</v>
      </c>
      <c r="E1221" s="5">
        <v>161.49943500000001</v>
      </c>
      <c r="F1221" s="5">
        <v>2645679</v>
      </c>
    </row>
    <row r="1222" spans="1:6" x14ac:dyDescent="0.3">
      <c r="A1222" s="4">
        <v>42074</v>
      </c>
      <c r="B1222" s="5">
        <v>171.14999399999999</v>
      </c>
      <c r="C1222" s="5">
        <v>173</v>
      </c>
      <c r="D1222" s="5">
        <v>168.14999399999999</v>
      </c>
      <c r="E1222" s="5">
        <v>160.50749200000001</v>
      </c>
      <c r="F1222" s="5">
        <v>2897295</v>
      </c>
    </row>
    <row r="1223" spans="1:6" x14ac:dyDescent="0.3">
      <c r="A1223" s="4">
        <v>42075</v>
      </c>
      <c r="B1223" s="5">
        <v>171.39999399999999</v>
      </c>
      <c r="C1223" s="5">
        <v>172.449997</v>
      </c>
      <c r="D1223" s="5">
        <v>170.10000600000001</v>
      </c>
      <c r="E1223" s="5">
        <v>161.49943500000001</v>
      </c>
      <c r="F1223" s="5">
        <v>1598980</v>
      </c>
    </row>
    <row r="1224" spans="1:6" x14ac:dyDescent="0.3">
      <c r="A1224" s="4">
        <v>42076</v>
      </c>
      <c r="B1224" s="5">
        <v>172.199997</v>
      </c>
      <c r="C1224" s="5">
        <v>172.60000600000001</v>
      </c>
      <c r="D1224" s="5">
        <v>168.5</v>
      </c>
      <c r="E1224" s="5">
        <v>159.798935</v>
      </c>
      <c r="F1224" s="5">
        <v>2009513</v>
      </c>
    </row>
    <row r="1225" spans="1:6" x14ac:dyDescent="0.3">
      <c r="A1225" s="4">
        <v>42079</v>
      </c>
      <c r="B1225" s="5">
        <v>169.5</v>
      </c>
      <c r="C1225" s="5">
        <v>170.75</v>
      </c>
      <c r="D1225" s="5">
        <v>166.050003</v>
      </c>
      <c r="E1225" s="5">
        <v>160.55471800000001</v>
      </c>
      <c r="F1225" s="5">
        <v>1951466</v>
      </c>
    </row>
    <row r="1226" spans="1:6" x14ac:dyDescent="0.3">
      <c r="A1226" s="4">
        <v>42080</v>
      </c>
      <c r="B1226" s="5">
        <v>171</v>
      </c>
      <c r="C1226" s="5">
        <v>172.35000600000001</v>
      </c>
      <c r="D1226" s="5">
        <v>168.75</v>
      </c>
      <c r="E1226" s="5">
        <v>161.357742</v>
      </c>
      <c r="F1226" s="5">
        <v>2433460</v>
      </c>
    </row>
    <row r="1227" spans="1:6" x14ac:dyDescent="0.3">
      <c r="A1227" s="4">
        <v>42081</v>
      </c>
      <c r="B1227" s="5">
        <v>171.10000600000001</v>
      </c>
      <c r="C1227" s="5">
        <v>173.449997</v>
      </c>
      <c r="D1227" s="5">
        <v>169.199997</v>
      </c>
      <c r="E1227" s="5">
        <v>160.27130099999999</v>
      </c>
      <c r="F1227" s="5">
        <v>2479341</v>
      </c>
    </row>
    <row r="1228" spans="1:6" x14ac:dyDescent="0.3">
      <c r="A1228" s="4">
        <v>42082</v>
      </c>
      <c r="B1228" s="5">
        <v>171.5</v>
      </c>
      <c r="C1228" s="5">
        <v>171.64999399999999</v>
      </c>
      <c r="D1228" s="5">
        <v>168</v>
      </c>
      <c r="E1228" s="5">
        <v>159.893417</v>
      </c>
      <c r="F1228" s="5">
        <v>2352731</v>
      </c>
    </row>
    <row r="1229" spans="1:6" x14ac:dyDescent="0.3">
      <c r="A1229" s="4">
        <v>42083</v>
      </c>
      <c r="B1229" s="5">
        <v>168.199997</v>
      </c>
      <c r="C1229" s="5">
        <v>168.949997</v>
      </c>
      <c r="D1229" s="5">
        <v>163.10000600000001</v>
      </c>
      <c r="E1229" s="5">
        <v>158.09845000000001</v>
      </c>
      <c r="F1229" s="5">
        <v>2744764</v>
      </c>
    </row>
    <row r="1230" spans="1:6" x14ac:dyDescent="0.3">
      <c r="A1230" s="4">
        <v>42086</v>
      </c>
      <c r="B1230" s="5">
        <v>167.949997</v>
      </c>
      <c r="C1230" s="5">
        <v>168</v>
      </c>
      <c r="D1230" s="5">
        <v>164</v>
      </c>
      <c r="E1230" s="5">
        <v>156.63414</v>
      </c>
      <c r="F1230" s="5">
        <v>1771355</v>
      </c>
    </row>
    <row r="1231" spans="1:6" x14ac:dyDescent="0.3">
      <c r="A1231" s="4">
        <v>42087</v>
      </c>
      <c r="B1231" s="5">
        <v>165.39999399999999</v>
      </c>
      <c r="C1231" s="5">
        <v>168.199997</v>
      </c>
      <c r="D1231" s="5">
        <v>160.39999399999999</v>
      </c>
      <c r="E1231" s="5">
        <v>154.886414</v>
      </c>
      <c r="F1231" s="5">
        <v>3253167</v>
      </c>
    </row>
    <row r="1232" spans="1:6" x14ac:dyDescent="0.3">
      <c r="A1232" s="4">
        <v>42088</v>
      </c>
      <c r="B1232" s="5">
        <v>164</v>
      </c>
      <c r="C1232" s="5">
        <v>167.199997</v>
      </c>
      <c r="D1232" s="5">
        <v>161.85000600000001</v>
      </c>
      <c r="E1232" s="5">
        <v>156.87033099999999</v>
      </c>
      <c r="F1232" s="5">
        <v>2724295</v>
      </c>
    </row>
    <row r="1233" spans="1:6" x14ac:dyDescent="0.3">
      <c r="A1233" s="4">
        <v>42089</v>
      </c>
      <c r="B1233" s="5">
        <v>164.449997</v>
      </c>
      <c r="C1233" s="5">
        <v>167.60000600000001</v>
      </c>
      <c r="D1233" s="5">
        <v>161.050003</v>
      </c>
      <c r="E1233" s="5">
        <v>153.04420500000001</v>
      </c>
      <c r="F1233" s="5">
        <v>3899993</v>
      </c>
    </row>
    <row r="1234" spans="1:6" x14ac:dyDescent="0.3">
      <c r="A1234" s="4">
        <v>42090</v>
      </c>
      <c r="B1234" s="5">
        <v>162.699997</v>
      </c>
      <c r="C1234" s="5">
        <v>164.699997</v>
      </c>
      <c r="D1234" s="5">
        <v>154.10000600000001</v>
      </c>
      <c r="E1234" s="5">
        <v>151.249268</v>
      </c>
      <c r="F1234" s="5">
        <v>4473270</v>
      </c>
    </row>
    <row r="1235" spans="1:6" x14ac:dyDescent="0.3">
      <c r="A1235" s="4">
        <v>42093</v>
      </c>
      <c r="B1235" s="5">
        <v>161.25</v>
      </c>
      <c r="C1235" s="5">
        <v>162.699997</v>
      </c>
      <c r="D1235" s="5">
        <v>157.800003</v>
      </c>
      <c r="E1235" s="5">
        <v>150.635178</v>
      </c>
      <c r="F1235" s="5">
        <v>3191228</v>
      </c>
    </row>
    <row r="1236" spans="1:6" x14ac:dyDescent="0.3">
      <c r="A1236" s="4">
        <v>42094</v>
      </c>
      <c r="B1236" s="5">
        <v>160.64999399999999</v>
      </c>
      <c r="C1236" s="5">
        <v>161.39999399999999</v>
      </c>
      <c r="D1236" s="5">
        <v>155.699997</v>
      </c>
      <c r="E1236" s="5">
        <v>147.84826699999999</v>
      </c>
      <c r="F1236" s="5">
        <v>3514147</v>
      </c>
    </row>
    <row r="1237" spans="1:6" x14ac:dyDescent="0.3">
      <c r="A1237" s="4">
        <v>42095</v>
      </c>
      <c r="B1237" s="5">
        <v>156</v>
      </c>
      <c r="C1237" s="5">
        <v>162.60000600000001</v>
      </c>
      <c r="D1237" s="5">
        <v>154.449997</v>
      </c>
      <c r="E1237" s="5">
        <v>153.09146100000001</v>
      </c>
      <c r="F1237" s="5">
        <v>3296223</v>
      </c>
    </row>
    <row r="1238" spans="1:6" x14ac:dyDescent="0.3">
      <c r="A1238" s="4">
        <v>42100</v>
      </c>
      <c r="B1238" s="5">
        <v>162.050003</v>
      </c>
      <c r="C1238" s="5">
        <v>162.85000600000001</v>
      </c>
      <c r="D1238" s="5">
        <v>158.199997</v>
      </c>
      <c r="E1238" s="5">
        <v>150.72966</v>
      </c>
      <c r="F1238" s="5">
        <v>2631318</v>
      </c>
    </row>
    <row r="1239" spans="1:6" x14ac:dyDescent="0.3">
      <c r="A1239" s="4">
        <v>42101</v>
      </c>
      <c r="B1239" s="5">
        <v>160.199997</v>
      </c>
      <c r="C1239" s="5">
        <v>161.64999399999999</v>
      </c>
      <c r="D1239" s="5">
        <v>157.199997</v>
      </c>
      <c r="E1239" s="5">
        <v>149.076401</v>
      </c>
      <c r="F1239" s="5">
        <v>2972760</v>
      </c>
    </row>
    <row r="1240" spans="1:6" x14ac:dyDescent="0.3">
      <c r="A1240" s="4">
        <v>42102</v>
      </c>
      <c r="B1240" s="5">
        <v>158.699997</v>
      </c>
      <c r="C1240" s="5">
        <v>160.050003</v>
      </c>
      <c r="D1240" s="5">
        <v>156.800003</v>
      </c>
      <c r="E1240" s="5">
        <v>148.4151</v>
      </c>
      <c r="F1240" s="5">
        <v>2424825</v>
      </c>
    </row>
    <row r="1241" spans="1:6" x14ac:dyDescent="0.3">
      <c r="A1241" s="4">
        <v>42103</v>
      </c>
      <c r="B1241" s="5">
        <v>158.5</v>
      </c>
      <c r="C1241" s="5">
        <v>161.75</v>
      </c>
      <c r="D1241" s="5">
        <v>157.10000600000001</v>
      </c>
      <c r="E1241" s="5">
        <v>151.721619</v>
      </c>
      <c r="F1241" s="5">
        <v>4888449</v>
      </c>
    </row>
    <row r="1242" spans="1:6" x14ac:dyDescent="0.3">
      <c r="A1242" s="4">
        <v>42104</v>
      </c>
      <c r="B1242" s="5">
        <v>161.300003</v>
      </c>
      <c r="C1242" s="5">
        <v>163.25</v>
      </c>
      <c r="D1242" s="5">
        <v>159.699997</v>
      </c>
      <c r="E1242" s="5">
        <v>152.335678</v>
      </c>
      <c r="F1242" s="5">
        <v>3833612</v>
      </c>
    </row>
    <row r="1243" spans="1:6" x14ac:dyDescent="0.3">
      <c r="A1243" s="4">
        <v>42107</v>
      </c>
      <c r="B1243" s="5">
        <v>161.800003</v>
      </c>
      <c r="C1243" s="5">
        <v>166</v>
      </c>
      <c r="D1243" s="5">
        <v>161.800003</v>
      </c>
      <c r="E1243" s="5">
        <v>154.83917199999999</v>
      </c>
      <c r="F1243" s="5">
        <v>2444271</v>
      </c>
    </row>
    <row r="1244" spans="1:6" x14ac:dyDescent="0.3">
      <c r="A1244" s="4">
        <v>42109</v>
      </c>
      <c r="B1244" s="5">
        <v>163.89999399999999</v>
      </c>
      <c r="C1244" s="5">
        <v>170</v>
      </c>
      <c r="D1244" s="5">
        <v>163.89999399999999</v>
      </c>
      <c r="E1244" s="5">
        <v>156.539658</v>
      </c>
      <c r="F1244" s="5">
        <v>4497004</v>
      </c>
    </row>
    <row r="1245" spans="1:6" x14ac:dyDescent="0.3">
      <c r="A1245" s="4">
        <v>42110</v>
      </c>
      <c r="B1245" s="5">
        <v>166.39999399999999</v>
      </c>
      <c r="C1245" s="5">
        <v>166.800003</v>
      </c>
      <c r="D1245" s="5">
        <v>162.5</v>
      </c>
      <c r="E1245" s="5">
        <v>154.93365499999999</v>
      </c>
      <c r="F1245" s="5">
        <v>1856739</v>
      </c>
    </row>
    <row r="1246" spans="1:6" x14ac:dyDescent="0.3">
      <c r="A1246" s="4">
        <v>42111</v>
      </c>
      <c r="B1246" s="5">
        <v>164.60000600000001</v>
      </c>
      <c r="C1246" s="5">
        <v>166.25</v>
      </c>
      <c r="D1246" s="5">
        <v>162.199997</v>
      </c>
      <c r="E1246" s="5">
        <v>155.50048799999999</v>
      </c>
      <c r="F1246" s="5">
        <v>2333413</v>
      </c>
    </row>
    <row r="1247" spans="1:6" x14ac:dyDescent="0.3">
      <c r="A1247" s="4">
        <v>42114</v>
      </c>
      <c r="B1247" s="5">
        <v>164.5</v>
      </c>
      <c r="C1247" s="5">
        <v>167.800003</v>
      </c>
      <c r="D1247" s="5">
        <v>157.199997</v>
      </c>
      <c r="E1247" s="5">
        <v>149.73770099999999</v>
      </c>
      <c r="F1247" s="5">
        <v>2957984</v>
      </c>
    </row>
    <row r="1248" spans="1:6" x14ac:dyDescent="0.3">
      <c r="A1248" s="4">
        <v>42115</v>
      </c>
      <c r="B1248" s="5">
        <v>158.5</v>
      </c>
      <c r="C1248" s="5">
        <v>160.10000600000001</v>
      </c>
      <c r="D1248" s="5">
        <v>156.050003</v>
      </c>
      <c r="E1248" s="5">
        <v>149.50152600000001</v>
      </c>
      <c r="F1248" s="5">
        <v>3009484</v>
      </c>
    </row>
    <row r="1249" spans="1:6" x14ac:dyDescent="0.3">
      <c r="A1249" s="4">
        <v>42116</v>
      </c>
      <c r="B1249" s="5">
        <v>159.14999399999999</v>
      </c>
      <c r="C1249" s="5">
        <v>160.449997</v>
      </c>
      <c r="D1249" s="5">
        <v>152.89999399999999</v>
      </c>
      <c r="E1249" s="5">
        <v>147.47039799999999</v>
      </c>
      <c r="F1249" s="5">
        <v>2928537</v>
      </c>
    </row>
    <row r="1250" spans="1:6" x14ac:dyDescent="0.3">
      <c r="A1250" s="4">
        <v>42117</v>
      </c>
      <c r="B1250" s="5">
        <v>156.60000600000001</v>
      </c>
      <c r="C1250" s="5">
        <v>157.300003</v>
      </c>
      <c r="D1250" s="5">
        <v>152.39999399999999</v>
      </c>
      <c r="E1250" s="5">
        <v>144.541763</v>
      </c>
      <c r="F1250" s="5">
        <v>2264791</v>
      </c>
    </row>
    <row r="1251" spans="1:6" x14ac:dyDescent="0.3">
      <c r="A1251" s="4">
        <v>42118</v>
      </c>
      <c r="B1251" s="5">
        <v>153.14999399999999</v>
      </c>
      <c r="C1251" s="5">
        <v>153.75</v>
      </c>
      <c r="D1251" s="5">
        <v>147.199997</v>
      </c>
      <c r="E1251" s="5">
        <v>139.676468</v>
      </c>
      <c r="F1251" s="5">
        <v>2359418</v>
      </c>
    </row>
    <row r="1252" spans="1:6" x14ac:dyDescent="0.3">
      <c r="A1252" s="4">
        <v>42121</v>
      </c>
      <c r="B1252" s="5">
        <v>148</v>
      </c>
      <c r="C1252" s="5">
        <v>148.550003</v>
      </c>
      <c r="D1252" s="5">
        <v>142.199997</v>
      </c>
      <c r="E1252" s="5">
        <v>135.047348</v>
      </c>
      <c r="F1252" s="5">
        <v>3784344</v>
      </c>
    </row>
    <row r="1253" spans="1:6" x14ac:dyDescent="0.3">
      <c r="A1253" s="4">
        <v>42122</v>
      </c>
      <c r="B1253" s="5">
        <v>142.949997</v>
      </c>
      <c r="C1253" s="5">
        <v>144.60000600000001</v>
      </c>
      <c r="D1253" s="5">
        <v>141</v>
      </c>
      <c r="E1253" s="5">
        <v>135.09458900000001</v>
      </c>
      <c r="F1253" s="5">
        <v>4820724</v>
      </c>
    </row>
    <row r="1254" spans="1:6" x14ac:dyDescent="0.3">
      <c r="A1254" s="4">
        <v>42123</v>
      </c>
      <c r="B1254" s="5">
        <v>142.949997</v>
      </c>
      <c r="C1254" s="5">
        <v>144.699997</v>
      </c>
      <c r="D1254" s="5">
        <v>141.800003</v>
      </c>
      <c r="E1254" s="5">
        <v>134.38604699999999</v>
      </c>
      <c r="F1254" s="5">
        <v>2068095</v>
      </c>
    </row>
    <row r="1255" spans="1:6" x14ac:dyDescent="0.3">
      <c r="A1255" s="4">
        <v>42124</v>
      </c>
      <c r="B1255" s="5">
        <v>142</v>
      </c>
      <c r="C1255" s="5">
        <v>144.89999399999999</v>
      </c>
      <c r="D1255" s="5">
        <v>141.25</v>
      </c>
      <c r="E1255" s="5">
        <v>135.850357</v>
      </c>
      <c r="F1255" s="5">
        <v>3174957</v>
      </c>
    </row>
    <row r="1256" spans="1:6" x14ac:dyDescent="0.3">
      <c r="A1256" s="4">
        <v>42128</v>
      </c>
      <c r="B1256" s="5">
        <v>143.800003</v>
      </c>
      <c r="C1256" s="5">
        <v>147.5</v>
      </c>
      <c r="D1256" s="5">
        <v>143.800003</v>
      </c>
      <c r="E1256" s="5">
        <v>138.92070000000001</v>
      </c>
      <c r="F1256" s="5">
        <v>1844251</v>
      </c>
    </row>
    <row r="1257" spans="1:6" x14ac:dyDescent="0.3">
      <c r="A1257" s="4">
        <v>42129</v>
      </c>
      <c r="B1257" s="5">
        <v>146.85000600000001</v>
      </c>
      <c r="C1257" s="5">
        <v>148.300003</v>
      </c>
      <c r="D1257" s="5">
        <v>144</v>
      </c>
      <c r="E1257" s="5">
        <v>136.60614000000001</v>
      </c>
      <c r="F1257" s="5">
        <v>1921362</v>
      </c>
    </row>
    <row r="1258" spans="1:6" x14ac:dyDescent="0.3">
      <c r="A1258" s="4">
        <v>42130</v>
      </c>
      <c r="B1258" s="5">
        <v>144.10000600000001</v>
      </c>
      <c r="C1258" s="5">
        <v>145.800003</v>
      </c>
      <c r="D1258" s="5">
        <v>136.050003</v>
      </c>
      <c r="E1258" s="5">
        <v>129.00116</v>
      </c>
      <c r="F1258" s="5">
        <v>2830751</v>
      </c>
    </row>
    <row r="1259" spans="1:6" x14ac:dyDescent="0.3">
      <c r="A1259" s="4">
        <v>42131</v>
      </c>
      <c r="B1259" s="5">
        <v>136</v>
      </c>
      <c r="C1259" s="5">
        <v>136.050003</v>
      </c>
      <c r="D1259" s="5">
        <v>130.300003</v>
      </c>
      <c r="E1259" s="5">
        <v>124.419281</v>
      </c>
      <c r="F1259" s="5">
        <v>2398405</v>
      </c>
    </row>
    <row r="1260" spans="1:6" x14ac:dyDescent="0.3">
      <c r="A1260" s="4">
        <v>42132</v>
      </c>
      <c r="B1260" s="5">
        <v>133.5</v>
      </c>
      <c r="C1260" s="5">
        <v>135.89999399999999</v>
      </c>
      <c r="D1260" s="5">
        <v>129.75</v>
      </c>
      <c r="E1260" s="5">
        <v>126.592125</v>
      </c>
      <c r="F1260" s="5">
        <v>3953991</v>
      </c>
    </row>
    <row r="1261" spans="1:6" x14ac:dyDescent="0.3">
      <c r="A1261" s="4">
        <v>42135</v>
      </c>
      <c r="B1261" s="5">
        <v>135</v>
      </c>
      <c r="C1261" s="5">
        <v>141.39999399999999</v>
      </c>
      <c r="D1261" s="5">
        <v>132.35000600000001</v>
      </c>
      <c r="E1261" s="5">
        <v>132.591095</v>
      </c>
      <c r="F1261" s="5">
        <v>3860745</v>
      </c>
    </row>
    <row r="1262" spans="1:6" x14ac:dyDescent="0.3">
      <c r="A1262" s="4">
        <v>42136</v>
      </c>
      <c r="B1262" s="5">
        <v>140.5</v>
      </c>
      <c r="C1262" s="5">
        <v>147.60000600000001</v>
      </c>
      <c r="D1262" s="5">
        <v>134.25</v>
      </c>
      <c r="E1262" s="5">
        <v>135.70864900000001</v>
      </c>
      <c r="F1262" s="5">
        <v>15797537</v>
      </c>
    </row>
    <row r="1263" spans="1:6" x14ac:dyDescent="0.3">
      <c r="A1263" s="4">
        <v>42137</v>
      </c>
      <c r="B1263" s="5">
        <v>145.25</v>
      </c>
      <c r="C1263" s="5">
        <v>159.39999399999999</v>
      </c>
      <c r="D1263" s="5">
        <v>145.25</v>
      </c>
      <c r="E1263" s="5">
        <v>146.053314</v>
      </c>
      <c r="F1263" s="5">
        <v>15448490</v>
      </c>
    </row>
    <row r="1264" spans="1:6" x14ac:dyDescent="0.3">
      <c r="A1264" s="4">
        <v>42138</v>
      </c>
      <c r="B1264" s="5">
        <v>153.89999399999999</v>
      </c>
      <c r="C1264" s="5">
        <v>163.949997</v>
      </c>
      <c r="D1264" s="5">
        <v>150.800003</v>
      </c>
      <c r="E1264" s="5">
        <v>153.65827899999999</v>
      </c>
      <c r="F1264" s="5">
        <v>9052409</v>
      </c>
    </row>
    <row r="1265" spans="1:6" x14ac:dyDescent="0.3">
      <c r="A1265" s="4">
        <v>42139</v>
      </c>
      <c r="B1265" s="5">
        <v>163.699997</v>
      </c>
      <c r="C1265" s="5">
        <v>166.89999399999999</v>
      </c>
      <c r="D1265" s="5">
        <v>162.449997</v>
      </c>
      <c r="E1265" s="5">
        <v>155.78389000000001</v>
      </c>
      <c r="F1265" s="5">
        <v>5666289</v>
      </c>
    </row>
    <row r="1266" spans="1:6" x14ac:dyDescent="0.3">
      <c r="A1266" s="4">
        <v>42142</v>
      </c>
      <c r="B1266" s="5">
        <v>165</v>
      </c>
      <c r="C1266" s="5">
        <v>165.39999399999999</v>
      </c>
      <c r="D1266" s="5">
        <v>157.60000600000001</v>
      </c>
      <c r="E1266" s="5">
        <v>152.099503</v>
      </c>
      <c r="F1266" s="5">
        <v>3710637</v>
      </c>
    </row>
    <row r="1267" spans="1:6" x14ac:dyDescent="0.3">
      <c r="A1267" s="4">
        <v>42143</v>
      </c>
      <c r="B1267" s="5">
        <v>160.89999399999999</v>
      </c>
      <c r="C1267" s="5">
        <v>163.949997</v>
      </c>
      <c r="D1267" s="5">
        <v>160</v>
      </c>
      <c r="E1267" s="5">
        <v>153.09146100000001</v>
      </c>
      <c r="F1267" s="5">
        <v>2169999</v>
      </c>
    </row>
    <row r="1268" spans="1:6" x14ac:dyDescent="0.3">
      <c r="A1268" s="4">
        <v>42144</v>
      </c>
      <c r="B1268" s="5">
        <v>162.5</v>
      </c>
      <c r="C1268" s="5">
        <v>164.60000600000001</v>
      </c>
      <c r="D1268" s="5">
        <v>160.199997</v>
      </c>
      <c r="E1268" s="5">
        <v>154.03616299999999</v>
      </c>
      <c r="F1268" s="5">
        <v>2238685</v>
      </c>
    </row>
    <row r="1269" spans="1:6" x14ac:dyDescent="0.3">
      <c r="A1269" s="4">
        <v>42145</v>
      </c>
      <c r="B1269" s="5">
        <v>162.89999399999999</v>
      </c>
      <c r="C1269" s="5">
        <v>164.60000600000001</v>
      </c>
      <c r="D1269" s="5">
        <v>161.050003</v>
      </c>
      <c r="E1269" s="5">
        <v>154.93365499999999</v>
      </c>
      <c r="F1269" s="5">
        <v>2500350</v>
      </c>
    </row>
    <row r="1270" spans="1:6" x14ac:dyDescent="0.3">
      <c r="A1270" s="4">
        <v>42146</v>
      </c>
      <c r="B1270" s="5">
        <v>164.14999399999999</v>
      </c>
      <c r="C1270" s="5">
        <v>167.699997</v>
      </c>
      <c r="D1270" s="5">
        <v>162.300003</v>
      </c>
      <c r="E1270" s="5">
        <v>154.177887</v>
      </c>
      <c r="F1270" s="5">
        <v>3800084</v>
      </c>
    </row>
    <row r="1271" spans="1:6" x14ac:dyDescent="0.3">
      <c r="A1271" s="4">
        <v>42149</v>
      </c>
      <c r="B1271" s="5">
        <v>163</v>
      </c>
      <c r="C1271" s="5">
        <v>165.25</v>
      </c>
      <c r="D1271" s="5">
        <v>161.64999399999999</v>
      </c>
      <c r="E1271" s="5">
        <v>154.22511299999999</v>
      </c>
      <c r="F1271" s="5">
        <v>1404326</v>
      </c>
    </row>
    <row r="1272" spans="1:6" x14ac:dyDescent="0.3">
      <c r="A1272" s="4">
        <v>42150</v>
      </c>
      <c r="B1272" s="5">
        <v>162.75</v>
      </c>
      <c r="C1272" s="5">
        <v>164.199997</v>
      </c>
      <c r="D1272" s="5">
        <v>161.39999399999999</v>
      </c>
      <c r="E1272" s="5">
        <v>153.89447000000001</v>
      </c>
      <c r="F1272" s="5">
        <v>1386142</v>
      </c>
    </row>
    <row r="1273" spans="1:6" x14ac:dyDescent="0.3">
      <c r="A1273" s="4">
        <v>42151</v>
      </c>
      <c r="B1273" s="5">
        <v>161.800003</v>
      </c>
      <c r="C1273" s="5">
        <v>171.300003</v>
      </c>
      <c r="D1273" s="5">
        <v>161.60000600000001</v>
      </c>
      <c r="E1273" s="5">
        <v>159.515533</v>
      </c>
      <c r="F1273" s="5">
        <v>4985627</v>
      </c>
    </row>
    <row r="1274" spans="1:6" x14ac:dyDescent="0.3">
      <c r="A1274" s="4">
        <v>42152</v>
      </c>
      <c r="B1274" s="5">
        <v>170</v>
      </c>
      <c r="C1274" s="5">
        <v>173.10000600000001</v>
      </c>
      <c r="D1274" s="5">
        <v>167.25</v>
      </c>
      <c r="E1274" s="5">
        <v>162.01902799999999</v>
      </c>
      <c r="F1274" s="5">
        <v>4381048</v>
      </c>
    </row>
    <row r="1275" spans="1:6" x14ac:dyDescent="0.3">
      <c r="A1275" s="4">
        <v>42153</v>
      </c>
      <c r="B1275" s="5">
        <v>171.5</v>
      </c>
      <c r="C1275" s="5">
        <v>174.25</v>
      </c>
      <c r="D1275" s="5">
        <v>170.10000600000001</v>
      </c>
      <c r="E1275" s="5">
        <v>163.81399500000001</v>
      </c>
      <c r="F1275" s="5">
        <v>2623053</v>
      </c>
    </row>
    <row r="1276" spans="1:6" x14ac:dyDescent="0.3">
      <c r="A1276" s="4">
        <v>42156</v>
      </c>
      <c r="B1276" s="5">
        <v>173.5</v>
      </c>
      <c r="C1276" s="5">
        <v>176.10000600000001</v>
      </c>
      <c r="D1276" s="5">
        <v>173.300003</v>
      </c>
      <c r="E1276" s="5">
        <v>165.46725499999999</v>
      </c>
      <c r="F1276" s="5">
        <v>2052741</v>
      </c>
    </row>
    <row r="1277" spans="1:6" x14ac:dyDescent="0.3">
      <c r="A1277" s="4">
        <v>42157</v>
      </c>
      <c r="B1277" s="5">
        <v>176</v>
      </c>
      <c r="C1277" s="5">
        <v>176</v>
      </c>
      <c r="D1277" s="5">
        <v>157.64999399999999</v>
      </c>
      <c r="E1277" s="5">
        <v>152.14674400000001</v>
      </c>
      <c r="F1277" s="5">
        <v>9054814</v>
      </c>
    </row>
    <row r="1278" spans="1:6" x14ac:dyDescent="0.3">
      <c r="A1278" s="4">
        <v>42158</v>
      </c>
      <c r="B1278" s="5">
        <v>161.39999399999999</v>
      </c>
      <c r="C1278" s="5">
        <v>163.449997</v>
      </c>
      <c r="D1278" s="5">
        <v>156.10000600000001</v>
      </c>
      <c r="E1278" s="5">
        <v>153.46933000000001</v>
      </c>
      <c r="F1278" s="5">
        <v>4126106</v>
      </c>
    </row>
    <row r="1279" spans="1:6" x14ac:dyDescent="0.3">
      <c r="A1279" s="4">
        <v>42159</v>
      </c>
      <c r="B1279" s="5">
        <v>163.39999399999999</v>
      </c>
      <c r="C1279" s="5">
        <v>163.39999399999999</v>
      </c>
      <c r="D1279" s="5">
        <v>151.10000600000001</v>
      </c>
      <c r="E1279" s="5">
        <v>146.71459999999999</v>
      </c>
      <c r="F1279" s="5">
        <v>5177750</v>
      </c>
    </row>
    <row r="1280" spans="1:6" x14ac:dyDescent="0.3">
      <c r="A1280" s="4">
        <v>42160</v>
      </c>
      <c r="B1280" s="5">
        <v>153.89999399999999</v>
      </c>
      <c r="C1280" s="5">
        <v>157.199997</v>
      </c>
      <c r="D1280" s="5">
        <v>152.300003</v>
      </c>
      <c r="E1280" s="5">
        <v>146.10054</v>
      </c>
      <c r="F1280" s="5">
        <v>3337938</v>
      </c>
    </row>
    <row r="1281" spans="1:6" x14ac:dyDescent="0.3">
      <c r="A1281" s="4">
        <v>42163</v>
      </c>
      <c r="B1281" s="5">
        <v>154.89999399999999</v>
      </c>
      <c r="C1281" s="5">
        <v>156.89999399999999</v>
      </c>
      <c r="D1281" s="5">
        <v>147.10000600000001</v>
      </c>
      <c r="E1281" s="5">
        <v>139.676468</v>
      </c>
      <c r="F1281" s="5">
        <v>3011914</v>
      </c>
    </row>
    <row r="1282" spans="1:6" x14ac:dyDescent="0.3">
      <c r="A1282" s="4">
        <v>42164</v>
      </c>
      <c r="B1282" s="5">
        <v>147.550003</v>
      </c>
      <c r="C1282" s="5">
        <v>150.449997</v>
      </c>
      <c r="D1282" s="5">
        <v>146.800003</v>
      </c>
      <c r="E1282" s="5">
        <v>139.62922699999999</v>
      </c>
      <c r="F1282" s="5">
        <v>2995919</v>
      </c>
    </row>
    <row r="1283" spans="1:6" x14ac:dyDescent="0.3">
      <c r="A1283" s="4">
        <v>42165</v>
      </c>
      <c r="B1283" s="5">
        <v>148.25</v>
      </c>
      <c r="C1283" s="5">
        <v>151.449997</v>
      </c>
      <c r="D1283" s="5">
        <v>148.10000600000001</v>
      </c>
      <c r="E1283" s="5">
        <v>141.093536</v>
      </c>
      <c r="F1283" s="5">
        <v>1788291</v>
      </c>
    </row>
    <row r="1284" spans="1:6" x14ac:dyDescent="0.3">
      <c r="A1284" s="4">
        <v>42166</v>
      </c>
      <c r="B1284" s="5">
        <v>150.800003</v>
      </c>
      <c r="C1284" s="5">
        <v>151</v>
      </c>
      <c r="D1284" s="5">
        <v>141.25</v>
      </c>
      <c r="E1284" s="5">
        <v>134.008163</v>
      </c>
      <c r="F1284" s="5">
        <v>4005183</v>
      </c>
    </row>
    <row r="1285" spans="1:6" x14ac:dyDescent="0.3">
      <c r="A1285" s="4">
        <v>42167</v>
      </c>
      <c r="B1285" s="5">
        <v>141.35000600000001</v>
      </c>
      <c r="C1285" s="5">
        <v>145.699997</v>
      </c>
      <c r="D1285" s="5">
        <v>140.64999399999999</v>
      </c>
      <c r="E1285" s="5">
        <v>136.747849</v>
      </c>
      <c r="F1285" s="5">
        <v>4073930</v>
      </c>
    </row>
    <row r="1286" spans="1:6" x14ac:dyDescent="0.3">
      <c r="A1286" s="4">
        <v>42170</v>
      </c>
      <c r="B1286" s="5">
        <v>145.64999399999999</v>
      </c>
      <c r="C1286" s="5">
        <v>147.199997</v>
      </c>
      <c r="D1286" s="5">
        <v>143.050003</v>
      </c>
      <c r="E1286" s="5">
        <v>135.850357</v>
      </c>
      <c r="F1286" s="5">
        <v>2578943</v>
      </c>
    </row>
    <row r="1287" spans="1:6" x14ac:dyDescent="0.3">
      <c r="A1287" s="4">
        <v>42171</v>
      </c>
      <c r="B1287" s="5">
        <v>143.800003</v>
      </c>
      <c r="C1287" s="5">
        <v>149.25</v>
      </c>
      <c r="D1287" s="5">
        <v>142.85000600000001</v>
      </c>
      <c r="E1287" s="5">
        <v>140.33776900000001</v>
      </c>
      <c r="F1287" s="5">
        <v>3180232</v>
      </c>
    </row>
    <row r="1288" spans="1:6" x14ac:dyDescent="0.3">
      <c r="A1288" s="4">
        <v>42172</v>
      </c>
      <c r="B1288" s="5">
        <v>149</v>
      </c>
      <c r="C1288" s="5">
        <v>150</v>
      </c>
      <c r="D1288" s="5">
        <v>146.10000600000001</v>
      </c>
      <c r="E1288" s="5">
        <v>140.00711100000001</v>
      </c>
      <c r="F1288" s="5">
        <v>2227685</v>
      </c>
    </row>
    <row r="1289" spans="1:6" x14ac:dyDescent="0.3">
      <c r="A1289" s="4">
        <v>42173</v>
      </c>
      <c r="B1289" s="5">
        <v>143</v>
      </c>
      <c r="C1289" s="5">
        <v>144.75</v>
      </c>
      <c r="D1289" s="5">
        <v>140.199997</v>
      </c>
      <c r="E1289" s="5">
        <v>140.89324999999999</v>
      </c>
      <c r="F1289" s="5">
        <v>2787865</v>
      </c>
    </row>
    <row r="1290" spans="1:6" x14ac:dyDescent="0.3">
      <c r="A1290" s="4">
        <v>42174</v>
      </c>
      <c r="B1290" s="5">
        <v>143.800003</v>
      </c>
      <c r="C1290" s="5">
        <v>144.699997</v>
      </c>
      <c r="D1290" s="5">
        <v>141.60000600000001</v>
      </c>
      <c r="E1290" s="5">
        <v>141.09016399999999</v>
      </c>
      <c r="F1290" s="5">
        <v>2067886</v>
      </c>
    </row>
    <row r="1291" spans="1:6" x14ac:dyDescent="0.3">
      <c r="A1291" s="4">
        <v>42177</v>
      </c>
      <c r="B1291" s="5">
        <v>144</v>
      </c>
      <c r="C1291" s="5">
        <v>151.5</v>
      </c>
      <c r="D1291" s="5">
        <v>143.699997</v>
      </c>
      <c r="E1291" s="5">
        <v>148.474503</v>
      </c>
      <c r="F1291" s="5">
        <v>3291044</v>
      </c>
    </row>
    <row r="1292" spans="1:6" x14ac:dyDescent="0.3">
      <c r="A1292" s="4">
        <v>42178</v>
      </c>
      <c r="B1292" s="5">
        <v>152</v>
      </c>
      <c r="C1292" s="5">
        <v>160.14999399999999</v>
      </c>
      <c r="D1292" s="5">
        <v>151.5</v>
      </c>
      <c r="E1292" s="5">
        <v>156.69572400000001</v>
      </c>
      <c r="F1292" s="5">
        <v>6174361</v>
      </c>
    </row>
    <row r="1293" spans="1:6" x14ac:dyDescent="0.3">
      <c r="A1293" s="4">
        <v>42179</v>
      </c>
      <c r="B1293" s="5">
        <v>159.800003</v>
      </c>
      <c r="C1293" s="5">
        <v>159.800003</v>
      </c>
      <c r="D1293" s="5">
        <v>150.10000600000001</v>
      </c>
      <c r="E1293" s="5">
        <v>149.26216099999999</v>
      </c>
      <c r="F1293" s="5">
        <v>3072778</v>
      </c>
    </row>
    <row r="1294" spans="1:6" x14ac:dyDescent="0.3">
      <c r="A1294" s="4">
        <v>42180</v>
      </c>
      <c r="B1294" s="5">
        <v>151</v>
      </c>
      <c r="C1294" s="5">
        <v>155.800003</v>
      </c>
      <c r="D1294" s="5">
        <v>148.75</v>
      </c>
      <c r="E1294" s="5">
        <v>152.068207</v>
      </c>
      <c r="F1294" s="5">
        <v>3324723</v>
      </c>
    </row>
    <row r="1295" spans="1:6" x14ac:dyDescent="0.3">
      <c r="A1295" s="4">
        <v>42181</v>
      </c>
      <c r="B1295" s="5">
        <v>153.199997</v>
      </c>
      <c r="C1295" s="5">
        <v>154.60000600000001</v>
      </c>
      <c r="D1295" s="5">
        <v>149.60000600000001</v>
      </c>
      <c r="E1295" s="5">
        <v>150.886719</v>
      </c>
      <c r="F1295" s="5">
        <v>2839574</v>
      </c>
    </row>
    <row r="1296" spans="1:6" x14ac:dyDescent="0.3">
      <c r="A1296" s="4">
        <v>42184</v>
      </c>
      <c r="B1296" s="5">
        <v>147.050003</v>
      </c>
      <c r="C1296" s="5">
        <v>149</v>
      </c>
      <c r="D1296" s="5">
        <v>143.800003</v>
      </c>
      <c r="E1296" s="5">
        <v>145.91459699999999</v>
      </c>
      <c r="F1296" s="5">
        <v>3709514</v>
      </c>
    </row>
    <row r="1297" spans="1:6" x14ac:dyDescent="0.3">
      <c r="A1297" s="4">
        <v>42185</v>
      </c>
      <c r="B1297" s="5">
        <v>147.800003</v>
      </c>
      <c r="C1297" s="5">
        <v>150.25</v>
      </c>
      <c r="D1297" s="5">
        <v>145.800003</v>
      </c>
      <c r="E1297" s="5">
        <v>145.373062</v>
      </c>
      <c r="F1297" s="5">
        <v>3214556</v>
      </c>
    </row>
    <row r="1298" spans="1:6" x14ac:dyDescent="0.3">
      <c r="A1298" s="4">
        <v>42186</v>
      </c>
      <c r="B1298" s="5">
        <v>147.949997</v>
      </c>
      <c r="C1298" s="5">
        <v>157.699997</v>
      </c>
      <c r="D1298" s="5">
        <v>147.550003</v>
      </c>
      <c r="E1298" s="5">
        <v>153.889679</v>
      </c>
      <c r="F1298" s="5">
        <v>5392667</v>
      </c>
    </row>
    <row r="1299" spans="1:6" x14ac:dyDescent="0.3">
      <c r="A1299" s="4">
        <v>42187</v>
      </c>
      <c r="B1299" s="5">
        <v>157</v>
      </c>
      <c r="C1299" s="5">
        <v>157.85000600000001</v>
      </c>
      <c r="D1299" s="5">
        <v>153.14999399999999</v>
      </c>
      <c r="E1299" s="5">
        <v>151.57591199999999</v>
      </c>
      <c r="F1299" s="5">
        <v>2766091</v>
      </c>
    </row>
    <row r="1300" spans="1:6" x14ac:dyDescent="0.3">
      <c r="A1300" s="4">
        <v>42188</v>
      </c>
      <c r="B1300" s="5">
        <v>154</v>
      </c>
      <c r="C1300" s="5">
        <v>162.550003</v>
      </c>
      <c r="D1300" s="5">
        <v>153.10000600000001</v>
      </c>
      <c r="E1300" s="5">
        <v>159.25564600000001</v>
      </c>
      <c r="F1300" s="5">
        <v>6478793</v>
      </c>
    </row>
    <row r="1301" spans="1:6" x14ac:dyDescent="0.3">
      <c r="A1301" s="4">
        <v>42191</v>
      </c>
      <c r="B1301" s="5">
        <v>158</v>
      </c>
      <c r="C1301" s="5">
        <v>166.39999399999999</v>
      </c>
      <c r="D1301" s="5">
        <v>156.5</v>
      </c>
      <c r="E1301" s="5">
        <v>162.50474500000001</v>
      </c>
      <c r="F1301" s="5">
        <v>5512437</v>
      </c>
    </row>
    <row r="1302" spans="1:6" x14ac:dyDescent="0.3">
      <c r="A1302" s="4">
        <v>42192</v>
      </c>
      <c r="B1302" s="5">
        <v>165</v>
      </c>
      <c r="C1302" s="5">
        <v>168.39999399999999</v>
      </c>
      <c r="D1302" s="5">
        <v>163.050003</v>
      </c>
      <c r="E1302" s="5">
        <v>162.94781499999999</v>
      </c>
      <c r="F1302" s="5">
        <v>4614043</v>
      </c>
    </row>
    <row r="1303" spans="1:6" x14ac:dyDescent="0.3">
      <c r="A1303" s="4">
        <v>42193</v>
      </c>
      <c r="B1303" s="5">
        <v>162</v>
      </c>
      <c r="C1303" s="5">
        <v>164.5</v>
      </c>
      <c r="D1303" s="5">
        <v>159.10000600000001</v>
      </c>
      <c r="E1303" s="5">
        <v>158.81257600000001</v>
      </c>
      <c r="F1303" s="5">
        <v>3201430</v>
      </c>
    </row>
    <row r="1304" spans="1:6" x14ac:dyDescent="0.3">
      <c r="A1304" s="4">
        <v>42194</v>
      </c>
      <c r="B1304" s="5">
        <v>161.85000600000001</v>
      </c>
      <c r="C1304" s="5">
        <v>167.5</v>
      </c>
      <c r="D1304" s="5">
        <v>161.199997</v>
      </c>
      <c r="E1304" s="5">
        <v>162.99704</v>
      </c>
      <c r="F1304" s="5">
        <v>3306808</v>
      </c>
    </row>
    <row r="1305" spans="1:6" x14ac:dyDescent="0.3">
      <c r="A1305" s="4">
        <v>42195</v>
      </c>
      <c r="B1305" s="5">
        <v>166.5</v>
      </c>
      <c r="C1305" s="5">
        <v>171.300003</v>
      </c>
      <c r="D1305" s="5">
        <v>166</v>
      </c>
      <c r="E1305" s="5">
        <v>167.77224699999999</v>
      </c>
      <c r="F1305" s="5">
        <v>4527007</v>
      </c>
    </row>
    <row r="1306" spans="1:6" x14ac:dyDescent="0.3">
      <c r="A1306" s="4">
        <v>42198</v>
      </c>
      <c r="B1306" s="5">
        <v>171.800003</v>
      </c>
      <c r="C1306" s="5">
        <v>172.449997</v>
      </c>
      <c r="D1306" s="5">
        <v>166.800003</v>
      </c>
      <c r="E1306" s="5">
        <v>168.65837099999999</v>
      </c>
      <c r="F1306" s="5">
        <v>3412912</v>
      </c>
    </row>
    <row r="1307" spans="1:6" x14ac:dyDescent="0.3">
      <c r="A1307" s="4">
        <v>42199</v>
      </c>
      <c r="B1307" s="5">
        <v>171.5</v>
      </c>
      <c r="C1307" s="5">
        <v>174.5</v>
      </c>
      <c r="D1307" s="5">
        <v>169.050003</v>
      </c>
      <c r="E1307" s="5">
        <v>170.72598300000001</v>
      </c>
      <c r="F1307" s="5">
        <v>3449912</v>
      </c>
    </row>
    <row r="1308" spans="1:6" x14ac:dyDescent="0.3">
      <c r="A1308" s="4">
        <v>42200</v>
      </c>
      <c r="B1308" s="5">
        <v>173.5</v>
      </c>
      <c r="C1308" s="5">
        <v>174.300003</v>
      </c>
      <c r="D1308" s="5">
        <v>170.25</v>
      </c>
      <c r="E1308" s="5">
        <v>168.95375100000001</v>
      </c>
      <c r="F1308" s="5">
        <v>2283906</v>
      </c>
    </row>
    <row r="1309" spans="1:6" x14ac:dyDescent="0.3">
      <c r="A1309" s="4">
        <v>42201</v>
      </c>
      <c r="B1309" s="5">
        <v>171.64999399999999</v>
      </c>
      <c r="C1309" s="5">
        <v>175.449997</v>
      </c>
      <c r="D1309" s="5">
        <v>170.5</v>
      </c>
      <c r="E1309" s="5">
        <v>172.055161</v>
      </c>
      <c r="F1309" s="5">
        <v>2989956</v>
      </c>
    </row>
    <row r="1310" spans="1:6" x14ac:dyDescent="0.3">
      <c r="A1310" s="4">
        <v>42202</v>
      </c>
      <c r="B1310" s="5">
        <v>175</v>
      </c>
      <c r="C1310" s="5">
        <v>176.64999399999999</v>
      </c>
      <c r="D1310" s="5">
        <v>173.60000600000001</v>
      </c>
      <c r="E1310" s="5">
        <v>171.66133099999999</v>
      </c>
      <c r="F1310" s="5">
        <v>1841138</v>
      </c>
    </row>
    <row r="1311" spans="1:6" x14ac:dyDescent="0.3">
      <c r="A1311" s="4">
        <v>42205</v>
      </c>
      <c r="B1311" s="5">
        <v>174</v>
      </c>
      <c r="C1311" s="5">
        <v>174</v>
      </c>
      <c r="D1311" s="5">
        <v>167.60000600000001</v>
      </c>
      <c r="E1311" s="5">
        <v>166.14769000000001</v>
      </c>
      <c r="F1311" s="5">
        <v>3014973</v>
      </c>
    </row>
    <row r="1312" spans="1:6" x14ac:dyDescent="0.3">
      <c r="A1312" s="4">
        <v>42206</v>
      </c>
      <c r="B1312" s="5">
        <v>168</v>
      </c>
      <c r="C1312" s="5">
        <v>171.60000600000001</v>
      </c>
      <c r="D1312" s="5">
        <v>161.300003</v>
      </c>
      <c r="E1312" s="5">
        <v>159.64946</v>
      </c>
      <c r="F1312" s="5">
        <v>2261777</v>
      </c>
    </row>
    <row r="1313" spans="1:6" x14ac:dyDescent="0.3">
      <c r="A1313" s="4">
        <v>42207</v>
      </c>
      <c r="B1313" s="5">
        <v>161</v>
      </c>
      <c r="C1313" s="5">
        <v>166.5</v>
      </c>
      <c r="D1313" s="5">
        <v>159.300003</v>
      </c>
      <c r="E1313" s="5">
        <v>162.84934999999999</v>
      </c>
      <c r="F1313" s="5">
        <v>2153812</v>
      </c>
    </row>
    <row r="1314" spans="1:6" x14ac:dyDescent="0.3">
      <c r="A1314" s="4">
        <v>42208</v>
      </c>
      <c r="B1314" s="5">
        <v>166.800003</v>
      </c>
      <c r="C1314" s="5">
        <v>166.89999399999999</v>
      </c>
      <c r="D1314" s="5">
        <v>161.800003</v>
      </c>
      <c r="E1314" s="5">
        <v>160.48635899999999</v>
      </c>
      <c r="F1314" s="5">
        <v>2909723</v>
      </c>
    </row>
    <row r="1315" spans="1:6" x14ac:dyDescent="0.3">
      <c r="A1315" s="4">
        <v>42209</v>
      </c>
      <c r="B1315" s="5">
        <v>162.5</v>
      </c>
      <c r="C1315" s="5">
        <v>163.89999399999999</v>
      </c>
      <c r="D1315" s="5">
        <v>159.050003</v>
      </c>
      <c r="E1315" s="5">
        <v>157.04032900000001</v>
      </c>
      <c r="F1315" s="5">
        <v>2011205</v>
      </c>
    </row>
    <row r="1316" spans="1:6" x14ac:dyDescent="0.3">
      <c r="A1316" s="4">
        <v>42212</v>
      </c>
      <c r="B1316" s="5">
        <v>158.5</v>
      </c>
      <c r="C1316" s="5">
        <v>158.5</v>
      </c>
      <c r="D1316" s="5">
        <v>153.550003</v>
      </c>
      <c r="E1316" s="5">
        <v>151.72361799999999</v>
      </c>
      <c r="F1316" s="5">
        <v>1955200</v>
      </c>
    </row>
    <row r="1317" spans="1:6" x14ac:dyDescent="0.3">
      <c r="A1317" s="4">
        <v>42213</v>
      </c>
      <c r="B1317" s="5">
        <v>155</v>
      </c>
      <c r="C1317" s="5">
        <v>160.89999399999999</v>
      </c>
      <c r="D1317" s="5">
        <v>150.800003</v>
      </c>
      <c r="E1317" s="5">
        <v>154.92349200000001</v>
      </c>
      <c r="F1317" s="5">
        <v>12568881</v>
      </c>
    </row>
    <row r="1318" spans="1:6" x14ac:dyDescent="0.3">
      <c r="A1318" s="4">
        <v>42214</v>
      </c>
      <c r="B1318" s="5">
        <v>158.5</v>
      </c>
      <c r="C1318" s="5">
        <v>158.5</v>
      </c>
      <c r="D1318" s="5">
        <v>152</v>
      </c>
      <c r="E1318" s="5">
        <v>150.78825399999999</v>
      </c>
      <c r="F1318" s="5">
        <v>2978516</v>
      </c>
    </row>
    <row r="1319" spans="1:6" x14ac:dyDescent="0.3">
      <c r="A1319" s="4">
        <v>42215</v>
      </c>
      <c r="B1319" s="5">
        <v>154</v>
      </c>
      <c r="C1319" s="5">
        <v>165.5</v>
      </c>
      <c r="D1319" s="5">
        <v>153.89999399999999</v>
      </c>
      <c r="E1319" s="5">
        <v>161.569412</v>
      </c>
      <c r="F1319" s="5">
        <v>4883473</v>
      </c>
    </row>
    <row r="1320" spans="1:6" x14ac:dyDescent="0.3">
      <c r="A1320" s="4">
        <v>42216</v>
      </c>
      <c r="B1320" s="5">
        <v>165</v>
      </c>
      <c r="C1320" s="5">
        <v>180.199997</v>
      </c>
      <c r="D1320" s="5">
        <v>162.25</v>
      </c>
      <c r="E1320" s="5">
        <v>173.77818300000001</v>
      </c>
      <c r="F1320" s="5">
        <v>8845926</v>
      </c>
    </row>
    <row r="1321" spans="1:6" x14ac:dyDescent="0.3">
      <c r="A1321" s="4">
        <v>42219</v>
      </c>
      <c r="B1321" s="5">
        <v>176.5</v>
      </c>
      <c r="C1321" s="5">
        <v>189.800003</v>
      </c>
      <c r="D1321" s="5">
        <v>175.39999399999999</v>
      </c>
      <c r="E1321" s="5">
        <v>183.47628800000001</v>
      </c>
      <c r="F1321" s="5">
        <v>8644866</v>
      </c>
    </row>
    <row r="1322" spans="1:6" x14ac:dyDescent="0.3">
      <c r="A1322" s="4">
        <v>42220</v>
      </c>
      <c r="B1322" s="5">
        <v>187.800003</v>
      </c>
      <c r="C1322" s="5">
        <v>207.85000600000001</v>
      </c>
      <c r="D1322" s="5">
        <v>183</v>
      </c>
      <c r="E1322" s="5">
        <v>199.77105700000001</v>
      </c>
      <c r="F1322" s="5">
        <v>19118879</v>
      </c>
    </row>
    <row r="1323" spans="1:6" x14ac:dyDescent="0.3">
      <c r="A1323" s="4">
        <v>42221</v>
      </c>
      <c r="B1323" s="5">
        <v>204.699997</v>
      </c>
      <c r="C1323" s="5">
        <v>213.60000600000001</v>
      </c>
      <c r="D1323" s="5">
        <v>203.10000600000001</v>
      </c>
      <c r="E1323" s="5">
        <v>201.149475</v>
      </c>
      <c r="F1323" s="5">
        <v>13486038</v>
      </c>
    </row>
    <row r="1324" spans="1:6" x14ac:dyDescent="0.3">
      <c r="A1324" s="4">
        <v>42222</v>
      </c>
      <c r="B1324" s="5">
        <v>202.39999399999999</v>
      </c>
      <c r="C1324" s="5">
        <v>215</v>
      </c>
      <c r="D1324" s="5">
        <v>199.10000600000001</v>
      </c>
      <c r="E1324" s="5">
        <v>210.40450999999999</v>
      </c>
      <c r="F1324" s="5">
        <v>10405494</v>
      </c>
    </row>
    <row r="1325" spans="1:6" x14ac:dyDescent="0.3">
      <c r="A1325" s="4">
        <v>42223</v>
      </c>
      <c r="B1325" s="5">
        <v>210.89999399999999</v>
      </c>
      <c r="C1325" s="5">
        <v>215.949997</v>
      </c>
      <c r="D1325" s="5">
        <v>205.10000600000001</v>
      </c>
      <c r="E1325" s="5">
        <v>203.364777</v>
      </c>
      <c r="F1325" s="5">
        <v>6812510</v>
      </c>
    </row>
    <row r="1326" spans="1:6" x14ac:dyDescent="0.3">
      <c r="A1326" s="4">
        <v>42226</v>
      </c>
      <c r="B1326" s="5">
        <v>205.10000600000001</v>
      </c>
      <c r="C1326" s="5">
        <v>211.39999399999999</v>
      </c>
      <c r="D1326" s="5">
        <v>204.5</v>
      </c>
      <c r="E1326" s="5">
        <v>202.970932</v>
      </c>
      <c r="F1326" s="5">
        <v>4183703</v>
      </c>
    </row>
    <row r="1327" spans="1:6" x14ac:dyDescent="0.3">
      <c r="A1327" s="4">
        <v>42227</v>
      </c>
      <c r="B1327" s="5">
        <v>207.89999399999999</v>
      </c>
      <c r="C1327" s="5">
        <v>210.5</v>
      </c>
      <c r="D1327" s="5">
        <v>202.14999399999999</v>
      </c>
      <c r="E1327" s="5">
        <v>200.75563</v>
      </c>
      <c r="F1327" s="5">
        <v>5263759</v>
      </c>
    </row>
    <row r="1328" spans="1:6" x14ac:dyDescent="0.3">
      <c r="A1328" s="4">
        <v>42228</v>
      </c>
      <c r="B1328" s="5">
        <v>202.89999399999999</v>
      </c>
      <c r="C1328" s="5">
        <v>207.300003</v>
      </c>
      <c r="D1328" s="5">
        <v>195.75</v>
      </c>
      <c r="E1328" s="5">
        <v>193.66667200000001</v>
      </c>
      <c r="F1328" s="5">
        <v>8324140</v>
      </c>
    </row>
    <row r="1329" spans="1:6" x14ac:dyDescent="0.3">
      <c r="A1329" s="4">
        <v>42229</v>
      </c>
      <c r="B1329" s="5">
        <v>200</v>
      </c>
      <c r="C1329" s="5">
        <v>205</v>
      </c>
      <c r="D1329" s="5">
        <v>194.699997</v>
      </c>
      <c r="E1329" s="5">
        <v>193.81436199999999</v>
      </c>
      <c r="F1329" s="5">
        <v>6526920</v>
      </c>
    </row>
    <row r="1330" spans="1:6" x14ac:dyDescent="0.3">
      <c r="A1330" s="4">
        <v>42230</v>
      </c>
      <c r="B1330" s="5">
        <v>199.25</v>
      </c>
      <c r="C1330" s="5">
        <v>208.89999399999999</v>
      </c>
      <c r="D1330" s="5">
        <v>192.300003</v>
      </c>
      <c r="E1330" s="5">
        <v>204.595505</v>
      </c>
      <c r="F1330" s="5">
        <v>7408260</v>
      </c>
    </row>
    <row r="1331" spans="1:6" x14ac:dyDescent="0.3">
      <c r="A1331" s="4">
        <v>42233</v>
      </c>
      <c r="B1331" s="5">
        <v>209.300003</v>
      </c>
      <c r="C1331" s="5">
        <v>221.699997</v>
      </c>
      <c r="D1331" s="5">
        <v>208.60000600000001</v>
      </c>
      <c r="E1331" s="5">
        <v>216.262756</v>
      </c>
      <c r="F1331" s="5">
        <v>11428191</v>
      </c>
    </row>
    <row r="1332" spans="1:6" x14ac:dyDescent="0.3">
      <c r="A1332" s="4">
        <v>42234</v>
      </c>
      <c r="B1332" s="5">
        <v>220.75</v>
      </c>
      <c r="C1332" s="5">
        <v>222.699997</v>
      </c>
      <c r="D1332" s="5">
        <v>215.39999399999999</v>
      </c>
      <c r="E1332" s="5">
        <v>214.98280299999999</v>
      </c>
      <c r="F1332" s="5">
        <v>6606767</v>
      </c>
    </row>
    <row r="1333" spans="1:6" x14ac:dyDescent="0.3">
      <c r="A1333" s="4">
        <v>42235</v>
      </c>
      <c r="B1333" s="5">
        <v>217.60000600000001</v>
      </c>
      <c r="C1333" s="5">
        <v>217.60000600000001</v>
      </c>
      <c r="D1333" s="5">
        <v>210.699997</v>
      </c>
      <c r="E1333" s="5">
        <v>208.829193</v>
      </c>
      <c r="F1333" s="5">
        <v>3277053</v>
      </c>
    </row>
    <row r="1334" spans="1:6" x14ac:dyDescent="0.3">
      <c r="A1334" s="4">
        <v>42236</v>
      </c>
      <c r="B1334" s="5">
        <v>208.800003</v>
      </c>
      <c r="C1334" s="5">
        <v>214.25</v>
      </c>
      <c r="D1334" s="5">
        <v>198.75</v>
      </c>
      <c r="E1334" s="5">
        <v>198.097275</v>
      </c>
      <c r="F1334" s="5">
        <v>5742391</v>
      </c>
    </row>
    <row r="1335" spans="1:6" x14ac:dyDescent="0.3">
      <c r="A1335" s="4">
        <v>42237</v>
      </c>
      <c r="B1335" s="5">
        <v>192.60000600000001</v>
      </c>
      <c r="C1335" s="5">
        <v>202</v>
      </c>
      <c r="D1335" s="5">
        <v>191</v>
      </c>
      <c r="E1335" s="5">
        <v>196.81732199999999</v>
      </c>
      <c r="F1335" s="5">
        <v>6151805</v>
      </c>
    </row>
    <row r="1336" spans="1:6" x14ac:dyDescent="0.3">
      <c r="A1336" s="4">
        <v>42240</v>
      </c>
      <c r="B1336" s="5">
        <v>187.89999399999999</v>
      </c>
      <c r="C1336" s="5">
        <v>191.949997</v>
      </c>
      <c r="D1336" s="5">
        <v>171.25</v>
      </c>
      <c r="E1336" s="5">
        <v>170.72598300000001</v>
      </c>
      <c r="F1336" s="5">
        <v>5593182</v>
      </c>
    </row>
    <row r="1337" spans="1:6" x14ac:dyDescent="0.3">
      <c r="A1337" s="4">
        <v>42241</v>
      </c>
      <c r="B1337" s="5">
        <v>180</v>
      </c>
      <c r="C1337" s="5">
        <v>180</v>
      </c>
      <c r="D1337" s="5">
        <v>164.25</v>
      </c>
      <c r="E1337" s="5">
        <v>173.18742399999999</v>
      </c>
      <c r="F1337" s="5">
        <v>8259052</v>
      </c>
    </row>
    <row r="1338" spans="1:6" x14ac:dyDescent="0.3">
      <c r="A1338" s="4">
        <v>42242</v>
      </c>
      <c r="B1338" s="5">
        <v>175</v>
      </c>
      <c r="C1338" s="5">
        <v>177</v>
      </c>
      <c r="D1338" s="5">
        <v>169.25</v>
      </c>
      <c r="E1338" s="5">
        <v>167.526093</v>
      </c>
      <c r="F1338" s="5">
        <v>3771580</v>
      </c>
    </row>
    <row r="1339" spans="1:6" x14ac:dyDescent="0.3">
      <c r="A1339" s="4">
        <v>42243</v>
      </c>
      <c r="B1339" s="5">
        <v>174.199997</v>
      </c>
      <c r="C1339" s="5">
        <v>181.949997</v>
      </c>
      <c r="D1339" s="5">
        <v>170</v>
      </c>
      <c r="E1339" s="5">
        <v>178.15954600000001</v>
      </c>
      <c r="F1339" s="5">
        <v>5911847</v>
      </c>
    </row>
    <row r="1340" spans="1:6" x14ac:dyDescent="0.3">
      <c r="A1340" s="4">
        <v>42244</v>
      </c>
      <c r="B1340" s="5">
        <v>185.60000600000001</v>
      </c>
      <c r="C1340" s="5">
        <v>185.75</v>
      </c>
      <c r="D1340" s="5">
        <v>172.5</v>
      </c>
      <c r="E1340" s="5">
        <v>172.30131499999999</v>
      </c>
      <c r="F1340" s="5">
        <v>5063713</v>
      </c>
    </row>
    <row r="1341" spans="1:6" x14ac:dyDescent="0.3">
      <c r="A1341" s="4">
        <v>42247</v>
      </c>
      <c r="B1341" s="5">
        <v>173.800003</v>
      </c>
      <c r="C1341" s="5">
        <v>182.300003</v>
      </c>
      <c r="D1341" s="5">
        <v>173.300003</v>
      </c>
      <c r="E1341" s="5">
        <v>174.71353099999999</v>
      </c>
      <c r="F1341" s="5">
        <v>5371635</v>
      </c>
    </row>
    <row r="1342" spans="1:6" x14ac:dyDescent="0.3">
      <c r="A1342" s="4">
        <v>42248</v>
      </c>
      <c r="B1342" s="5">
        <v>174.89999399999999</v>
      </c>
      <c r="C1342" s="5">
        <v>176.39999399999999</v>
      </c>
      <c r="D1342" s="5">
        <v>165.10000600000001</v>
      </c>
      <c r="E1342" s="5">
        <v>165.163116</v>
      </c>
      <c r="F1342" s="5">
        <v>4170884</v>
      </c>
    </row>
    <row r="1343" spans="1:6" x14ac:dyDescent="0.3">
      <c r="A1343" s="4">
        <v>42249</v>
      </c>
      <c r="B1343" s="5">
        <v>170</v>
      </c>
      <c r="C1343" s="5">
        <v>170.89999399999999</v>
      </c>
      <c r="D1343" s="5">
        <v>157.10000600000001</v>
      </c>
      <c r="E1343" s="5">
        <v>156.006531</v>
      </c>
      <c r="F1343" s="5">
        <v>6576040</v>
      </c>
    </row>
    <row r="1344" spans="1:6" x14ac:dyDescent="0.3">
      <c r="A1344" s="4">
        <v>42250</v>
      </c>
      <c r="B1344" s="5">
        <v>160</v>
      </c>
      <c r="C1344" s="5">
        <v>165.39999399999999</v>
      </c>
      <c r="D1344" s="5">
        <v>157.89999399999999</v>
      </c>
      <c r="E1344" s="5">
        <v>159.107956</v>
      </c>
      <c r="F1344" s="5">
        <v>5272787</v>
      </c>
    </row>
    <row r="1345" spans="1:6" x14ac:dyDescent="0.3">
      <c r="A1345" s="4">
        <v>42251</v>
      </c>
      <c r="B1345" s="5">
        <v>159.85000600000001</v>
      </c>
      <c r="C1345" s="5">
        <v>159.85000600000001</v>
      </c>
      <c r="D1345" s="5">
        <v>151.89999399999999</v>
      </c>
      <c r="E1345" s="5">
        <v>154.43121300000001</v>
      </c>
      <c r="F1345" s="5">
        <v>5725048</v>
      </c>
    </row>
    <row r="1346" spans="1:6" x14ac:dyDescent="0.3">
      <c r="A1346" s="4">
        <v>42254</v>
      </c>
      <c r="B1346" s="5">
        <v>156.75</v>
      </c>
      <c r="C1346" s="5">
        <v>160.89999399999999</v>
      </c>
      <c r="D1346" s="5">
        <v>152.699997</v>
      </c>
      <c r="E1346" s="5">
        <v>151.08363299999999</v>
      </c>
      <c r="F1346" s="5">
        <v>3609269</v>
      </c>
    </row>
    <row r="1347" spans="1:6" x14ac:dyDescent="0.3">
      <c r="A1347" s="4">
        <v>42255</v>
      </c>
      <c r="B1347" s="5">
        <v>154</v>
      </c>
      <c r="C1347" s="5">
        <v>162.35000600000001</v>
      </c>
      <c r="D1347" s="5">
        <v>152.10000600000001</v>
      </c>
      <c r="E1347" s="5">
        <v>156.99110400000001</v>
      </c>
      <c r="F1347" s="5">
        <v>4940496</v>
      </c>
    </row>
    <row r="1348" spans="1:6" x14ac:dyDescent="0.3">
      <c r="A1348" s="4">
        <v>42256</v>
      </c>
      <c r="B1348" s="5">
        <v>163</v>
      </c>
      <c r="C1348" s="5">
        <v>172.64999399999999</v>
      </c>
      <c r="D1348" s="5">
        <v>160</v>
      </c>
      <c r="E1348" s="5">
        <v>168.26452599999999</v>
      </c>
      <c r="F1348" s="5">
        <v>7924562</v>
      </c>
    </row>
    <row r="1349" spans="1:6" x14ac:dyDescent="0.3">
      <c r="A1349" s="4">
        <v>42257</v>
      </c>
      <c r="B1349" s="5">
        <v>165.64999399999999</v>
      </c>
      <c r="C1349" s="5">
        <v>169.39999399999999</v>
      </c>
      <c r="D1349" s="5">
        <v>163.25</v>
      </c>
      <c r="E1349" s="5">
        <v>164.32621800000001</v>
      </c>
      <c r="F1349" s="5">
        <v>4380357</v>
      </c>
    </row>
    <row r="1350" spans="1:6" x14ac:dyDescent="0.3">
      <c r="A1350" s="4">
        <v>42258</v>
      </c>
      <c r="B1350" s="5">
        <v>169.89999399999999</v>
      </c>
      <c r="C1350" s="5">
        <v>171.14999399999999</v>
      </c>
      <c r="D1350" s="5">
        <v>164.550003</v>
      </c>
      <c r="E1350" s="5">
        <v>163.48933400000001</v>
      </c>
      <c r="F1350" s="5">
        <v>4028441</v>
      </c>
    </row>
    <row r="1351" spans="1:6" x14ac:dyDescent="0.3">
      <c r="A1351" s="4">
        <v>42261</v>
      </c>
      <c r="B1351" s="5">
        <v>166.5</v>
      </c>
      <c r="C1351" s="5">
        <v>173.300003</v>
      </c>
      <c r="D1351" s="5">
        <v>165.5</v>
      </c>
      <c r="E1351" s="5">
        <v>169.83985899999999</v>
      </c>
      <c r="F1351" s="5">
        <v>4486032</v>
      </c>
    </row>
    <row r="1352" spans="1:6" x14ac:dyDescent="0.3">
      <c r="A1352" s="4">
        <v>42262</v>
      </c>
      <c r="B1352" s="5">
        <v>172.050003</v>
      </c>
      <c r="C1352" s="5">
        <v>174.449997</v>
      </c>
      <c r="D1352" s="5">
        <v>168.699997</v>
      </c>
      <c r="E1352" s="5">
        <v>166.39382900000001</v>
      </c>
      <c r="F1352" s="5">
        <v>3523038</v>
      </c>
    </row>
    <row r="1353" spans="1:6" x14ac:dyDescent="0.3">
      <c r="A1353" s="4">
        <v>42263</v>
      </c>
      <c r="B1353" s="5">
        <v>172.800003</v>
      </c>
      <c r="C1353" s="5">
        <v>173.699997</v>
      </c>
      <c r="D1353" s="5">
        <v>169.449997</v>
      </c>
      <c r="E1353" s="5">
        <v>169.00296</v>
      </c>
      <c r="F1353" s="5">
        <v>2859819</v>
      </c>
    </row>
    <row r="1354" spans="1:6" x14ac:dyDescent="0.3">
      <c r="A1354" s="4">
        <v>42265</v>
      </c>
      <c r="B1354" s="5">
        <v>171.64999399999999</v>
      </c>
      <c r="C1354" s="5">
        <v>181.89999399999999</v>
      </c>
      <c r="D1354" s="5">
        <v>171.64999399999999</v>
      </c>
      <c r="E1354" s="5">
        <v>175.25505100000001</v>
      </c>
      <c r="F1354" s="5">
        <v>5994851</v>
      </c>
    </row>
    <row r="1355" spans="1:6" x14ac:dyDescent="0.3">
      <c r="A1355" s="4">
        <v>42268</v>
      </c>
      <c r="B1355" s="5">
        <v>175</v>
      </c>
      <c r="C1355" s="5">
        <v>182.25</v>
      </c>
      <c r="D1355" s="5">
        <v>173.39999399999999</v>
      </c>
      <c r="E1355" s="5">
        <v>178.504166</v>
      </c>
      <c r="F1355" s="5">
        <v>4093643</v>
      </c>
    </row>
    <row r="1356" spans="1:6" x14ac:dyDescent="0.3">
      <c r="A1356" s="4">
        <v>42269</v>
      </c>
      <c r="B1356" s="5">
        <v>182.699997</v>
      </c>
      <c r="C1356" s="5">
        <v>184.699997</v>
      </c>
      <c r="D1356" s="5">
        <v>172.25</v>
      </c>
      <c r="E1356" s="5">
        <v>170.479828</v>
      </c>
      <c r="F1356" s="5">
        <v>4676363</v>
      </c>
    </row>
    <row r="1357" spans="1:6" x14ac:dyDescent="0.3">
      <c r="A1357" s="4">
        <v>42270</v>
      </c>
      <c r="B1357" s="5">
        <v>169.949997</v>
      </c>
      <c r="C1357" s="5">
        <v>180.64999399999999</v>
      </c>
      <c r="D1357" s="5">
        <v>169.10000600000001</v>
      </c>
      <c r="E1357" s="5">
        <v>176.83038300000001</v>
      </c>
      <c r="F1357" s="5">
        <v>5501292</v>
      </c>
    </row>
    <row r="1358" spans="1:6" x14ac:dyDescent="0.3">
      <c r="A1358" s="4">
        <v>42271</v>
      </c>
      <c r="B1358" s="5">
        <v>178.550003</v>
      </c>
      <c r="C1358" s="5">
        <v>182.39999399999999</v>
      </c>
      <c r="D1358" s="5">
        <v>177.60000600000001</v>
      </c>
      <c r="E1358" s="5">
        <v>176.288849</v>
      </c>
      <c r="F1358" s="5">
        <v>3552639</v>
      </c>
    </row>
    <row r="1359" spans="1:6" x14ac:dyDescent="0.3">
      <c r="A1359" s="4">
        <v>42275</v>
      </c>
      <c r="B1359" s="5">
        <v>179.050003</v>
      </c>
      <c r="C1359" s="5">
        <v>183.199997</v>
      </c>
      <c r="D1359" s="5">
        <v>178.14999399999999</v>
      </c>
      <c r="E1359" s="5">
        <v>176.338089</v>
      </c>
      <c r="F1359" s="5">
        <v>2730926</v>
      </c>
    </row>
    <row r="1360" spans="1:6" x14ac:dyDescent="0.3">
      <c r="A1360" s="4">
        <v>42276</v>
      </c>
      <c r="B1360" s="5">
        <v>177.39999399999999</v>
      </c>
      <c r="C1360" s="5">
        <v>185.25</v>
      </c>
      <c r="D1360" s="5">
        <v>172.60000600000001</v>
      </c>
      <c r="E1360" s="5">
        <v>177.32266200000001</v>
      </c>
      <c r="F1360" s="5">
        <v>8619785</v>
      </c>
    </row>
    <row r="1361" spans="1:6" x14ac:dyDescent="0.3">
      <c r="A1361" s="4">
        <v>42277</v>
      </c>
      <c r="B1361" s="5">
        <v>182</v>
      </c>
      <c r="C1361" s="5">
        <v>183</v>
      </c>
      <c r="D1361" s="5">
        <v>173.800003</v>
      </c>
      <c r="E1361" s="5">
        <v>172.49821499999999</v>
      </c>
      <c r="F1361" s="5">
        <v>4789495</v>
      </c>
    </row>
    <row r="1362" spans="1:6" x14ac:dyDescent="0.3">
      <c r="A1362" s="4">
        <v>42278</v>
      </c>
      <c r="B1362" s="5">
        <v>177.89999399999999</v>
      </c>
      <c r="C1362" s="5">
        <v>178.699997</v>
      </c>
      <c r="D1362" s="5">
        <v>172.75</v>
      </c>
      <c r="E1362" s="5">
        <v>171.16905199999999</v>
      </c>
      <c r="F1362" s="5">
        <v>2874163</v>
      </c>
    </row>
    <row r="1363" spans="1:6" x14ac:dyDescent="0.3">
      <c r="A1363" s="4">
        <v>42282</v>
      </c>
      <c r="B1363" s="5">
        <v>173.85000600000001</v>
      </c>
      <c r="C1363" s="5">
        <v>182.89999399999999</v>
      </c>
      <c r="D1363" s="5">
        <v>173.85000600000001</v>
      </c>
      <c r="E1363" s="5">
        <v>179.587189</v>
      </c>
      <c r="F1363" s="5">
        <v>4124001</v>
      </c>
    </row>
    <row r="1364" spans="1:6" x14ac:dyDescent="0.3">
      <c r="A1364" s="4">
        <v>42283</v>
      </c>
      <c r="B1364" s="5">
        <v>183</v>
      </c>
      <c r="C1364" s="5">
        <v>186.25</v>
      </c>
      <c r="D1364" s="5">
        <v>178.550003</v>
      </c>
      <c r="E1364" s="5">
        <v>182.196335</v>
      </c>
      <c r="F1364" s="5">
        <v>3950492</v>
      </c>
    </row>
    <row r="1365" spans="1:6" x14ac:dyDescent="0.3">
      <c r="A1365" s="4">
        <v>42284</v>
      </c>
      <c r="B1365" s="5">
        <v>184</v>
      </c>
      <c r="C1365" s="5">
        <v>188.14999399999999</v>
      </c>
      <c r="D1365" s="5">
        <v>183.10000600000001</v>
      </c>
      <c r="E1365" s="5">
        <v>182.14709500000001</v>
      </c>
      <c r="F1365" s="5">
        <v>4096425</v>
      </c>
    </row>
    <row r="1366" spans="1:6" x14ac:dyDescent="0.3">
      <c r="A1366" s="4">
        <v>42285</v>
      </c>
      <c r="B1366" s="5">
        <v>183.300003</v>
      </c>
      <c r="C1366" s="5">
        <v>188.5</v>
      </c>
      <c r="D1366" s="5">
        <v>182.5</v>
      </c>
      <c r="E1366" s="5">
        <v>182.29478499999999</v>
      </c>
      <c r="F1366" s="5">
        <v>3642571</v>
      </c>
    </row>
    <row r="1367" spans="1:6" x14ac:dyDescent="0.3">
      <c r="A1367" s="4">
        <v>42286</v>
      </c>
      <c r="B1367" s="5">
        <v>186.800003</v>
      </c>
      <c r="C1367" s="5">
        <v>188.60000600000001</v>
      </c>
      <c r="D1367" s="5">
        <v>180.800003</v>
      </c>
      <c r="E1367" s="5">
        <v>178.99644499999999</v>
      </c>
      <c r="F1367" s="5">
        <v>3531409</v>
      </c>
    </row>
    <row r="1368" spans="1:6" x14ac:dyDescent="0.3">
      <c r="A1368" s="4">
        <v>42289</v>
      </c>
      <c r="B1368" s="5">
        <v>181.10000600000001</v>
      </c>
      <c r="C1368" s="5">
        <v>184.449997</v>
      </c>
      <c r="D1368" s="5">
        <v>178.050003</v>
      </c>
      <c r="E1368" s="5">
        <v>179.43949900000001</v>
      </c>
      <c r="F1368" s="5">
        <v>2652316</v>
      </c>
    </row>
    <row r="1369" spans="1:6" x14ac:dyDescent="0.3">
      <c r="A1369" s="4">
        <v>42290</v>
      </c>
      <c r="B1369" s="5">
        <v>182.39999399999999</v>
      </c>
      <c r="C1369" s="5">
        <v>183.5</v>
      </c>
      <c r="D1369" s="5">
        <v>178.5</v>
      </c>
      <c r="E1369" s="5">
        <v>177.273438</v>
      </c>
      <c r="F1369" s="5">
        <v>2039011</v>
      </c>
    </row>
    <row r="1370" spans="1:6" x14ac:dyDescent="0.3">
      <c r="A1370" s="4">
        <v>42291</v>
      </c>
      <c r="B1370" s="5">
        <v>180.5</v>
      </c>
      <c r="C1370" s="5">
        <v>181.699997</v>
      </c>
      <c r="D1370" s="5">
        <v>175</v>
      </c>
      <c r="E1370" s="5">
        <v>172.84283400000001</v>
      </c>
      <c r="F1370" s="5">
        <v>2469507</v>
      </c>
    </row>
    <row r="1371" spans="1:6" x14ac:dyDescent="0.3">
      <c r="A1371" s="4">
        <v>42292</v>
      </c>
      <c r="B1371" s="5">
        <v>177</v>
      </c>
      <c r="C1371" s="5">
        <v>178.949997</v>
      </c>
      <c r="D1371" s="5">
        <v>176.5</v>
      </c>
      <c r="E1371" s="5">
        <v>175.402725</v>
      </c>
      <c r="F1371" s="5">
        <v>2095650</v>
      </c>
    </row>
    <row r="1372" spans="1:6" x14ac:dyDescent="0.3">
      <c r="A1372" s="4">
        <v>42293</v>
      </c>
      <c r="B1372" s="5">
        <v>179.199997</v>
      </c>
      <c r="C1372" s="5">
        <v>179.199997</v>
      </c>
      <c r="D1372" s="5">
        <v>173.10000600000001</v>
      </c>
      <c r="E1372" s="5">
        <v>172.89205899999999</v>
      </c>
      <c r="F1372" s="5">
        <v>3329171</v>
      </c>
    </row>
    <row r="1373" spans="1:6" x14ac:dyDescent="0.3">
      <c r="A1373" s="4">
        <v>42296</v>
      </c>
      <c r="B1373" s="5">
        <v>176</v>
      </c>
      <c r="C1373" s="5">
        <v>177.199997</v>
      </c>
      <c r="D1373" s="5">
        <v>172.35000600000001</v>
      </c>
      <c r="E1373" s="5">
        <v>171.119812</v>
      </c>
      <c r="F1373" s="5">
        <v>2104359</v>
      </c>
    </row>
    <row r="1374" spans="1:6" x14ac:dyDescent="0.3">
      <c r="A1374" s="4">
        <v>42297</v>
      </c>
      <c r="B1374" s="5">
        <v>175</v>
      </c>
      <c r="C1374" s="5">
        <v>177</v>
      </c>
      <c r="D1374" s="5">
        <v>173.25</v>
      </c>
      <c r="E1374" s="5">
        <v>171.36596700000001</v>
      </c>
      <c r="F1374" s="5">
        <v>1998788</v>
      </c>
    </row>
    <row r="1375" spans="1:6" x14ac:dyDescent="0.3">
      <c r="A1375" s="4">
        <v>42298</v>
      </c>
      <c r="B1375" s="5">
        <v>174.449997</v>
      </c>
      <c r="C1375" s="5">
        <v>175</v>
      </c>
      <c r="D1375" s="5">
        <v>168.10000600000001</v>
      </c>
      <c r="E1375" s="5">
        <v>167.37841800000001</v>
      </c>
      <c r="F1375" s="5">
        <v>2677415</v>
      </c>
    </row>
    <row r="1376" spans="1:6" x14ac:dyDescent="0.3">
      <c r="A1376" s="4">
        <v>42300</v>
      </c>
      <c r="B1376" s="5">
        <v>170</v>
      </c>
      <c r="C1376" s="5">
        <v>173.10000600000001</v>
      </c>
      <c r="D1376" s="5">
        <v>168.050003</v>
      </c>
      <c r="E1376" s="5">
        <v>166.344604</v>
      </c>
      <c r="F1376" s="5">
        <v>2106024</v>
      </c>
    </row>
    <row r="1377" spans="1:6" x14ac:dyDescent="0.3">
      <c r="A1377" s="4">
        <v>42303</v>
      </c>
      <c r="B1377" s="5">
        <v>170.39999399999999</v>
      </c>
      <c r="C1377" s="5">
        <v>170.89999399999999</v>
      </c>
      <c r="D1377" s="5">
        <v>163.64999399999999</v>
      </c>
      <c r="E1377" s="5">
        <v>161.86476099999999</v>
      </c>
      <c r="F1377" s="5">
        <v>2636019</v>
      </c>
    </row>
    <row r="1378" spans="1:6" x14ac:dyDescent="0.3">
      <c r="A1378" s="4">
        <v>42304</v>
      </c>
      <c r="B1378" s="5">
        <v>163.5</v>
      </c>
      <c r="C1378" s="5">
        <v>167.85000600000001</v>
      </c>
      <c r="D1378" s="5">
        <v>162.85000600000001</v>
      </c>
      <c r="E1378" s="5">
        <v>164.12930299999999</v>
      </c>
      <c r="F1378" s="5">
        <v>2120921</v>
      </c>
    </row>
    <row r="1379" spans="1:6" x14ac:dyDescent="0.3">
      <c r="A1379" s="4">
        <v>42305</v>
      </c>
      <c r="B1379" s="5">
        <v>166</v>
      </c>
      <c r="C1379" s="5">
        <v>168.89999399999999</v>
      </c>
      <c r="D1379" s="5">
        <v>162.050003</v>
      </c>
      <c r="E1379" s="5">
        <v>161.22479200000001</v>
      </c>
      <c r="F1379" s="5">
        <v>3493344</v>
      </c>
    </row>
    <row r="1380" spans="1:6" x14ac:dyDescent="0.3">
      <c r="A1380" s="4">
        <v>42306</v>
      </c>
      <c r="B1380" s="5">
        <v>164</v>
      </c>
      <c r="C1380" s="5">
        <v>165.5</v>
      </c>
      <c r="D1380" s="5">
        <v>158.949997</v>
      </c>
      <c r="E1380" s="5">
        <v>157.08956900000001</v>
      </c>
      <c r="F1380" s="5">
        <v>5247526</v>
      </c>
    </row>
    <row r="1381" spans="1:6" x14ac:dyDescent="0.3">
      <c r="A1381" s="4">
        <v>42307</v>
      </c>
      <c r="B1381" s="5">
        <v>161</v>
      </c>
      <c r="C1381" s="5">
        <v>162</v>
      </c>
      <c r="D1381" s="5">
        <v>155.800003</v>
      </c>
      <c r="E1381" s="5">
        <v>154.185059</v>
      </c>
      <c r="F1381" s="5">
        <v>4294535</v>
      </c>
    </row>
    <row r="1382" spans="1:6" x14ac:dyDescent="0.3">
      <c r="A1382" s="4">
        <v>42310</v>
      </c>
      <c r="B1382" s="5">
        <v>155.89999399999999</v>
      </c>
      <c r="C1382" s="5">
        <v>162.800003</v>
      </c>
      <c r="D1382" s="5">
        <v>153.800003</v>
      </c>
      <c r="E1382" s="5">
        <v>157.08956900000001</v>
      </c>
      <c r="F1382" s="5">
        <v>6213395</v>
      </c>
    </row>
    <row r="1383" spans="1:6" x14ac:dyDescent="0.3">
      <c r="A1383" s="4">
        <v>42311</v>
      </c>
      <c r="B1383" s="5">
        <v>161.14999399999999</v>
      </c>
      <c r="C1383" s="5">
        <v>161.89999399999999</v>
      </c>
      <c r="D1383" s="5">
        <v>158.050003</v>
      </c>
      <c r="E1383" s="5">
        <v>156.055756</v>
      </c>
      <c r="F1383" s="5">
        <v>4196013</v>
      </c>
    </row>
    <row r="1384" spans="1:6" x14ac:dyDescent="0.3">
      <c r="A1384" s="4">
        <v>42312</v>
      </c>
      <c r="B1384" s="5">
        <v>160</v>
      </c>
      <c r="C1384" s="5">
        <v>164.85000600000001</v>
      </c>
      <c r="D1384" s="5">
        <v>159.85000600000001</v>
      </c>
      <c r="E1384" s="5">
        <v>161.175568</v>
      </c>
      <c r="F1384" s="5">
        <v>4578195</v>
      </c>
    </row>
    <row r="1385" spans="1:6" x14ac:dyDescent="0.3">
      <c r="A1385" s="4">
        <v>42313</v>
      </c>
      <c r="B1385" s="5">
        <v>163.60000600000001</v>
      </c>
      <c r="C1385" s="5">
        <v>164.800003</v>
      </c>
      <c r="D1385" s="5">
        <v>160.10000600000001</v>
      </c>
      <c r="E1385" s="5">
        <v>159.45254499999999</v>
      </c>
      <c r="F1385" s="5">
        <v>2157744</v>
      </c>
    </row>
    <row r="1386" spans="1:6" x14ac:dyDescent="0.3">
      <c r="A1386" s="4">
        <v>42314</v>
      </c>
      <c r="B1386" s="5">
        <v>163</v>
      </c>
      <c r="C1386" s="5">
        <v>165.699997</v>
      </c>
      <c r="D1386" s="5">
        <v>156.25</v>
      </c>
      <c r="E1386" s="5">
        <v>160.38789399999999</v>
      </c>
      <c r="F1386" s="5">
        <v>7428454</v>
      </c>
    </row>
    <row r="1387" spans="1:6" x14ac:dyDescent="0.3">
      <c r="A1387" s="4">
        <v>42317</v>
      </c>
      <c r="B1387" s="5">
        <v>159</v>
      </c>
      <c r="C1387" s="5">
        <v>164.89999399999999</v>
      </c>
      <c r="D1387" s="5">
        <v>158.75</v>
      </c>
      <c r="E1387" s="5">
        <v>160.78173799999999</v>
      </c>
      <c r="F1387" s="5">
        <v>3852261</v>
      </c>
    </row>
    <row r="1388" spans="1:6" x14ac:dyDescent="0.3">
      <c r="A1388" s="4">
        <v>42318</v>
      </c>
      <c r="B1388" s="5">
        <v>162.300003</v>
      </c>
      <c r="C1388" s="5">
        <v>167.699997</v>
      </c>
      <c r="D1388" s="5">
        <v>159.699997</v>
      </c>
      <c r="E1388" s="5">
        <v>158.07414199999999</v>
      </c>
      <c r="F1388" s="5">
        <v>3483037</v>
      </c>
    </row>
    <row r="1389" spans="1:6" x14ac:dyDescent="0.3">
      <c r="A1389" s="4">
        <v>42321</v>
      </c>
      <c r="B1389" s="5">
        <v>160.550003</v>
      </c>
      <c r="C1389" s="5">
        <v>162.60000600000001</v>
      </c>
      <c r="D1389" s="5">
        <v>159</v>
      </c>
      <c r="E1389" s="5">
        <v>158.22183200000001</v>
      </c>
      <c r="F1389" s="5">
        <v>2151940</v>
      </c>
    </row>
    <row r="1390" spans="1:6" x14ac:dyDescent="0.3">
      <c r="A1390" s="4">
        <v>42324</v>
      </c>
      <c r="B1390" s="5">
        <v>160.5</v>
      </c>
      <c r="C1390" s="5">
        <v>166.5</v>
      </c>
      <c r="D1390" s="5">
        <v>160.14999399999999</v>
      </c>
      <c r="E1390" s="5">
        <v>163.19395399999999</v>
      </c>
      <c r="F1390" s="5">
        <v>2630636</v>
      </c>
    </row>
    <row r="1391" spans="1:6" x14ac:dyDescent="0.3">
      <c r="A1391" s="4">
        <v>42325</v>
      </c>
      <c r="B1391" s="5">
        <v>167</v>
      </c>
      <c r="C1391" s="5">
        <v>167.449997</v>
      </c>
      <c r="D1391" s="5">
        <v>164.199997</v>
      </c>
      <c r="E1391" s="5">
        <v>162.652435</v>
      </c>
      <c r="F1391" s="5">
        <v>2723806</v>
      </c>
    </row>
    <row r="1392" spans="1:6" x14ac:dyDescent="0.3">
      <c r="A1392" s="4">
        <v>42326</v>
      </c>
      <c r="B1392" s="5">
        <v>165.5</v>
      </c>
      <c r="C1392" s="5">
        <v>166.199997</v>
      </c>
      <c r="D1392" s="5">
        <v>159</v>
      </c>
      <c r="E1392" s="5">
        <v>157.532623</v>
      </c>
      <c r="F1392" s="5">
        <v>2379686</v>
      </c>
    </row>
    <row r="1393" spans="1:6" x14ac:dyDescent="0.3">
      <c r="A1393" s="4">
        <v>42327</v>
      </c>
      <c r="B1393" s="5">
        <v>161.35000600000001</v>
      </c>
      <c r="C1393" s="5">
        <v>162.5</v>
      </c>
      <c r="D1393" s="5">
        <v>160</v>
      </c>
      <c r="E1393" s="5">
        <v>158.81257600000001</v>
      </c>
      <c r="F1393" s="5">
        <v>1773773</v>
      </c>
    </row>
    <row r="1394" spans="1:6" x14ac:dyDescent="0.3">
      <c r="A1394" s="4">
        <v>42328</v>
      </c>
      <c r="B1394" s="5">
        <v>161.800003</v>
      </c>
      <c r="C1394" s="5">
        <v>163.60000600000001</v>
      </c>
      <c r="D1394" s="5">
        <v>159.300003</v>
      </c>
      <c r="E1394" s="5">
        <v>159.45254499999999</v>
      </c>
      <c r="F1394" s="5">
        <v>2671476</v>
      </c>
    </row>
    <row r="1395" spans="1:6" x14ac:dyDescent="0.3">
      <c r="A1395" s="4">
        <v>42331</v>
      </c>
      <c r="B1395" s="5">
        <v>162</v>
      </c>
      <c r="C1395" s="5">
        <v>162.800003</v>
      </c>
      <c r="D1395" s="5">
        <v>160.050003</v>
      </c>
      <c r="E1395" s="5">
        <v>158.02491800000001</v>
      </c>
      <c r="F1395" s="5">
        <v>1603276</v>
      </c>
    </row>
    <row r="1396" spans="1:6" x14ac:dyDescent="0.3">
      <c r="A1396" s="4">
        <v>42332</v>
      </c>
      <c r="B1396" s="5">
        <v>160.39999399999999</v>
      </c>
      <c r="C1396" s="5">
        <v>162.10000600000001</v>
      </c>
      <c r="D1396" s="5">
        <v>157.89999399999999</v>
      </c>
      <c r="E1396" s="5">
        <v>156.351135</v>
      </c>
      <c r="F1396" s="5">
        <v>1945574</v>
      </c>
    </row>
    <row r="1397" spans="1:6" x14ac:dyDescent="0.3">
      <c r="A1397" s="4">
        <v>42334</v>
      </c>
      <c r="B1397" s="5">
        <v>158.800003</v>
      </c>
      <c r="C1397" s="5">
        <v>160.949997</v>
      </c>
      <c r="D1397" s="5">
        <v>158.5</v>
      </c>
      <c r="E1397" s="5">
        <v>157.532623</v>
      </c>
      <c r="F1397" s="5">
        <v>1487377</v>
      </c>
    </row>
    <row r="1398" spans="1:6" x14ac:dyDescent="0.3">
      <c r="A1398" s="4">
        <v>42335</v>
      </c>
      <c r="B1398" s="5">
        <v>161</v>
      </c>
      <c r="C1398" s="5">
        <v>168.75</v>
      </c>
      <c r="D1398" s="5">
        <v>160.300003</v>
      </c>
      <c r="E1398" s="5">
        <v>165.655396</v>
      </c>
      <c r="F1398" s="5">
        <v>4484272</v>
      </c>
    </row>
    <row r="1399" spans="1:6" x14ac:dyDescent="0.3">
      <c r="A1399" s="4">
        <v>42338</v>
      </c>
      <c r="B1399" s="5">
        <v>168.35000600000001</v>
      </c>
      <c r="C1399" s="5">
        <v>173.75</v>
      </c>
      <c r="D1399" s="5">
        <v>168.050003</v>
      </c>
      <c r="E1399" s="5">
        <v>170.578293</v>
      </c>
      <c r="F1399" s="5">
        <v>3460862</v>
      </c>
    </row>
    <row r="1400" spans="1:6" x14ac:dyDescent="0.3">
      <c r="A1400" s="4">
        <v>42339</v>
      </c>
      <c r="B1400" s="5">
        <v>173.39999399999999</v>
      </c>
      <c r="C1400" s="5">
        <v>174</v>
      </c>
      <c r="D1400" s="5">
        <v>171.25</v>
      </c>
      <c r="E1400" s="5">
        <v>169.93832399999999</v>
      </c>
      <c r="F1400" s="5">
        <v>2277078</v>
      </c>
    </row>
    <row r="1401" spans="1:6" x14ac:dyDescent="0.3">
      <c r="A1401" s="4">
        <v>42340</v>
      </c>
      <c r="B1401" s="5">
        <v>172.10000600000001</v>
      </c>
      <c r="C1401" s="5">
        <v>173.699997</v>
      </c>
      <c r="D1401" s="5">
        <v>169.050003</v>
      </c>
      <c r="E1401" s="5">
        <v>167.821472</v>
      </c>
      <c r="F1401" s="5">
        <v>2304507</v>
      </c>
    </row>
    <row r="1402" spans="1:6" x14ac:dyDescent="0.3">
      <c r="A1402" s="4">
        <v>42341</v>
      </c>
      <c r="B1402" s="5">
        <v>169.5</v>
      </c>
      <c r="C1402" s="5">
        <v>172.449997</v>
      </c>
      <c r="D1402" s="5">
        <v>168.10000600000001</v>
      </c>
      <c r="E1402" s="5">
        <v>166.14769000000001</v>
      </c>
      <c r="F1402" s="5">
        <v>1802261</v>
      </c>
    </row>
    <row r="1403" spans="1:6" x14ac:dyDescent="0.3">
      <c r="A1403" s="4">
        <v>42342</v>
      </c>
      <c r="B1403" s="5">
        <v>168</v>
      </c>
      <c r="C1403" s="5">
        <v>168.35000600000001</v>
      </c>
      <c r="D1403" s="5">
        <v>164.550003</v>
      </c>
      <c r="E1403" s="5">
        <v>162.94781499999999</v>
      </c>
      <c r="F1403" s="5">
        <v>1753415</v>
      </c>
    </row>
    <row r="1404" spans="1:6" x14ac:dyDescent="0.3">
      <c r="A1404" s="4">
        <v>42345</v>
      </c>
      <c r="B1404" s="5">
        <v>166.75</v>
      </c>
      <c r="C1404" s="5">
        <v>167.39999399999999</v>
      </c>
      <c r="D1404" s="5">
        <v>163.300003</v>
      </c>
      <c r="E1404" s="5">
        <v>162.7509</v>
      </c>
      <c r="F1404" s="5">
        <v>1346318</v>
      </c>
    </row>
    <row r="1405" spans="1:6" x14ac:dyDescent="0.3">
      <c r="A1405" s="4">
        <v>42346</v>
      </c>
      <c r="B1405" s="5">
        <v>164.5</v>
      </c>
      <c r="C1405" s="5">
        <v>166.300003</v>
      </c>
      <c r="D1405" s="5">
        <v>159.550003</v>
      </c>
      <c r="E1405" s="5">
        <v>158.12338299999999</v>
      </c>
      <c r="F1405" s="5">
        <v>1636408</v>
      </c>
    </row>
    <row r="1406" spans="1:6" x14ac:dyDescent="0.3">
      <c r="A1406" s="4">
        <v>42347</v>
      </c>
      <c r="B1406" s="5">
        <v>160.25</v>
      </c>
      <c r="C1406" s="5">
        <v>162.60000600000001</v>
      </c>
      <c r="D1406" s="5">
        <v>156.199997</v>
      </c>
      <c r="E1406" s="5">
        <v>154.480423</v>
      </c>
      <c r="F1406" s="5">
        <v>2906857</v>
      </c>
    </row>
    <row r="1407" spans="1:6" x14ac:dyDescent="0.3">
      <c r="A1407" s="4">
        <v>42348</v>
      </c>
      <c r="B1407" s="5">
        <v>157.89999399999999</v>
      </c>
      <c r="C1407" s="5">
        <v>158.5</v>
      </c>
      <c r="D1407" s="5">
        <v>149.199997</v>
      </c>
      <c r="E1407" s="5">
        <v>147.73606899999999</v>
      </c>
      <c r="F1407" s="5">
        <v>4338485</v>
      </c>
    </row>
    <row r="1408" spans="1:6" x14ac:dyDescent="0.3">
      <c r="A1408" s="4">
        <v>42349</v>
      </c>
      <c r="B1408" s="5">
        <v>150.050003</v>
      </c>
      <c r="C1408" s="5">
        <v>153.75</v>
      </c>
      <c r="D1408" s="5">
        <v>145</v>
      </c>
      <c r="E1408" s="5">
        <v>143.74852000000001</v>
      </c>
      <c r="F1408" s="5">
        <v>3999186</v>
      </c>
    </row>
    <row r="1409" spans="1:6" x14ac:dyDescent="0.3">
      <c r="A1409" s="4">
        <v>42352</v>
      </c>
      <c r="B1409" s="5">
        <v>144.949997</v>
      </c>
      <c r="C1409" s="5">
        <v>148.300003</v>
      </c>
      <c r="D1409" s="5">
        <v>143.75</v>
      </c>
      <c r="E1409" s="5">
        <v>142.51779199999999</v>
      </c>
      <c r="F1409" s="5">
        <v>2626321</v>
      </c>
    </row>
    <row r="1410" spans="1:6" x14ac:dyDescent="0.3">
      <c r="A1410" s="4">
        <v>42353</v>
      </c>
      <c r="B1410" s="5">
        <v>145.5</v>
      </c>
      <c r="C1410" s="5">
        <v>146.75</v>
      </c>
      <c r="D1410" s="5">
        <v>143.10000600000001</v>
      </c>
      <c r="E1410" s="5">
        <v>143.60084499999999</v>
      </c>
      <c r="F1410" s="5">
        <v>2686747</v>
      </c>
    </row>
    <row r="1411" spans="1:6" x14ac:dyDescent="0.3">
      <c r="A1411" s="4">
        <v>42354</v>
      </c>
      <c r="B1411" s="5">
        <v>147.14999399999999</v>
      </c>
      <c r="C1411" s="5">
        <v>149.199997</v>
      </c>
      <c r="D1411" s="5">
        <v>145.800003</v>
      </c>
      <c r="E1411" s="5">
        <v>144.339279</v>
      </c>
      <c r="F1411" s="5">
        <v>2492783</v>
      </c>
    </row>
    <row r="1412" spans="1:6" x14ac:dyDescent="0.3">
      <c r="A1412" s="4">
        <v>42355</v>
      </c>
      <c r="B1412" s="5">
        <v>147.949997</v>
      </c>
      <c r="C1412" s="5">
        <v>150</v>
      </c>
      <c r="D1412" s="5">
        <v>146.949997</v>
      </c>
      <c r="E1412" s="5">
        <v>146.11151100000001</v>
      </c>
      <c r="F1412" s="5">
        <v>2376425</v>
      </c>
    </row>
    <row r="1413" spans="1:6" x14ac:dyDescent="0.3">
      <c r="A1413" s="4">
        <v>42356</v>
      </c>
      <c r="B1413" s="5">
        <v>148</v>
      </c>
      <c r="C1413" s="5">
        <v>154.35000600000001</v>
      </c>
      <c r="D1413" s="5">
        <v>147.5</v>
      </c>
      <c r="E1413" s="5">
        <v>148.37603799999999</v>
      </c>
      <c r="F1413" s="5">
        <v>4412706</v>
      </c>
    </row>
    <row r="1414" spans="1:6" x14ac:dyDescent="0.3">
      <c r="A1414" s="4">
        <v>42359</v>
      </c>
      <c r="B1414" s="5">
        <v>152.60000600000001</v>
      </c>
      <c r="C1414" s="5">
        <v>154</v>
      </c>
      <c r="D1414" s="5">
        <v>151.5</v>
      </c>
      <c r="E1414" s="5">
        <v>150.73904400000001</v>
      </c>
      <c r="F1414" s="5">
        <v>2212090</v>
      </c>
    </row>
    <row r="1415" spans="1:6" x14ac:dyDescent="0.3">
      <c r="A1415" s="4">
        <v>42360</v>
      </c>
      <c r="B1415" s="5">
        <v>154</v>
      </c>
      <c r="C1415" s="5">
        <v>155</v>
      </c>
      <c r="D1415" s="5">
        <v>150.25</v>
      </c>
      <c r="E1415" s="5">
        <v>149.01602199999999</v>
      </c>
      <c r="F1415" s="5">
        <v>2268564</v>
      </c>
    </row>
    <row r="1416" spans="1:6" x14ac:dyDescent="0.3">
      <c r="A1416" s="4">
        <v>42361</v>
      </c>
      <c r="B1416" s="5">
        <v>152.699997</v>
      </c>
      <c r="C1416" s="5">
        <v>154</v>
      </c>
      <c r="D1416" s="5">
        <v>152.10000600000001</v>
      </c>
      <c r="E1416" s="5">
        <v>150.837479</v>
      </c>
      <c r="F1416" s="5">
        <v>1462354</v>
      </c>
    </row>
    <row r="1417" spans="1:6" x14ac:dyDescent="0.3">
      <c r="A1417" s="4">
        <v>42362</v>
      </c>
      <c r="B1417" s="5">
        <v>153.64999399999999</v>
      </c>
      <c r="C1417" s="5">
        <v>153.949997</v>
      </c>
      <c r="D1417" s="5">
        <v>150.60000600000001</v>
      </c>
      <c r="E1417" s="5">
        <v>149.01602199999999</v>
      </c>
      <c r="F1417" s="5">
        <v>1322101</v>
      </c>
    </row>
    <row r="1418" spans="1:6" x14ac:dyDescent="0.3">
      <c r="A1418" s="4">
        <v>42366</v>
      </c>
      <c r="B1418" s="5">
        <v>151.35000600000001</v>
      </c>
      <c r="C1418" s="5">
        <v>153.60000600000001</v>
      </c>
      <c r="D1418" s="5">
        <v>151.35000600000001</v>
      </c>
      <c r="E1418" s="5">
        <v>150.49288899999999</v>
      </c>
      <c r="F1418" s="5">
        <v>1182787</v>
      </c>
    </row>
    <row r="1419" spans="1:6" x14ac:dyDescent="0.3">
      <c r="A1419" s="4">
        <v>42367</v>
      </c>
      <c r="B1419" s="5">
        <v>153.75</v>
      </c>
      <c r="C1419" s="5">
        <v>153.75</v>
      </c>
      <c r="D1419" s="5">
        <v>150.699997</v>
      </c>
      <c r="E1419" s="5">
        <v>149.065247</v>
      </c>
      <c r="F1419" s="5">
        <v>1353465</v>
      </c>
    </row>
    <row r="1420" spans="1:6" x14ac:dyDescent="0.3">
      <c r="A1420" s="4">
        <v>42368</v>
      </c>
      <c r="B1420" s="5">
        <v>151.949997</v>
      </c>
      <c r="C1420" s="5">
        <v>154.25</v>
      </c>
      <c r="D1420" s="5">
        <v>148.800003</v>
      </c>
      <c r="E1420" s="5">
        <v>147.19454999999999</v>
      </c>
      <c r="F1420" s="5">
        <v>2895322</v>
      </c>
    </row>
    <row r="1421" spans="1:6" x14ac:dyDescent="0.3">
      <c r="A1421" s="4">
        <v>42369</v>
      </c>
      <c r="B1421" s="5">
        <v>150</v>
      </c>
      <c r="C1421" s="5">
        <v>150.199997</v>
      </c>
      <c r="D1421" s="5">
        <v>147.300003</v>
      </c>
      <c r="E1421" s="5">
        <v>146.357651</v>
      </c>
      <c r="F1421" s="5">
        <v>2587788</v>
      </c>
    </row>
    <row r="1422" spans="1:6" x14ac:dyDescent="0.3">
      <c r="A1422" s="4">
        <v>42370</v>
      </c>
      <c r="B1422" s="5">
        <v>148.25</v>
      </c>
      <c r="C1422" s="5">
        <v>151.5</v>
      </c>
      <c r="D1422" s="5">
        <v>147.800003</v>
      </c>
      <c r="E1422" s="5">
        <v>147.68682899999999</v>
      </c>
      <c r="F1422" s="5">
        <v>1933916</v>
      </c>
    </row>
    <row r="1423" spans="1:6" x14ac:dyDescent="0.3">
      <c r="A1423" s="4">
        <v>42373</v>
      </c>
      <c r="B1423" s="5">
        <v>149.800003</v>
      </c>
      <c r="C1423" s="5">
        <v>149.949997</v>
      </c>
      <c r="D1423" s="5">
        <v>143.949997</v>
      </c>
      <c r="E1423" s="5">
        <v>142.41932700000001</v>
      </c>
      <c r="F1423" s="5">
        <v>2314799</v>
      </c>
    </row>
    <row r="1424" spans="1:6" x14ac:dyDescent="0.3">
      <c r="A1424" s="4">
        <v>42374</v>
      </c>
      <c r="B1424" s="5">
        <v>145</v>
      </c>
      <c r="C1424" s="5">
        <v>145.60000600000001</v>
      </c>
      <c r="D1424" s="5">
        <v>141.75</v>
      </c>
      <c r="E1424" s="5">
        <v>140.745544</v>
      </c>
      <c r="F1424" s="5">
        <v>2564605</v>
      </c>
    </row>
    <row r="1425" spans="1:6" x14ac:dyDescent="0.3">
      <c r="A1425" s="4">
        <v>42375</v>
      </c>
      <c r="B1425" s="5">
        <v>142.800003</v>
      </c>
      <c r="C1425" s="5">
        <v>146.5</v>
      </c>
      <c r="D1425" s="5">
        <v>142.199997</v>
      </c>
      <c r="E1425" s="5">
        <v>141.434753</v>
      </c>
      <c r="F1425" s="5">
        <v>2102529</v>
      </c>
    </row>
    <row r="1426" spans="1:6" x14ac:dyDescent="0.3">
      <c r="A1426" s="4">
        <v>42376</v>
      </c>
      <c r="B1426" s="5">
        <v>141</v>
      </c>
      <c r="C1426" s="5">
        <v>141.10000600000001</v>
      </c>
      <c r="D1426" s="5">
        <v>135.14999399999999</v>
      </c>
      <c r="E1426" s="5">
        <v>133.45967099999999</v>
      </c>
      <c r="F1426" s="5">
        <v>2630415</v>
      </c>
    </row>
    <row r="1427" spans="1:6" x14ac:dyDescent="0.3">
      <c r="A1427" s="4">
        <v>42377</v>
      </c>
      <c r="B1427" s="5">
        <v>136.64999399999999</v>
      </c>
      <c r="C1427" s="5">
        <v>138.60000600000001</v>
      </c>
      <c r="D1427" s="5">
        <v>136.050003</v>
      </c>
      <c r="E1427" s="5">
        <v>134.73962399999999</v>
      </c>
      <c r="F1427" s="5">
        <v>1395551</v>
      </c>
    </row>
    <row r="1428" spans="1:6" x14ac:dyDescent="0.3">
      <c r="A1428" s="4">
        <v>42380</v>
      </c>
      <c r="B1428" s="5">
        <v>134.300003</v>
      </c>
      <c r="C1428" s="5">
        <v>134.89999399999999</v>
      </c>
      <c r="D1428" s="5">
        <v>130.14999399999999</v>
      </c>
      <c r="E1428" s="5">
        <v>128.487549</v>
      </c>
      <c r="F1428" s="5">
        <v>3020570</v>
      </c>
    </row>
    <row r="1429" spans="1:6" x14ac:dyDescent="0.3">
      <c r="A1429" s="4">
        <v>42381</v>
      </c>
      <c r="B1429" s="5">
        <v>131.14999399999999</v>
      </c>
      <c r="C1429" s="5">
        <v>132.60000600000001</v>
      </c>
      <c r="D1429" s="5">
        <v>126.75</v>
      </c>
      <c r="E1429" s="5">
        <v>125.139977</v>
      </c>
      <c r="F1429" s="5">
        <v>3352053</v>
      </c>
    </row>
    <row r="1430" spans="1:6" x14ac:dyDescent="0.3">
      <c r="A1430" s="4">
        <v>42382</v>
      </c>
      <c r="B1430" s="5">
        <v>128.199997</v>
      </c>
      <c r="C1430" s="5">
        <v>129.949997</v>
      </c>
      <c r="D1430" s="5">
        <v>123.599998</v>
      </c>
      <c r="E1430" s="5">
        <v>125.87841</v>
      </c>
      <c r="F1430" s="5">
        <v>3849946</v>
      </c>
    </row>
    <row r="1431" spans="1:6" x14ac:dyDescent="0.3">
      <c r="A1431" s="4">
        <v>42383</v>
      </c>
      <c r="B1431" s="5">
        <v>125.599998</v>
      </c>
      <c r="C1431" s="5">
        <v>127.300003</v>
      </c>
      <c r="D1431" s="5">
        <v>122.800003</v>
      </c>
      <c r="E1431" s="5">
        <v>121.940094</v>
      </c>
      <c r="F1431" s="5">
        <v>2382115</v>
      </c>
    </row>
    <row r="1432" spans="1:6" x14ac:dyDescent="0.3">
      <c r="A1432" s="4">
        <v>42384</v>
      </c>
      <c r="B1432" s="5">
        <v>124.949997</v>
      </c>
      <c r="C1432" s="5">
        <v>124.949997</v>
      </c>
      <c r="D1432" s="5">
        <v>112</v>
      </c>
      <c r="E1432" s="5">
        <v>111.552795</v>
      </c>
      <c r="F1432" s="5">
        <v>4941654</v>
      </c>
    </row>
    <row r="1433" spans="1:6" x14ac:dyDescent="0.3">
      <c r="A1433" s="4">
        <v>42387</v>
      </c>
      <c r="B1433" s="5">
        <v>114.199997</v>
      </c>
      <c r="C1433" s="5">
        <v>114.75</v>
      </c>
      <c r="D1433" s="5">
        <v>108.150002</v>
      </c>
      <c r="E1433" s="5">
        <v>110.912819</v>
      </c>
      <c r="F1433" s="5">
        <v>5670619</v>
      </c>
    </row>
    <row r="1434" spans="1:6" x14ac:dyDescent="0.3">
      <c r="A1434" s="4">
        <v>42388</v>
      </c>
      <c r="B1434" s="5">
        <v>113.550003</v>
      </c>
      <c r="C1434" s="5">
        <v>117.5</v>
      </c>
      <c r="D1434" s="5">
        <v>112</v>
      </c>
      <c r="E1434" s="5">
        <v>112.537369</v>
      </c>
      <c r="F1434" s="5">
        <v>3345049</v>
      </c>
    </row>
    <row r="1435" spans="1:6" x14ac:dyDescent="0.3">
      <c r="A1435" s="4">
        <v>42389</v>
      </c>
      <c r="B1435" s="5">
        <v>112</v>
      </c>
      <c r="C1435" s="5">
        <v>113.199997</v>
      </c>
      <c r="D1435" s="5">
        <v>108.300003</v>
      </c>
      <c r="E1435" s="5">
        <v>109.534401</v>
      </c>
      <c r="F1435" s="5">
        <v>3648280</v>
      </c>
    </row>
    <row r="1436" spans="1:6" x14ac:dyDescent="0.3">
      <c r="A1436" s="4">
        <v>42390</v>
      </c>
      <c r="B1436" s="5">
        <v>113.900002</v>
      </c>
      <c r="C1436" s="5">
        <v>116.300003</v>
      </c>
      <c r="D1436" s="5">
        <v>111.599998</v>
      </c>
      <c r="E1436" s="5">
        <v>112.438911</v>
      </c>
      <c r="F1436" s="5">
        <v>4095926</v>
      </c>
    </row>
    <row r="1437" spans="1:6" x14ac:dyDescent="0.3">
      <c r="A1437" s="4">
        <v>42391</v>
      </c>
      <c r="B1437" s="5">
        <v>116</v>
      </c>
      <c r="C1437" s="5">
        <v>121</v>
      </c>
      <c r="D1437" s="5">
        <v>115.699997</v>
      </c>
      <c r="E1437" s="5">
        <v>118.494072</v>
      </c>
      <c r="F1437" s="5">
        <v>3823638</v>
      </c>
    </row>
    <row r="1438" spans="1:6" x14ac:dyDescent="0.3">
      <c r="A1438" s="4">
        <v>42394</v>
      </c>
      <c r="B1438" s="5">
        <v>122.099998</v>
      </c>
      <c r="C1438" s="5">
        <v>123.800003</v>
      </c>
      <c r="D1438" s="5">
        <v>118.400002</v>
      </c>
      <c r="E1438" s="5">
        <v>117.06643699999999</v>
      </c>
      <c r="F1438" s="5">
        <v>2369822</v>
      </c>
    </row>
    <row r="1439" spans="1:6" x14ac:dyDescent="0.3">
      <c r="A1439" s="4">
        <v>42396</v>
      </c>
      <c r="B1439" s="5">
        <v>118.900002</v>
      </c>
      <c r="C1439" s="5">
        <v>131.300003</v>
      </c>
      <c r="D1439" s="5">
        <v>118.900002</v>
      </c>
      <c r="E1439" s="5">
        <v>128.142944</v>
      </c>
      <c r="F1439" s="5">
        <v>9401907</v>
      </c>
    </row>
    <row r="1440" spans="1:6" x14ac:dyDescent="0.3">
      <c r="A1440" s="4">
        <v>42397</v>
      </c>
      <c r="B1440" s="5">
        <v>128.5</v>
      </c>
      <c r="C1440" s="5">
        <v>130.5</v>
      </c>
      <c r="D1440" s="5">
        <v>123.300003</v>
      </c>
      <c r="E1440" s="5">
        <v>123.712341</v>
      </c>
      <c r="F1440" s="5">
        <v>4834537</v>
      </c>
    </row>
    <row r="1441" spans="1:6" x14ac:dyDescent="0.3">
      <c r="A1441" s="4">
        <v>42398</v>
      </c>
      <c r="B1441" s="5">
        <v>125</v>
      </c>
      <c r="C1441" s="5">
        <v>131.800003</v>
      </c>
      <c r="D1441" s="5">
        <v>121.599998</v>
      </c>
      <c r="E1441" s="5">
        <v>128.83215300000001</v>
      </c>
      <c r="F1441" s="5">
        <v>4747293</v>
      </c>
    </row>
    <row r="1442" spans="1:6" x14ac:dyDescent="0.3">
      <c r="A1442" s="4">
        <v>42401</v>
      </c>
      <c r="B1442" s="5">
        <v>131</v>
      </c>
      <c r="C1442" s="5">
        <v>131.050003</v>
      </c>
      <c r="D1442" s="5">
        <v>123.300003</v>
      </c>
      <c r="E1442" s="5">
        <v>123.712341</v>
      </c>
      <c r="F1442" s="5">
        <v>2328292</v>
      </c>
    </row>
    <row r="1443" spans="1:6" x14ac:dyDescent="0.3">
      <c r="A1443" s="4">
        <v>42402</v>
      </c>
      <c r="B1443" s="5">
        <v>126.5</v>
      </c>
      <c r="C1443" s="5">
        <v>133.64999399999999</v>
      </c>
      <c r="D1443" s="5">
        <v>125.400002</v>
      </c>
      <c r="E1443" s="5">
        <v>124.549232</v>
      </c>
      <c r="F1443" s="5">
        <v>7372009</v>
      </c>
    </row>
    <row r="1444" spans="1:6" x14ac:dyDescent="0.3">
      <c r="A1444" s="4">
        <v>42403</v>
      </c>
      <c r="B1444" s="5">
        <v>123.900002</v>
      </c>
      <c r="C1444" s="5">
        <v>125.300003</v>
      </c>
      <c r="D1444" s="5">
        <v>120.5</v>
      </c>
      <c r="E1444" s="5">
        <v>121.10320299999999</v>
      </c>
      <c r="F1444" s="5">
        <v>3875843</v>
      </c>
    </row>
    <row r="1445" spans="1:6" x14ac:dyDescent="0.3">
      <c r="A1445" s="4">
        <v>42404</v>
      </c>
      <c r="B1445" s="5">
        <v>125.949997</v>
      </c>
      <c r="C1445" s="5">
        <v>127.800003</v>
      </c>
      <c r="D1445" s="5">
        <v>122.349998</v>
      </c>
      <c r="E1445" s="5">
        <v>122.826218</v>
      </c>
      <c r="F1445" s="5">
        <v>3283362</v>
      </c>
    </row>
    <row r="1446" spans="1:6" x14ac:dyDescent="0.3">
      <c r="A1446" s="4">
        <v>42405</v>
      </c>
      <c r="B1446" s="5">
        <v>125.400002</v>
      </c>
      <c r="C1446" s="5">
        <v>133.64999399999999</v>
      </c>
      <c r="D1446" s="5">
        <v>124.599998</v>
      </c>
      <c r="E1446" s="5">
        <v>130.01364100000001</v>
      </c>
      <c r="F1446" s="5">
        <v>4027921</v>
      </c>
    </row>
    <row r="1447" spans="1:6" x14ac:dyDescent="0.3">
      <c r="A1447" s="4">
        <v>42408</v>
      </c>
      <c r="B1447" s="5">
        <v>131.85000600000001</v>
      </c>
      <c r="C1447" s="5">
        <v>139</v>
      </c>
      <c r="D1447" s="5">
        <v>131.14999399999999</v>
      </c>
      <c r="E1447" s="5">
        <v>132.86892700000001</v>
      </c>
      <c r="F1447" s="5">
        <v>4424609</v>
      </c>
    </row>
    <row r="1448" spans="1:6" x14ac:dyDescent="0.3">
      <c r="A1448" s="4">
        <v>42409</v>
      </c>
      <c r="B1448" s="5">
        <v>131.89999399999999</v>
      </c>
      <c r="C1448" s="5">
        <v>136.60000600000001</v>
      </c>
      <c r="D1448" s="5">
        <v>128.14999399999999</v>
      </c>
      <c r="E1448" s="5">
        <v>127.40450300000001</v>
      </c>
      <c r="F1448" s="5">
        <v>4756601</v>
      </c>
    </row>
    <row r="1449" spans="1:6" x14ac:dyDescent="0.3">
      <c r="A1449" s="4">
        <v>42410</v>
      </c>
      <c r="B1449" s="5">
        <v>127.800003</v>
      </c>
      <c r="C1449" s="5">
        <v>128.35000600000001</v>
      </c>
      <c r="D1449" s="5">
        <v>119.699997</v>
      </c>
      <c r="E1449" s="5">
        <v>121.34935</v>
      </c>
      <c r="F1449" s="5">
        <v>5956092</v>
      </c>
    </row>
    <row r="1450" spans="1:6" x14ac:dyDescent="0.3">
      <c r="A1450" s="4">
        <v>42411</v>
      </c>
      <c r="B1450" s="5">
        <v>122</v>
      </c>
      <c r="C1450" s="5">
        <v>128.800003</v>
      </c>
      <c r="D1450" s="5">
        <v>117.099998</v>
      </c>
      <c r="E1450" s="5">
        <v>116.475685</v>
      </c>
      <c r="F1450" s="5">
        <v>17588173</v>
      </c>
    </row>
    <row r="1451" spans="1:6" x14ac:dyDescent="0.3">
      <c r="A1451" s="4">
        <v>42412</v>
      </c>
      <c r="B1451" s="5">
        <v>119</v>
      </c>
      <c r="C1451" s="5">
        <v>119.949997</v>
      </c>
      <c r="D1451" s="5">
        <v>105.550003</v>
      </c>
      <c r="E1451" s="5">
        <v>108.352913</v>
      </c>
      <c r="F1451" s="5">
        <v>8972022</v>
      </c>
    </row>
    <row r="1452" spans="1:6" x14ac:dyDescent="0.3">
      <c r="A1452" s="4">
        <v>42415</v>
      </c>
      <c r="B1452" s="5">
        <v>114</v>
      </c>
      <c r="C1452" s="5">
        <v>122.800003</v>
      </c>
      <c r="D1452" s="5">
        <v>113.400002</v>
      </c>
      <c r="E1452" s="5">
        <v>118.149467</v>
      </c>
      <c r="F1452" s="5">
        <v>6918952</v>
      </c>
    </row>
    <row r="1453" spans="1:6" x14ac:dyDescent="0.3">
      <c r="A1453" s="4">
        <v>42416</v>
      </c>
      <c r="B1453" s="5">
        <v>123</v>
      </c>
      <c r="C1453" s="5">
        <v>123.400002</v>
      </c>
      <c r="D1453" s="5">
        <v>112.699997</v>
      </c>
      <c r="E1453" s="5">
        <v>111.60202</v>
      </c>
      <c r="F1453" s="5">
        <v>4908581</v>
      </c>
    </row>
    <row r="1454" spans="1:6" x14ac:dyDescent="0.3">
      <c r="A1454" s="4">
        <v>42417</v>
      </c>
      <c r="B1454" s="5">
        <v>112.5</v>
      </c>
      <c r="C1454" s="5">
        <v>115.75</v>
      </c>
      <c r="D1454" s="5">
        <v>108.300003</v>
      </c>
      <c r="E1454" s="5">
        <v>112.78351600000001</v>
      </c>
      <c r="F1454" s="5">
        <v>7056993</v>
      </c>
    </row>
    <row r="1455" spans="1:6" x14ac:dyDescent="0.3">
      <c r="A1455" s="4">
        <v>42418</v>
      </c>
      <c r="B1455" s="5">
        <v>116.900002</v>
      </c>
      <c r="C1455" s="5">
        <v>120.349998</v>
      </c>
      <c r="D1455" s="5">
        <v>112.150002</v>
      </c>
      <c r="E1455" s="5">
        <v>112.438911</v>
      </c>
      <c r="F1455" s="5">
        <v>5326944</v>
      </c>
    </row>
    <row r="1456" spans="1:6" x14ac:dyDescent="0.3">
      <c r="A1456" s="4">
        <v>42419</v>
      </c>
      <c r="B1456" s="5">
        <v>113</v>
      </c>
      <c r="C1456" s="5">
        <v>118.849998</v>
      </c>
      <c r="D1456" s="5">
        <v>112.400002</v>
      </c>
      <c r="E1456" s="5">
        <v>116.180313</v>
      </c>
      <c r="F1456" s="5">
        <v>5504901</v>
      </c>
    </row>
    <row r="1457" spans="1:6" x14ac:dyDescent="0.3">
      <c r="A1457" s="4">
        <v>42422</v>
      </c>
      <c r="B1457" s="5">
        <v>119</v>
      </c>
      <c r="C1457" s="5">
        <v>119.5</v>
      </c>
      <c r="D1457" s="5">
        <v>114.699997</v>
      </c>
      <c r="E1457" s="5">
        <v>113.915779</v>
      </c>
      <c r="F1457" s="5">
        <v>3327515</v>
      </c>
    </row>
    <row r="1458" spans="1:6" x14ac:dyDescent="0.3">
      <c r="A1458" s="4">
        <v>42423</v>
      </c>
      <c r="B1458" s="5">
        <v>115.050003</v>
      </c>
      <c r="C1458" s="5">
        <v>115.5</v>
      </c>
      <c r="D1458" s="5">
        <v>110.800003</v>
      </c>
      <c r="E1458" s="5">
        <v>109.58363300000001</v>
      </c>
      <c r="F1458" s="5">
        <v>3730766</v>
      </c>
    </row>
    <row r="1459" spans="1:6" x14ac:dyDescent="0.3">
      <c r="A1459" s="4">
        <v>42424</v>
      </c>
      <c r="B1459" s="5">
        <v>109.800003</v>
      </c>
      <c r="C1459" s="5">
        <v>114.300003</v>
      </c>
      <c r="D1459" s="5">
        <v>109.050003</v>
      </c>
      <c r="E1459" s="5">
        <v>110.863586</v>
      </c>
      <c r="F1459" s="5">
        <v>4210704</v>
      </c>
    </row>
    <row r="1460" spans="1:6" x14ac:dyDescent="0.3">
      <c r="A1460" s="4">
        <v>42425</v>
      </c>
      <c r="B1460" s="5">
        <v>113.400002</v>
      </c>
      <c r="C1460" s="5">
        <v>114.800003</v>
      </c>
      <c r="D1460" s="5">
        <v>111.5</v>
      </c>
      <c r="E1460" s="5">
        <v>111.700478</v>
      </c>
      <c r="F1460" s="5">
        <v>4046720</v>
      </c>
    </row>
    <row r="1461" spans="1:6" x14ac:dyDescent="0.3">
      <c r="A1461" s="4">
        <v>42426</v>
      </c>
      <c r="B1461" s="5">
        <v>115.699997</v>
      </c>
      <c r="C1461" s="5">
        <v>116</v>
      </c>
      <c r="D1461" s="5">
        <v>107.25</v>
      </c>
      <c r="E1461" s="5">
        <v>107.02372699999999</v>
      </c>
      <c r="F1461" s="5">
        <v>11056295</v>
      </c>
    </row>
    <row r="1462" spans="1:6" x14ac:dyDescent="0.3">
      <c r="A1462" s="4">
        <v>42429</v>
      </c>
      <c r="B1462" s="5">
        <v>110</v>
      </c>
      <c r="C1462" s="5">
        <v>111.800003</v>
      </c>
      <c r="D1462" s="5">
        <v>104</v>
      </c>
      <c r="E1462" s="5">
        <v>105.300713</v>
      </c>
      <c r="F1462" s="5">
        <v>10229288</v>
      </c>
    </row>
    <row r="1463" spans="1:6" x14ac:dyDescent="0.3">
      <c r="A1463" s="4">
        <v>42430</v>
      </c>
      <c r="B1463" s="5">
        <v>109.400002</v>
      </c>
      <c r="C1463" s="5">
        <v>113.400002</v>
      </c>
      <c r="D1463" s="5">
        <v>107.699997</v>
      </c>
      <c r="E1463" s="5">
        <v>110.814362</v>
      </c>
      <c r="F1463" s="5">
        <v>4976703</v>
      </c>
    </row>
    <row r="1464" spans="1:6" x14ac:dyDescent="0.3">
      <c r="A1464" s="4">
        <v>42431</v>
      </c>
      <c r="B1464" s="5">
        <v>117</v>
      </c>
      <c r="C1464" s="5">
        <v>123.150002</v>
      </c>
      <c r="D1464" s="5">
        <v>117</v>
      </c>
      <c r="E1464" s="5">
        <v>119.429428</v>
      </c>
      <c r="F1464" s="5">
        <v>8033047</v>
      </c>
    </row>
    <row r="1465" spans="1:6" x14ac:dyDescent="0.3">
      <c r="A1465" s="4">
        <v>42432</v>
      </c>
      <c r="B1465" s="5">
        <v>122.400002</v>
      </c>
      <c r="C1465" s="5">
        <v>123</v>
      </c>
      <c r="D1465" s="5">
        <v>118.300003</v>
      </c>
      <c r="E1465" s="5">
        <v>119.13404800000001</v>
      </c>
      <c r="F1465" s="5">
        <v>3910473</v>
      </c>
    </row>
    <row r="1466" spans="1:6" x14ac:dyDescent="0.3">
      <c r="A1466" s="4">
        <v>42433</v>
      </c>
      <c r="B1466" s="5">
        <v>121.900002</v>
      </c>
      <c r="C1466" s="5">
        <v>127.699997</v>
      </c>
      <c r="D1466" s="5">
        <v>118.650002</v>
      </c>
      <c r="E1466" s="5">
        <v>123.86003100000001</v>
      </c>
      <c r="F1466" s="5">
        <v>8554013</v>
      </c>
    </row>
    <row r="1467" spans="1:6" x14ac:dyDescent="0.3">
      <c r="A1467" s="4">
        <v>42437</v>
      </c>
      <c r="B1467" s="5">
        <v>125.800003</v>
      </c>
      <c r="C1467" s="5">
        <v>127.150002</v>
      </c>
      <c r="D1467" s="5">
        <v>123.650002</v>
      </c>
      <c r="E1467" s="5">
        <v>123.86003100000001</v>
      </c>
      <c r="F1467" s="5">
        <v>6410029</v>
      </c>
    </row>
    <row r="1468" spans="1:6" x14ac:dyDescent="0.3">
      <c r="A1468" s="4">
        <v>42438</v>
      </c>
      <c r="B1468" s="5">
        <v>124</v>
      </c>
      <c r="C1468" s="5">
        <v>127</v>
      </c>
      <c r="D1468" s="5">
        <v>123.699997</v>
      </c>
      <c r="E1468" s="5">
        <v>124.45077499999999</v>
      </c>
      <c r="F1468" s="5">
        <v>3588727</v>
      </c>
    </row>
    <row r="1469" spans="1:6" x14ac:dyDescent="0.3">
      <c r="A1469" s="4">
        <v>42439</v>
      </c>
      <c r="B1469" s="5">
        <v>127.900002</v>
      </c>
      <c r="C1469" s="5">
        <v>128.300003</v>
      </c>
      <c r="D1469" s="5">
        <v>123.599998</v>
      </c>
      <c r="E1469" s="5">
        <v>122.28469800000001</v>
      </c>
      <c r="F1469" s="5">
        <v>3777097</v>
      </c>
    </row>
    <row r="1470" spans="1:6" x14ac:dyDescent="0.3">
      <c r="A1470" s="4">
        <v>42440</v>
      </c>
      <c r="B1470" s="5">
        <v>124.199997</v>
      </c>
      <c r="C1470" s="5">
        <v>125.449997</v>
      </c>
      <c r="D1470" s="5">
        <v>122.199997</v>
      </c>
      <c r="E1470" s="5">
        <v>122.038551</v>
      </c>
      <c r="F1470" s="5">
        <v>2856248</v>
      </c>
    </row>
    <row r="1471" spans="1:6" x14ac:dyDescent="0.3">
      <c r="A1471" s="4">
        <v>42443</v>
      </c>
      <c r="B1471" s="5">
        <v>125.650002</v>
      </c>
      <c r="C1471" s="5">
        <v>126.599998</v>
      </c>
      <c r="D1471" s="5">
        <v>123.75</v>
      </c>
      <c r="E1471" s="5">
        <v>122.87545</v>
      </c>
      <c r="F1471" s="5">
        <v>2369399</v>
      </c>
    </row>
    <row r="1472" spans="1:6" x14ac:dyDescent="0.3">
      <c r="A1472" s="4">
        <v>42444</v>
      </c>
      <c r="B1472" s="5">
        <v>125</v>
      </c>
      <c r="C1472" s="5">
        <v>127.599998</v>
      </c>
      <c r="D1472" s="5">
        <v>124.75</v>
      </c>
      <c r="E1472" s="5">
        <v>123.36773700000001</v>
      </c>
      <c r="F1472" s="5">
        <v>2876692</v>
      </c>
    </row>
    <row r="1473" spans="1:6" x14ac:dyDescent="0.3">
      <c r="A1473" s="4">
        <v>42445</v>
      </c>
      <c r="B1473" s="5">
        <v>125.5</v>
      </c>
      <c r="C1473" s="5">
        <v>127.199997</v>
      </c>
      <c r="D1473" s="5">
        <v>121.550003</v>
      </c>
      <c r="E1473" s="5">
        <v>124.549232</v>
      </c>
      <c r="F1473" s="5">
        <v>3603626</v>
      </c>
    </row>
    <row r="1474" spans="1:6" x14ac:dyDescent="0.3">
      <c r="A1474" s="4">
        <v>42446</v>
      </c>
      <c r="B1474" s="5">
        <v>128.800003</v>
      </c>
      <c r="C1474" s="5">
        <v>129.699997</v>
      </c>
      <c r="D1474" s="5">
        <v>125.050003</v>
      </c>
      <c r="E1474" s="5">
        <v>124.303085</v>
      </c>
      <c r="F1474" s="5">
        <v>3215604</v>
      </c>
    </row>
    <row r="1475" spans="1:6" x14ac:dyDescent="0.3">
      <c r="A1475" s="4">
        <v>42447</v>
      </c>
      <c r="B1475" s="5">
        <v>127.150002</v>
      </c>
      <c r="C1475" s="5">
        <v>128.35000600000001</v>
      </c>
      <c r="D1475" s="5">
        <v>125.349998</v>
      </c>
      <c r="E1475" s="5">
        <v>125.87841</v>
      </c>
      <c r="F1475" s="5">
        <v>2618151</v>
      </c>
    </row>
    <row r="1476" spans="1:6" x14ac:dyDescent="0.3">
      <c r="A1476" s="4">
        <v>42450</v>
      </c>
      <c r="B1476" s="5">
        <v>128.14999399999999</v>
      </c>
      <c r="C1476" s="5">
        <v>131.85000600000001</v>
      </c>
      <c r="D1476" s="5">
        <v>128.10000600000001</v>
      </c>
      <c r="E1476" s="5">
        <v>128.68446399999999</v>
      </c>
      <c r="F1476" s="5">
        <v>3695446</v>
      </c>
    </row>
    <row r="1477" spans="1:6" x14ac:dyDescent="0.3">
      <c r="A1477" s="4">
        <v>42451</v>
      </c>
      <c r="B1477" s="5">
        <v>131.199997</v>
      </c>
      <c r="C1477" s="5">
        <v>131.39999399999999</v>
      </c>
      <c r="D1477" s="5">
        <v>128.75</v>
      </c>
      <c r="E1477" s="5">
        <v>128.09371899999999</v>
      </c>
      <c r="F1477" s="5">
        <v>3042830</v>
      </c>
    </row>
    <row r="1478" spans="1:6" x14ac:dyDescent="0.3">
      <c r="A1478" s="4">
        <v>42452</v>
      </c>
      <c r="B1478" s="5">
        <v>129.75</v>
      </c>
      <c r="C1478" s="5">
        <v>129.75</v>
      </c>
      <c r="D1478" s="5">
        <v>127.400002</v>
      </c>
      <c r="E1478" s="5">
        <v>126.124565</v>
      </c>
      <c r="F1478" s="5">
        <v>1862156</v>
      </c>
    </row>
    <row r="1479" spans="1:6" x14ac:dyDescent="0.3">
      <c r="A1479" s="4">
        <v>42457</v>
      </c>
      <c r="B1479" s="5">
        <v>128.10000600000001</v>
      </c>
      <c r="C1479" s="5">
        <v>128.800003</v>
      </c>
      <c r="D1479" s="5">
        <v>123.25</v>
      </c>
      <c r="E1479" s="5">
        <v>122.481621</v>
      </c>
      <c r="F1479" s="5">
        <v>1925991</v>
      </c>
    </row>
    <row r="1480" spans="1:6" x14ac:dyDescent="0.3">
      <c r="A1480" s="4">
        <v>42458</v>
      </c>
      <c r="B1480" s="5">
        <v>124</v>
      </c>
      <c r="C1480" s="5">
        <v>126</v>
      </c>
      <c r="D1480" s="5">
        <v>123.599998</v>
      </c>
      <c r="E1480" s="5">
        <v>122.530846</v>
      </c>
      <c r="F1480" s="5">
        <v>1909303</v>
      </c>
    </row>
    <row r="1481" spans="1:6" x14ac:dyDescent="0.3">
      <c r="A1481" s="4">
        <v>42459</v>
      </c>
      <c r="B1481" s="5">
        <v>126.25</v>
      </c>
      <c r="C1481" s="5">
        <v>130.60000600000001</v>
      </c>
      <c r="D1481" s="5">
        <v>124.949997</v>
      </c>
      <c r="E1481" s="5">
        <v>127.01068100000001</v>
      </c>
      <c r="F1481" s="5">
        <v>3355884</v>
      </c>
    </row>
    <row r="1482" spans="1:6" x14ac:dyDescent="0.3">
      <c r="A1482" s="4">
        <v>42460</v>
      </c>
      <c r="B1482" s="5">
        <v>129</v>
      </c>
      <c r="C1482" s="5">
        <v>132.800003</v>
      </c>
      <c r="D1482" s="5">
        <v>127.650002</v>
      </c>
      <c r="E1482" s="5">
        <v>128.782928</v>
      </c>
      <c r="F1482" s="5">
        <v>7022501</v>
      </c>
    </row>
    <row r="1483" spans="1:6" x14ac:dyDescent="0.3">
      <c r="A1483" s="4">
        <v>42461</v>
      </c>
      <c r="B1483" s="5">
        <v>130.699997</v>
      </c>
      <c r="C1483" s="5">
        <v>140.85000600000001</v>
      </c>
      <c r="D1483" s="5">
        <v>129.800003</v>
      </c>
      <c r="E1483" s="5">
        <v>137.25029000000001</v>
      </c>
      <c r="F1483" s="5">
        <v>5875908</v>
      </c>
    </row>
    <row r="1484" spans="1:6" x14ac:dyDescent="0.3">
      <c r="A1484" s="4">
        <v>42464</v>
      </c>
      <c r="B1484" s="5">
        <v>140.699997</v>
      </c>
      <c r="C1484" s="5">
        <v>141.199997</v>
      </c>
      <c r="D1484" s="5">
        <v>136.14999399999999</v>
      </c>
      <c r="E1484" s="5">
        <v>135.28114299999999</v>
      </c>
      <c r="F1484" s="5">
        <v>3751909</v>
      </c>
    </row>
    <row r="1485" spans="1:6" x14ac:dyDescent="0.3">
      <c r="A1485" s="4">
        <v>42465</v>
      </c>
      <c r="B1485" s="5">
        <v>137.199997</v>
      </c>
      <c r="C1485" s="5">
        <v>138</v>
      </c>
      <c r="D1485" s="5">
        <v>128.75</v>
      </c>
      <c r="E1485" s="5">
        <v>127.35528600000001</v>
      </c>
      <c r="F1485" s="5">
        <v>6125819</v>
      </c>
    </row>
    <row r="1486" spans="1:6" x14ac:dyDescent="0.3">
      <c r="A1486" s="4">
        <v>42466</v>
      </c>
      <c r="B1486" s="5">
        <v>129.39999399999999</v>
      </c>
      <c r="C1486" s="5">
        <v>129.800003</v>
      </c>
      <c r="D1486" s="5">
        <v>126.5</v>
      </c>
      <c r="E1486" s="5">
        <v>125.77995300000001</v>
      </c>
      <c r="F1486" s="5">
        <v>3164410</v>
      </c>
    </row>
    <row r="1487" spans="1:6" x14ac:dyDescent="0.3">
      <c r="A1487" s="4">
        <v>42467</v>
      </c>
      <c r="B1487" s="5">
        <v>127.75</v>
      </c>
      <c r="C1487" s="5">
        <v>128.5</v>
      </c>
      <c r="D1487" s="5">
        <v>124</v>
      </c>
      <c r="E1487" s="5">
        <v>122.87545</v>
      </c>
      <c r="F1487" s="5">
        <v>4567637</v>
      </c>
    </row>
    <row r="1488" spans="1:6" x14ac:dyDescent="0.3">
      <c r="A1488" s="4">
        <v>42468</v>
      </c>
      <c r="B1488" s="5">
        <v>124.5</v>
      </c>
      <c r="C1488" s="5">
        <v>126.650002</v>
      </c>
      <c r="D1488" s="5">
        <v>123.800003</v>
      </c>
      <c r="E1488" s="5">
        <v>123.712341</v>
      </c>
      <c r="F1488" s="5">
        <v>1796975</v>
      </c>
    </row>
    <row r="1489" spans="1:6" x14ac:dyDescent="0.3">
      <c r="A1489" s="4">
        <v>42471</v>
      </c>
      <c r="B1489" s="5">
        <v>125.900002</v>
      </c>
      <c r="C1489" s="5">
        <v>130.449997</v>
      </c>
      <c r="D1489" s="5">
        <v>123.599998</v>
      </c>
      <c r="E1489" s="5">
        <v>127.601433</v>
      </c>
      <c r="F1489" s="5">
        <v>3867894</v>
      </c>
    </row>
    <row r="1490" spans="1:6" x14ac:dyDescent="0.3">
      <c r="A1490" s="4">
        <v>42472</v>
      </c>
      <c r="B1490" s="5">
        <v>129.5</v>
      </c>
      <c r="C1490" s="5">
        <v>131.39999399999999</v>
      </c>
      <c r="D1490" s="5">
        <v>128.10000600000001</v>
      </c>
      <c r="E1490" s="5">
        <v>126.764534</v>
      </c>
      <c r="F1490" s="5">
        <v>2621456</v>
      </c>
    </row>
    <row r="1491" spans="1:6" x14ac:dyDescent="0.3">
      <c r="A1491" s="4">
        <v>42473</v>
      </c>
      <c r="B1491" s="5">
        <v>131</v>
      </c>
      <c r="C1491" s="5">
        <v>133.89999399999999</v>
      </c>
      <c r="D1491" s="5">
        <v>129.89999399999999</v>
      </c>
      <c r="E1491" s="5">
        <v>129.22598300000001</v>
      </c>
      <c r="F1491" s="5">
        <v>3436309</v>
      </c>
    </row>
    <row r="1492" spans="1:6" x14ac:dyDescent="0.3">
      <c r="A1492" s="4">
        <v>42478</v>
      </c>
      <c r="B1492" s="5">
        <v>131.25</v>
      </c>
      <c r="C1492" s="5">
        <v>131.25</v>
      </c>
      <c r="D1492" s="5">
        <v>126.75</v>
      </c>
      <c r="E1492" s="5">
        <v>125.927643</v>
      </c>
      <c r="F1492" s="5">
        <v>2533523</v>
      </c>
    </row>
    <row r="1493" spans="1:6" x14ac:dyDescent="0.3">
      <c r="A1493" s="4">
        <v>42480</v>
      </c>
      <c r="B1493" s="5">
        <v>127.900002</v>
      </c>
      <c r="C1493" s="5">
        <v>129.199997</v>
      </c>
      <c r="D1493" s="5">
        <v>124.550003</v>
      </c>
      <c r="E1493" s="5">
        <v>125.287666</v>
      </c>
      <c r="F1493" s="5">
        <v>5214340</v>
      </c>
    </row>
    <row r="1494" spans="1:6" x14ac:dyDescent="0.3">
      <c r="A1494" s="4">
        <v>42481</v>
      </c>
      <c r="B1494" s="5">
        <v>129.300003</v>
      </c>
      <c r="C1494" s="5">
        <v>135.800003</v>
      </c>
      <c r="D1494" s="5">
        <v>128.75</v>
      </c>
      <c r="E1494" s="5">
        <v>129.76750200000001</v>
      </c>
      <c r="F1494" s="5">
        <v>10838192</v>
      </c>
    </row>
    <row r="1495" spans="1:6" x14ac:dyDescent="0.3">
      <c r="A1495" s="4">
        <v>42482</v>
      </c>
      <c r="B1495" s="5">
        <v>131</v>
      </c>
      <c r="C1495" s="5">
        <v>135.199997</v>
      </c>
      <c r="D1495" s="5">
        <v>130.60000600000001</v>
      </c>
      <c r="E1495" s="5">
        <v>131.04745500000001</v>
      </c>
      <c r="F1495" s="5">
        <v>6009335</v>
      </c>
    </row>
    <row r="1496" spans="1:6" x14ac:dyDescent="0.3">
      <c r="A1496" s="4">
        <v>42485</v>
      </c>
      <c r="B1496" s="5">
        <v>134.85000600000001</v>
      </c>
      <c r="C1496" s="5">
        <v>135.75</v>
      </c>
      <c r="D1496" s="5">
        <v>128.699997</v>
      </c>
      <c r="E1496" s="5">
        <v>128.487549</v>
      </c>
      <c r="F1496" s="5">
        <v>5359937</v>
      </c>
    </row>
    <row r="1497" spans="1:6" x14ac:dyDescent="0.3">
      <c r="A1497" s="4">
        <v>42486</v>
      </c>
      <c r="B1497" s="5">
        <v>130.25</v>
      </c>
      <c r="C1497" s="5">
        <v>132.60000600000001</v>
      </c>
      <c r="D1497" s="5">
        <v>128.10000600000001</v>
      </c>
      <c r="E1497" s="5">
        <v>129.32444799999999</v>
      </c>
      <c r="F1497" s="5">
        <v>5745644</v>
      </c>
    </row>
    <row r="1498" spans="1:6" x14ac:dyDescent="0.3">
      <c r="A1498" s="4">
        <v>42487</v>
      </c>
      <c r="B1498" s="5">
        <v>131.39999399999999</v>
      </c>
      <c r="C1498" s="5">
        <v>133.89999399999999</v>
      </c>
      <c r="D1498" s="5">
        <v>130.199997</v>
      </c>
      <c r="E1498" s="5">
        <v>129.816742</v>
      </c>
      <c r="F1498" s="5">
        <v>3709934</v>
      </c>
    </row>
    <row r="1499" spans="1:6" x14ac:dyDescent="0.3">
      <c r="A1499" s="4">
        <v>42488</v>
      </c>
      <c r="B1499" s="5">
        <v>131.949997</v>
      </c>
      <c r="C1499" s="5">
        <v>133</v>
      </c>
      <c r="D1499" s="5">
        <v>128.10000600000001</v>
      </c>
      <c r="E1499" s="5">
        <v>126.56761899999999</v>
      </c>
      <c r="F1499" s="5">
        <v>4136642</v>
      </c>
    </row>
    <row r="1500" spans="1:6" x14ac:dyDescent="0.3">
      <c r="A1500" s="4">
        <v>42489</v>
      </c>
      <c r="B1500" s="5">
        <v>128.35000600000001</v>
      </c>
      <c r="C1500" s="5">
        <v>130</v>
      </c>
      <c r="D1500" s="5">
        <v>124.650002</v>
      </c>
      <c r="E1500" s="5">
        <v>125.435356</v>
      </c>
      <c r="F1500" s="5">
        <v>4038994</v>
      </c>
    </row>
    <row r="1501" spans="1:6" x14ac:dyDescent="0.3">
      <c r="A1501" s="4">
        <v>42492</v>
      </c>
      <c r="B1501" s="5">
        <v>127</v>
      </c>
      <c r="C1501" s="5">
        <v>127.25</v>
      </c>
      <c r="D1501" s="5">
        <v>125.199997</v>
      </c>
      <c r="E1501" s="5">
        <v>124.155396</v>
      </c>
      <c r="F1501" s="5">
        <v>2563403</v>
      </c>
    </row>
    <row r="1502" spans="1:6" x14ac:dyDescent="0.3">
      <c r="A1502" s="4">
        <v>42493</v>
      </c>
      <c r="B1502" s="5">
        <v>126.5</v>
      </c>
      <c r="C1502" s="5">
        <v>128.800003</v>
      </c>
      <c r="D1502" s="5">
        <v>123.699997</v>
      </c>
      <c r="E1502" s="5">
        <v>122.33393100000001</v>
      </c>
      <c r="F1502" s="5">
        <v>4051856</v>
      </c>
    </row>
    <row r="1503" spans="1:6" x14ac:dyDescent="0.3">
      <c r="A1503" s="4">
        <v>42494</v>
      </c>
      <c r="B1503" s="5">
        <v>123</v>
      </c>
      <c r="C1503" s="5">
        <v>123.900002</v>
      </c>
      <c r="D1503" s="5">
        <v>117.199997</v>
      </c>
      <c r="E1503" s="5">
        <v>115.884933</v>
      </c>
      <c r="F1503" s="5">
        <v>5842093</v>
      </c>
    </row>
    <row r="1504" spans="1:6" x14ac:dyDescent="0.3">
      <c r="A1504" s="4">
        <v>42495</v>
      </c>
      <c r="B1504" s="5">
        <v>118</v>
      </c>
      <c r="C1504" s="5">
        <v>118.5</v>
      </c>
      <c r="D1504" s="5">
        <v>115</v>
      </c>
      <c r="E1504" s="5">
        <v>114.900352</v>
      </c>
      <c r="F1504" s="5">
        <v>5487451</v>
      </c>
    </row>
    <row r="1505" spans="1:6" x14ac:dyDescent="0.3">
      <c r="A1505" s="4">
        <v>42496</v>
      </c>
      <c r="B1505" s="5">
        <v>117</v>
      </c>
      <c r="C1505" s="5">
        <v>119.5</v>
      </c>
      <c r="D1505" s="5">
        <v>115.800003</v>
      </c>
      <c r="E1505" s="5">
        <v>115.688019</v>
      </c>
      <c r="F1505" s="5">
        <v>4317438</v>
      </c>
    </row>
    <row r="1506" spans="1:6" x14ac:dyDescent="0.3">
      <c r="A1506" s="4">
        <v>42499</v>
      </c>
      <c r="B1506" s="5">
        <v>118.949997</v>
      </c>
      <c r="C1506" s="5">
        <v>122.800003</v>
      </c>
      <c r="D1506" s="5">
        <v>118.099998</v>
      </c>
      <c r="E1506" s="5">
        <v>120.167862</v>
      </c>
      <c r="F1506" s="5">
        <v>3435836</v>
      </c>
    </row>
    <row r="1507" spans="1:6" x14ac:dyDescent="0.3">
      <c r="A1507" s="4">
        <v>42500</v>
      </c>
      <c r="B1507" s="5">
        <v>122.5</v>
      </c>
      <c r="C1507" s="5">
        <v>122.5</v>
      </c>
      <c r="D1507" s="5">
        <v>119.650002</v>
      </c>
      <c r="E1507" s="5">
        <v>118.98635899999999</v>
      </c>
      <c r="F1507" s="5">
        <v>4247310</v>
      </c>
    </row>
    <row r="1508" spans="1:6" x14ac:dyDescent="0.3">
      <c r="A1508" s="4">
        <v>42501</v>
      </c>
      <c r="B1508" s="5">
        <v>119</v>
      </c>
      <c r="C1508" s="5">
        <v>120.900002</v>
      </c>
      <c r="D1508" s="5">
        <v>115.800003</v>
      </c>
      <c r="E1508" s="5">
        <v>115.048042</v>
      </c>
      <c r="F1508" s="5">
        <v>4824051</v>
      </c>
    </row>
    <row r="1509" spans="1:6" x14ac:dyDescent="0.3">
      <c r="A1509" s="4">
        <v>42502</v>
      </c>
      <c r="B1509" s="5">
        <v>116.699997</v>
      </c>
      <c r="C1509" s="5">
        <v>118.599998</v>
      </c>
      <c r="D1509" s="5">
        <v>116.099998</v>
      </c>
      <c r="E1509" s="5">
        <v>116.229546</v>
      </c>
      <c r="F1509" s="5">
        <v>4219277</v>
      </c>
    </row>
    <row r="1510" spans="1:6" x14ac:dyDescent="0.3">
      <c r="A1510" s="4">
        <v>42503</v>
      </c>
      <c r="B1510" s="5">
        <v>117.400002</v>
      </c>
      <c r="C1510" s="5">
        <v>118.349998</v>
      </c>
      <c r="D1510" s="5">
        <v>114.199997</v>
      </c>
      <c r="E1510" s="5">
        <v>114.211151</v>
      </c>
      <c r="F1510" s="5">
        <v>4334918</v>
      </c>
    </row>
    <row r="1511" spans="1:6" x14ac:dyDescent="0.3">
      <c r="A1511" s="4">
        <v>42506</v>
      </c>
      <c r="B1511" s="5">
        <v>113.5</v>
      </c>
      <c r="C1511" s="5">
        <v>113.650002</v>
      </c>
      <c r="D1511" s="5">
        <v>108.099998</v>
      </c>
      <c r="E1511" s="5">
        <v>107.417557</v>
      </c>
      <c r="F1511" s="5">
        <v>8979393</v>
      </c>
    </row>
    <row r="1512" spans="1:6" x14ac:dyDescent="0.3">
      <c r="A1512" s="4">
        <v>42507</v>
      </c>
      <c r="B1512" s="5">
        <v>109.300003</v>
      </c>
      <c r="C1512" s="5">
        <v>109.900002</v>
      </c>
      <c r="D1512" s="5">
        <v>106.300003</v>
      </c>
      <c r="E1512" s="5">
        <v>106.432976</v>
      </c>
      <c r="F1512" s="5">
        <v>6616651</v>
      </c>
    </row>
    <row r="1513" spans="1:6" x14ac:dyDescent="0.3">
      <c r="A1513" s="4">
        <v>42508</v>
      </c>
      <c r="B1513" s="5">
        <v>107</v>
      </c>
      <c r="C1513" s="5">
        <v>111.25</v>
      </c>
      <c r="D1513" s="5">
        <v>106.25</v>
      </c>
      <c r="E1513" s="5">
        <v>108.795967</v>
      </c>
      <c r="F1513" s="5">
        <v>5031189</v>
      </c>
    </row>
    <row r="1514" spans="1:6" x14ac:dyDescent="0.3">
      <c r="A1514" s="4">
        <v>42509</v>
      </c>
      <c r="B1514" s="5">
        <v>110.25</v>
      </c>
      <c r="C1514" s="5">
        <v>110.849998</v>
      </c>
      <c r="D1514" s="5">
        <v>106.5</v>
      </c>
      <c r="E1514" s="5">
        <v>105.25148799999999</v>
      </c>
      <c r="F1514" s="5">
        <v>3898548</v>
      </c>
    </row>
    <row r="1515" spans="1:6" x14ac:dyDescent="0.3">
      <c r="A1515" s="4">
        <v>42510</v>
      </c>
      <c r="B1515" s="5">
        <v>107.5</v>
      </c>
      <c r="C1515" s="5">
        <v>107.650002</v>
      </c>
      <c r="D1515" s="5">
        <v>105.300003</v>
      </c>
      <c r="E1515" s="5">
        <v>104.06998400000001</v>
      </c>
      <c r="F1515" s="5">
        <v>3316465</v>
      </c>
    </row>
    <row r="1516" spans="1:6" x14ac:dyDescent="0.3">
      <c r="A1516" s="4">
        <v>42513</v>
      </c>
      <c r="B1516" s="5">
        <v>106.199997</v>
      </c>
      <c r="C1516" s="5">
        <v>107.25</v>
      </c>
      <c r="D1516" s="5">
        <v>104.5</v>
      </c>
      <c r="E1516" s="5">
        <v>103.725388</v>
      </c>
      <c r="F1516" s="5">
        <v>2859185</v>
      </c>
    </row>
    <row r="1517" spans="1:6" x14ac:dyDescent="0.3">
      <c r="A1517" s="4">
        <v>42514</v>
      </c>
      <c r="B1517" s="5">
        <v>105.400002</v>
      </c>
      <c r="C1517" s="5">
        <v>107.800003</v>
      </c>
      <c r="D1517" s="5">
        <v>105.400002</v>
      </c>
      <c r="E1517" s="5">
        <v>105.20225499999999</v>
      </c>
      <c r="F1517" s="5">
        <v>3535106</v>
      </c>
    </row>
    <row r="1518" spans="1:6" x14ac:dyDescent="0.3">
      <c r="A1518" s="4">
        <v>42515</v>
      </c>
      <c r="B1518" s="5">
        <v>108.550003</v>
      </c>
      <c r="C1518" s="5">
        <v>109.849998</v>
      </c>
      <c r="D1518" s="5">
        <v>107.349998</v>
      </c>
      <c r="E1518" s="5">
        <v>107.663704</v>
      </c>
      <c r="F1518" s="5">
        <v>4718967</v>
      </c>
    </row>
    <row r="1519" spans="1:6" x14ac:dyDescent="0.3">
      <c r="A1519" s="4">
        <v>42516</v>
      </c>
      <c r="B1519" s="5">
        <v>109.949997</v>
      </c>
      <c r="C1519" s="5">
        <v>111.349998</v>
      </c>
      <c r="D1519" s="5">
        <v>108.099998</v>
      </c>
      <c r="E1519" s="5">
        <v>109.091347</v>
      </c>
      <c r="F1519" s="5">
        <v>7569678</v>
      </c>
    </row>
    <row r="1520" spans="1:6" x14ac:dyDescent="0.3">
      <c r="A1520" s="4">
        <v>42517</v>
      </c>
      <c r="B1520" s="5">
        <v>113</v>
      </c>
      <c r="C1520" s="5">
        <v>117.050003</v>
      </c>
      <c r="D1520" s="5">
        <v>111.349998</v>
      </c>
      <c r="E1520" s="5">
        <v>113.37426000000001</v>
      </c>
      <c r="F1520" s="5">
        <v>5618554</v>
      </c>
    </row>
    <row r="1521" spans="1:6" x14ac:dyDescent="0.3">
      <c r="A1521" s="4">
        <v>42520</v>
      </c>
      <c r="B1521" s="5">
        <v>117.900002</v>
      </c>
      <c r="C1521" s="5">
        <v>117.900002</v>
      </c>
      <c r="D1521" s="5">
        <v>114.5</v>
      </c>
      <c r="E1521" s="5">
        <v>113.915779</v>
      </c>
      <c r="F1521" s="5">
        <v>2505195</v>
      </c>
    </row>
    <row r="1522" spans="1:6" x14ac:dyDescent="0.3">
      <c r="A1522" s="4">
        <v>42521</v>
      </c>
      <c r="B1522" s="5">
        <v>115.5</v>
      </c>
      <c r="C1522" s="5">
        <v>118.900002</v>
      </c>
      <c r="D1522" s="5">
        <v>113.650002</v>
      </c>
      <c r="E1522" s="5">
        <v>116.57414199999999</v>
      </c>
      <c r="F1522" s="5">
        <v>4223695</v>
      </c>
    </row>
    <row r="1523" spans="1:6" x14ac:dyDescent="0.3">
      <c r="A1523" s="4">
        <v>42522</v>
      </c>
      <c r="B1523" s="5">
        <v>118.800003</v>
      </c>
      <c r="C1523" s="5">
        <v>119.199997</v>
      </c>
      <c r="D1523" s="5">
        <v>113.199997</v>
      </c>
      <c r="E1523" s="5">
        <v>112.241997</v>
      </c>
      <c r="F1523" s="5">
        <v>4258666</v>
      </c>
    </row>
    <row r="1524" spans="1:6" x14ac:dyDescent="0.3">
      <c r="A1524" s="4">
        <v>42523</v>
      </c>
      <c r="B1524" s="5">
        <v>112.300003</v>
      </c>
      <c r="C1524" s="5">
        <v>117</v>
      </c>
      <c r="D1524" s="5">
        <v>112.300003</v>
      </c>
      <c r="E1524" s="5">
        <v>114.60498800000001</v>
      </c>
      <c r="F1524" s="5">
        <v>3877600</v>
      </c>
    </row>
    <row r="1525" spans="1:6" x14ac:dyDescent="0.3">
      <c r="A1525" s="4">
        <v>42524</v>
      </c>
      <c r="B1525" s="5">
        <v>117</v>
      </c>
      <c r="C1525" s="5">
        <v>117.699997</v>
      </c>
      <c r="D1525" s="5">
        <v>112.599998</v>
      </c>
      <c r="E1525" s="5">
        <v>111.60202</v>
      </c>
      <c r="F1525" s="5">
        <v>3759742</v>
      </c>
    </row>
    <row r="1526" spans="1:6" x14ac:dyDescent="0.3">
      <c r="A1526" s="4">
        <v>42527</v>
      </c>
      <c r="B1526" s="5">
        <v>114.699997</v>
      </c>
      <c r="C1526" s="5">
        <v>116.75</v>
      </c>
      <c r="D1526" s="5">
        <v>113.650002</v>
      </c>
      <c r="E1526" s="5">
        <v>114.260384</v>
      </c>
      <c r="F1526" s="5">
        <v>3285072</v>
      </c>
    </row>
    <row r="1527" spans="1:6" x14ac:dyDescent="0.3">
      <c r="A1527" s="4">
        <v>42528</v>
      </c>
      <c r="B1527" s="5">
        <v>116.849998</v>
      </c>
      <c r="C1527" s="5">
        <v>118.699997</v>
      </c>
      <c r="D1527" s="5">
        <v>115.099998</v>
      </c>
      <c r="E1527" s="5">
        <v>116.081856</v>
      </c>
      <c r="F1527" s="5">
        <v>4786444</v>
      </c>
    </row>
    <row r="1528" spans="1:6" x14ac:dyDescent="0.3">
      <c r="A1528" s="4">
        <v>42529</v>
      </c>
      <c r="B1528" s="5">
        <v>117.900002</v>
      </c>
      <c r="C1528" s="5">
        <v>122</v>
      </c>
      <c r="D1528" s="5">
        <v>117.25</v>
      </c>
      <c r="E1528" s="5">
        <v>118.838669</v>
      </c>
      <c r="F1528" s="5">
        <v>5809268</v>
      </c>
    </row>
    <row r="1529" spans="1:6" x14ac:dyDescent="0.3">
      <c r="A1529" s="4">
        <v>42530</v>
      </c>
      <c r="B1529" s="5">
        <v>121.5</v>
      </c>
      <c r="C1529" s="5">
        <v>124.199997</v>
      </c>
      <c r="D1529" s="5">
        <v>120.199997</v>
      </c>
      <c r="E1529" s="5">
        <v>119.380196</v>
      </c>
      <c r="F1529" s="5">
        <v>5378953</v>
      </c>
    </row>
    <row r="1530" spans="1:6" x14ac:dyDescent="0.3">
      <c r="A1530" s="4">
        <v>42531</v>
      </c>
      <c r="B1530" s="5">
        <v>121.099998</v>
      </c>
      <c r="C1530" s="5">
        <v>122.75</v>
      </c>
      <c r="D1530" s="5">
        <v>119.099998</v>
      </c>
      <c r="E1530" s="5">
        <v>118.641762</v>
      </c>
      <c r="F1530" s="5">
        <v>4020451</v>
      </c>
    </row>
    <row r="1531" spans="1:6" x14ac:dyDescent="0.3">
      <c r="A1531" s="4">
        <v>42534</v>
      </c>
      <c r="B1531" s="5">
        <v>119</v>
      </c>
      <c r="C1531" s="5">
        <v>119.150002</v>
      </c>
      <c r="D1531" s="5">
        <v>116.599998</v>
      </c>
      <c r="E1531" s="5">
        <v>116.72183200000001</v>
      </c>
      <c r="F1531" s="5">
        <v>2442273</v>
      </c>
    </row>
    <row r="1532" spans="1:6" x14ac:dyDescent="0.3">
      <c r="A1532" s="4">
        <v>42535</v>
      </c>
      <c r="B1532" s="5">
        <v>119</v>
      </c>
      <c r="C1532" s="5">
        <v>123.150002</v>
      </c>
      <c r="D1532" s="5">
        <v>119</v>
      </c>
      <c r="E1532" s="5">
        <v>120.069397</v>
      </c>
      <c r="F1532" s="5">
        <v>5011125</v>
      </c>
    </row>
    <row r="1533" spans="1:6" x14ac:dyDescent="0.3">
      <c r="A1533" s="4">
        <v>42536</v>
      </c>
      <c r="B1533" s="5">
        <v>123.150002</v>
      </c>
      <c r="C1533" s="5">
        <v>125.400002</v>
      </c>
      <c r="D1533" s="5">
        <v>121.349998</v>
      </c>
      <c r="E1533" s="5">
        <v>122.383163</v>
      </c>
      <c r="F1533" s="5">
        <v>5464668</v>
      </c>
    </row>
    <row r="1534" spans="1:6" x14ac:dyDescent="0.3">
      <c r="A1534" s="4">
        <v>42537</v>
      </c>
      <c r="B1534" s="5">
        <v>123.5</v>
      </c>
      <c r="C1534" s="5">
        <v>127.400002</v>
      </c>
      <c r="D1534" s="5">
        <v>120.5</v>
      </c>
      <c r="E1534" s="5">
        <v>124.5</v>
      </c>
      <c r="F1534" s="5">
        <v>7644545</v>
      </c>
    </row>
    <row r="1535" spans="1:6" x14ac:dyDescent="0.3">
      <c r="A1535" s="4">
        <v>42538</v>
      </c>
      <c r="B1535" s="5">
        <v>125.400002</v>
      </c>
      <c r="C1535" s="5">
        <v>127.650002</v>
      </c>
      <c r="D1535" s="5">
        <v>124.25</v>
      </c>
      <c r="E1535" s="5">
        <v>126.949997</v>
      </c>
      <c r="F1535" s="5">
        <v>6246242</v>
      </c>
    </row>
    <row r="1536" spans="1:6" x14ac:dyDescent="0.3">
      <c r="A1536" s="4">
        <v>42541</v>
      </c>
      <c r="B1536" s="5">
        <v>124</v>
      </c>
      <c r="C1536" s="5">
        <v>130</v>
      </c>
      <c r="D1536" s="5">
        <v>123.699997</v>
      </c>
      <c r="E1536" s="5">
        <v>128.199997</v>
      </c>
      <c r="F1536" s="5">
        <v>8185372</v>
      </c>
    </row>
    <row r="1537" spans="1:6" x14ac:dyDescent="0.3">
      <c r="A1537" s="4">
        <v>42542</v>
      </c>
      <c r="B1537" s="5">
        <v>128.800003</v>
      </c>
      <c r="C1537" s="5">
        <v>129.75</v>
      </c>
      <c r="D1537" s="5">
        <v>125.050003</v>
      </c>
      <c r="E1537" s="5">
        <v>125.699997</v>
      </c>
      <c r="F1537" s="5">
        <v>5040581</v>
      </c>
    </row>
    <row r="1538" spans="1:6" x14ac:dyDescent="0.3">
      <c r="A1538" s="4">
        <v>42543</v>
      </c>
      <c r="B1538" s="5">
        <v>126.5</v>
      </c>
      <c r="C1538" s="5">
        <v>128.199997</v>
      </c>
      <c r="D1538" s="5">
        <v>122.800003</v>
      </c>
      <c r="E1538" s="5">
        <v>124.550003</v>
      </c>
      <c r="F1538" s="5">
        <v>5137671</v>
      </c>
    </row>
    <row r="1539" spans="1:6" x14ac:dyDescent="0.3">
      <c r="A1539" s="4">
        <v>42544</v>
      </c>
      <c r="B1539" s="5">
        <v>124.5</v>
      </c>
      <c r="C1539" s="5">
        <v>126.75</v>
      </c>
      <c r="D1539" s="5">
        <v>124.050003</v>
      </c>
      <c r="E1539" s="5">
        <v>126.300003</v>
      </c>
      <c r="F1539" s="5">
        <v>4141895</v>
      </c>
    </row>
    <row r="1540" spans="1:6" x14ac:dyDescent="0.3">
      <c r="A1540" s="4">
        <v>42545</v>
      </c>
      <c r="B1540" s="5">
        <v>120.800003</v>
      </c>
      <c r="C1540" s="5">
        <v>123.5</v>
      </c>
      <c r="D1540" s="5">
        <v>115.75</v>
      </c>
      <c r="E1540" s="5">
        <v>122.050003</v>
      </c>
      <c r="F1540" s="5">
        <v>11702148</v>
      </c>
    </row>
    <row r="1541" spans="1:6" x14ac:dyDescent="0.3">
      <c r="A1541" s="4">
        <v>42548</v>
      </c>
      <c r="B1541" s="5">
        <v>123</v>
      </c>
      <c r="C1541" s="5">
        <v>125.900002</v>
      </c>
      <c r="D1541" s="5">
        <v>121.75</v>
      </c>
      <c r="E1541" s="5">
        <v>125.199997</v>
      </c>
      <c r="F1541" s="5">
        <v>5315516</v>
      </c>
    </row>
    <row r="1542" spans="1:6" x14ac:dyDescent="0.3">
      <c r="A1542" s="4">
        <v>42549</v>
      </c>
      <c r="B1542" s="5">
        <v>126.5</v>
      </c>
      <c r="C1542" s="5">
        <v>128.199997</v>
      </c>
      <c r="D1542" s="5">
        <v>124.300003</v>
      </c>
      <c r="E1542" s="5">
        <v>127.550003</v>
      </c>
      <c r="F1542" s="5">
        <v>4815492</v>
      </c>
    </row>
    <row r="1543" spans="1:6" x14ac:dyDescent="0.3">
      <c r="A1543" s="4">
        <v>42550</v>
      </c>
      <c r="B1543" s="5">
        <v>128.199997</v>
      </c>
      <c r="C1543" s="5">
        <v>129.699997</v>
      </c>
      <c r="D1543" s="5">
        <v>127.599998</v>
      </c>
      <c r="E1543" s="5">
        <v>128.050003</v>
      </c>
      <c r="F1543" s="5">
        <v>2779090</v>
      </c>
    </row>
    <row r="1544" spans="1:6" x14ac:dyDescent="0.3">
      <c r="A1544" s="4">
        <v>42551</v>
      </c>
      <c r="B1544" s="5">
        <v>129.5</v>
      </c>
      <c r="C1544" s="5">
        <v>130</v>
      </c>
      <c r="D1544" s="5">
        <v>127.849998</v>
      </c>
      <c r="E1544" s="5">
        <v>128.300003</v>
      </c>
      <c r="F1544" s="5">
        <v>2791669</v>
      </c>
    </row>
    <row r="1545" spans="1:6" x14ac:dyDescent="0.3">
      <c r="A1545" s="4">
        <v>42552</v>
      </c>
      <c r="B1545" s="5">
        <v>129.300003</v>
      </c>
      <c r="C1545" s="5">
        <v>133.449997</v>
      </c>
      <c r="D1545" s="5">
        <v>128.10000600000001</v>
      </c>
      <c r="E1545" s="5">
        <v>131.75</v>
      </c>
      <c r="F1545" s="5">
        <v>6133367</v>
      </c>
    </row>
    <row r="1546" spans="1:6" x14ac:dyDescent="0.3">
      <c r="A1546" s="4">
        <v>42555</v>
      </c>
      <c r="B1546" s="5">
        <v>134.199997</v>
      </c>
      <c r="C1546" s="5">
        <v>137.39999399999999</v>
      </c>
      <c r="D1546" s="5">
        <v>133.14999399999999</v>
      </c>
      <c r="E1546" s="5">
        <v>134.89999399999999</v>
      </c>
      <c r="F1546" s="5">
        <v>6044444</v>
      </c>
    </row>
    <row r="1547" spans="1:6" x14ac:dyDescent="0.3">
      <c r="A1547" s="4">
        <v>42556</v>
      </c>
      <c r="B1547" s="5">
        <v>135.5</v>
      </c>
      <c r="C1547" s="5">
        <v>138.300003</v>
      </c>
      <c r="D1547" s="5">
        <v>133.550003</v>
      </c>
      <c r="E1547" s="5">
        <v>134.550003</v>
      </c>
      <c r="F1547" s="5">
        <v>4678803</v>
      </c>
    </row>
    <row r="1548" spans="1:6" x14ac:dyDescent="0.3">
      <c r="A1548" s="4">
        <v>42558</v>
      </c>
      <c r="B1548" s="5">
        <v>134.550003</v>
      </c>
      <c r="C1548" s="5">
        <v>136.949997</v>
      </c>
      <c r="D1548" s="5">
        <v>132.300003</v>
      </c>
      <c r="E1548" s="5">
        <v>132.85000600000001</v>
      </c>
      <c r="F1548" s="5">
        <v>3369901</v>
      </c>
    </row>
    <row r="1549" spans="1:6" x14ac:dyDescent="0.3">
      <c r="A1549" s="4">
        <v>42559</v>
      </c>
      <c r="B1549" s="5">
        <v>133.35000600000001</v>
      </c>
      <c r="C1549" s="5">
        <v>133.699997</v>
      </c>
      <c r="D1549" s="5">
        <v>127.199997</v>
      </c>
      <c r="E1549" s="5">
        <v>129.699997</v>
      </c>
      <c r="F1549" s="5">
        <v>7054783</v>
      </c>
    </row>
    <row r="1550" spans="1:6" x14ac:dyDescent="0.3">
      <c r="A1550" s="4">
        <v>42562</v>
      </c>
      <c r="B1550" s="5">
        <v>133.050003</v>
      </c>
      <c r="C1550" s="5">
        <v>135.64999399999999</v>
      </c>
      <c r="D1550" s="5">
        <v>131.5</v>
      </c>
      <c r="E1550" s="5">
        <v>135.199997</v>
      </c>
      <c r="F1550" s="5">
        <v>4936739</v>
      </c>
    </row>
    <row r="1551" spans="1:6" x14ac:dyDescent="0.3">
      <c r="A1551" s="4">
        <v>42563</v>
      </c>
      <c r="B1551" s="5">
        <v>135.85000600000001</v>
      </c>
      <c r="C1551" s="5">
        <v>139.5</v>
      </c>
      <c r="D1551" s="5">
        <v>134.800003</v>
      </c>
      <c r="E1551" s="5">
        <v>137.85000600000001</v>
      </c>
      <c r="F1551" s="5">
        <v>9699727</v>
      </c>
    </row>
    <row r="1552" spans="1:6" x14ac:dyDescent="0.3">
      <c r="A1552" s="4">
        <v>42564</v>
      </c>
      <c r="B1552" s="5">
        <v>139</v>
      </c>
      <c r="C1552" s="5">
        <v>139</v>
      </c>
      <c r="D1552" s="5">
        <v>133.699997</v>
      </c>
      <c r="E1552" s="5">
        <v>134.800003</v>
      </c>
      <c r="F1552" s="5">
        <v>5249209</v>
      </c>
    </row>
    <row r="1553" spans="1:6" x14ac:dyDescent="0.3">
      <c r="A1553" s="4">
        <v>42565</v>
      </c>
      <c r="B1553" s="5">
        <v>134.75</v>
      </c>
      <c r="C1553" s="5">
        <v>142.699997</v>
      </c>
      <c r="D1553" s="5">
        <v>134</v>
      </c>
      <c r="E1553" s="5">
        <v>140.85000600000001</v>
      </c>
      <c r="F1553" s="5">
        <v>10366973</v>
      </c>
    </row>
    <row r="1554" spans="1:6" x14ac:dyDescent="0.3">
      <c r="A1554" s="4">
        <v>42566</v>
      </c>
      <c r="B1554" s="5">
        <v>141.449997</v>
      </c>
      <c r="C1554" s="5">
        <v>143</v>
      </c>
      <c r="D1554" s="5">
        <v>138.800003</v>
      </c>
      <c r="E1554" s="5">
        <v>139.949997</v>
      </c>
      <c r="F1554" s="5">
        <v>7484304</v>
      </c>
    </row>
    <row r="1555" spans="1:6" x14ac:dyDescent="0.3">
      <c r="A1555" s="4">
        <v>42569</v>
      </c>
      <c r="B1555" s="5">
        <v>140.699997</v>
      </c>
      <c r="C1555" s="5">
        <v>143.75</v>
      </c>
      <c r="D1555" s="5">
        <v>137.85000600000001</v>
      </c>
      <c r="E1555" s="5">
        <v>138.39999399999999</v>
      </c>
      <c r="F1555" s="5">
        <v>6072723</v>
      </c>
    </row>
    <row r="1556" spans="1:6" x14ac:dyDescent="0.3">
      <c r="A1556" s="4">
        <v>42570</v>
      </c>
      <c r="B1556" s="5">
        <v>138.5</v>
      </c>
      <c r="C1556" s="5">
        <v>140.89999399999999</v>
      </c>
      <c r="D1556" s="5">
        <v>135.449997</v>
      </c>
      <c r="E1556" s="5">
        <v>137.14999399999999</v>
      </c>
      <c r="F1556" s="5">
        <v>9267730</v>
      </c>
    </row>
    <row r="1557" spans="1:6" x14ac:dyDescent="0.3">
      <c r="A1557" s="4">
        <v>42571</v>
      </c>
      <c r="B1557" s="5">
        <v>137.60000600000001</v>
      </c>
      <c r="C1557" s="5">
        <v>138.39999399999999</v>
      </c>
      <c r="D1557" s="5">
        <v>136.10000600000001</v>
      </c>
      <c r="E1557" s="5">
        <v>136.64999399999999</v>
      </c>
      <c r="F1557" s="5">
        <v>3828731</v>
      </c>
    </row>
    <row r="1558" spans="1:6" x14ac:dyDescent="0.3">
      <c r="A1558" s="4">
        <v>42572</v>
      </c>
      <c r="B1558" s="5">
        <v>136.75</v>
      </c>
      <c r="C1558" s="5">
        <v>137.449997</v>
      </c>
      <c r="D1558" s="5">
        <v>130.199997</v>
      </c>
      <c r="E1558" s="5">
        <v>130.949997</v>
      </c>
      <c r="F1558" s="5">
        <v>4981602</v>
      </c>
    </row>
    <row r="1559" spans="1:6" x14ac:dyDescent="0.3">
      <c r="A1559" s="4">
        <v>42573</v>
      </c>
      <c r="B1559" s="5">
        <v>130</v>
      </c>
      <c r="C1559" s="5">
        <v>130</v>
      </c>
      <c r="D1559" s="5">
        <v>125.699997</v>
      </c>
      <c r="E1559" s="5">
        <v>126.449997</v>
      </c>
      <c r="F1559" s="5">
        <v>8243043</v>
      </c>
    </row>
    <row r="1560" spans="1:6" x14ac:dyDescent="0.3">
      <c r="A1560" s="4">
        <v>42576</v>
      </c>
      <c r="B1560" s="5">
        <v>126.699997</v>
      </c>
      <c r="C1560" s="5">
        <v>132.75</v>
      </c>
      <c r="D1560" s="5">
        <v>125.650002</v>
      </c>
      <c r="E1560" s="5">
        <v>131.39999399999999</v>
      </c>
      <c r="F1560" s="5">
        <v>10057362</v>
      </c>
    </row>
    <row r="1561" spans="1:6" x14ac:dyDescent="0.3">
      <c r="A1561" s="4">
        <v>42577</v>
      </c>
      <c r="B1561" s="5">
        <v>131.800003</v>
      </c>
      <c r="C1561" s="5">
        <v>134.60000600000001</v>
      </c>
      <c r="D1561" s="5">
        <v>128.89999399999999</v>
      </c>
      <c r="E1561" s="5">
        <v>129.699997</v>
      </c>
      <c r="F1561" s="5">
        <v>5463981</v>
      </c>
    </row>
    <row r="1562" spans="1:6" x14ac:dyDescent="0.3">
      <c r="A1562" s="4">
        <v>42578</v>
      </c>
      <c r="B1562" s="5">
        <v>130</v>
      </c>
      <c r="C1562" s="5">
        <v>132.5</v>
      </c>
      <c r="D1562" s="5">
        <v>129</v>
      </c>
      <c r="E1562" s="5">
        <v>130.699997</v>
      </c>
      <c r="F1562" s="5">
        <v>4825636</v>
      </c>
    </row>
    <row r="1563" spans="1:6" x14ac:dyDescent="0.3">
      <c r="A1563" s="4">
        <v>42579</v>
      </c>
      <c r="B1563" s="5">
        <v>131</v>
      </c>
      <c r="C1563" s="5">
        <v>132.300003</v>
      </c>
      <c r="D1563" s="5">
        <v>127.099998</v>
      </c>
      <c r="E1563" s="5">
        <v>129</v>
      </c>
      <c r="F1563" s="5">
        <v>7597882</v>
      </c>
    </row>
    <row r="1564" spans="1:6" x14ac:dyDescent="0.3">
      <c r="A1564" s="4">
        <v>42580</v>
      </c>
      <c r="B1564" s="5">
        <v>129.050003</v>
      </c>
      <c r="C1564" s="5">
        <v>130.199997</v>
      </c>
      <c r="D1564" s="5">
        <v>126.099998</v>
      </c>
      <c r="E1564" s="5">
        <v>127.400002</v>
      </c>
      <c r="F1564" s="5">
        <v>4116416</v>
      </c>
    </row>
    <row r="1565" spans="1:6" x14ac:dyDescent="0.3">
      <c r="A1565" s="4">
        <v>42583</v>
      </c>
      <c r="B1565" s="5">
        <v>128.75</v>
      </c>
      <c r="C1565" s="5">
        <v>129.14999399999999</v>
      </c>
      <c r="D1565" s="5">
        <v>123.699997</v>
      </c>
      <c r="E1565" s="5">
        <v>125</v>
      </c>
      <c r="F1565" s="5">
        <v>4451566</v>
      </c>
    </row>
    <row r="1566" spans="1:6" x14ac:dyDescent="0.3">
      <c r="A1566" s="4">
        <v>42584</v>
      </c>
      <c r="B1566" s="5">
        <v>125.300003</v>
      </c>
      <c r="C1566" s="5">
        <v>127.449997</v>
      </c>
      <c r="D1566" s="5">
        <v>124</v>
      </c>
      <c r="E1566" s="5">
        <v>125.5</v>
      </c>
      <c r="F1566" s="5">
        <v>4540522</v>
      </c>
    </row>
    <row r="1567" spans="1:6" x14ac:dyDescent="0.3">
      <c r="A1567" s="4">
        <v>42585</v>
      </c>
      <c r="B1567" s="5">
        <v>125.300003</v>
      </c>
      <c r="C1567" s="5">
        <v>130.10000600000001</v>
      </c>
      <c r="D1567" s="5">
        <v>124.400002</v>
      </c>
      <c r="E1567" s="5">
        <v>127.449997</v>
      </c>
      <c r="F1567" s="5">
        <v>8410047</v>
      </c>
    </row>
    <row r="1568" spans="1:6" x14ac:dyDescent="0.3">
      <c r="A1568" s="4">
        <v>42586</v>
      </c>
      <c r="B1568" s="5">
        <v>129.14999399999999</v>
      </c>
      <c r="C1568" s="5">
        <v>133</v>
      </c>
      <c r="D1568" s="5">
        <v>127.5</v>
      </c>
      <c r="E1568" s="5">
        <v>132.39999399999999</v>
      </c>
      <c r="F1568" s="5">
        <v>8504613</v>
      </c>
    </row>
    <row r="1569" spans="1:6" x14ac:dyDescent="0.3">
      <c r="A1569" s="4">
        <v>42587</v>
      </c>
      <c r="B1569" s="5">
        <v>134.050003</v>
      </c>
      <c r="C1569" s="5">
        <v>137.75</v>
      </c>
      <c r="D1569" s="5">
        <v>133.5</v>
      </c>
      <c r="E1569" s="5">
        <v>137.10000600000001</v>
      </c>
      <c r="F1569" s="5">
        <v>7317459</v>
      </c>
    </row>
    <row r="1570" spans="1:6" x14ac:dyDescent="0.3">
      <c r="A1570" s="4">
        <v>42590</v>
      </c>
      <c r="B1570" s="5">
        <v>133.10000600000001</v>
      </c>
      <c r="C1570" s="5">
        <v>134</v>
      </c>
      <c r="D1570" s="5">
        <v>127.099998</v>
      </c>
      <c r="E1570" s="5">
        <v>128.35000600000001</v>
      </c>
      <c r="F1570" s="5">
        <v>12610030</v>
      </c>
    </row>
    <row r="1571" spans="1:6" x14ac:dyDescent="0.3">
      <c r="A1571" s="4">
        <v>42591</v>
      </c>
      <c r="B1571" s="5">
        <v>127.150002</v>
      </c>
      <c r="C1571" s="5">
        <v>131.5</v>
      </c>
      <c r="D1571" s="5">
        <v>127.150002</v>
      </c>
      <c r="E1571" s="5">
        <v>129.449997</v>
      </c>
      <c r="F1571" s="5">
        <v>6422209</v>
      </c>
    </row>
    <row r="1572" spans="1:6" x14ac:dyDescent="0.3">
      <c r="A1572" s="4">
        <v>42592</v>
      </c>
      <c r="B1572" s="5">
        <v>129.64999399999999</v>
      </c>
      <c r="C1572" s="5">
        <v>129.89999399999999</v>
      </c>
      <c r="D1572" s="5">
        <v>124.900002</v>
      </c>
      <c r="E1572" s="5">
        <v>126.099998</v>
      </c>
      <c r="F1572" s="5">
        <v>5196006</v>
      </c>
    </row>
    <row r="1573" spans="1:6" x14ac:dyDescent="0.3">
      <c r="A1573" s="4">
        <v>42593</v>
      </c>
      <c r="B1573" s="5">
        <v>126.349998</v>
      </c>
      <c r="C1573" s="5">
        <v>126.550003</v>
      </c>
      <c r="D1573" s="5">
        <v>122.400002</v>
      </c>
      <c r="E1573" s="5">
        <v>123.800003</v>
      </c>
      <c r="F1573" s="5">
        <v>4436207</v>
      </c>
    </row>
    <row r="1574" spans="1:6" x14ac:dyDescent="0.3">
      <c r="A1574" s="4">
        <v>42594</v>
      </c>
      <c r="B1574" s="5">
        <v>124</v>
      </c>
      <c r="C1574" s="5">
        <v>131.25</v>
      </c>
      <c r="D1574" s="5">
        <v>122.550003</v>
      </c>
      <c r="E1574" s="5">
        <v>129.35000600000001</v>
      </c>
      <c r="F1574" s="5">
        <v>8465800</v>
      </c>
    </row>
    <row r="1575" spans="1:6" x14ac:dyDescent="0.3">
      <c r="A1575" s="4">
        <v>42598</v>
      </c>
      <c r="B1575" s="5">
        <v>129.35000600000001</v>
      </c>
      <c r="C1575" s="5">
        <v>130.550003</v>
      </c>
      <c r="D1575" s="5">
        <v>127.5</v>
      </c>
      <c r="E1575" s="5">
        <v>129.949997</v>
      </c>
      <c r="F1575" s="5">
        <v>3874784</v>
      </c>
    </row>
    <row r="1576" spans="1:6" x14ac:dyDescent="0.3">
      <c r="A1576" s="4">
        <v>42599</v>
      </c>
      <c r="B1576" s="5">
        <v>130.39999399999999</v>
      </c>
      <c r="C1576" s="5">
        <v>133.64999399999999</v>
      </c>
      <c r="D1576" s="5">
        <v>129.60000600000001</v>
      </c>
      <c r="E1576" s="5">
        <v>132.10000600000001</v>
      </c>
      <c r="F1576" s="5">
        <v>5289644</v>
      </c>
    </row>
    <row r="1577" spans="1:6" x14ac:dyDescent="0.3">
      <c r="A1577" s="4">
        <v>42600</v>
      </c>
      <c r="B1577" s="5">
        <v>133.199997</v>
      </c>
      <c r="C1577" s="5">
        <v>134.75</v>
      </c>
      <c r="D1577" s="5">
        <v>132.10000600000001</v>
      </c>
      <c r="E1577" s="5">
        <v>133.449997</v>
      </c>
      <c r="F1577" s="5">
        <v>3786212</v>
      </c>
    </row>
    <row r="1578" spans="1:6" x14ac:dyDescent="0.3">
      <c r="A1578" s="4">
        <v>42601</v>
      </c>
      <c r="B1578" s="5">
        <v>134.800003</v>
      </c>
      <c r="C1578" s="5">
        <v>136.35000600000001</v>
      </c>
      <c r="D1578" s="5">
        <v>133.199997</v>
      </c>
      <c r="E1578" s="5">
        <v>135.85000600000001</v>
      </c>
      <c r="F1578" s="5">
        <v>4929282</v>
      </c>
    </row>
    <row r="1579" spans="1:6" x14ac:dyDescent="0.3">
      <c r="A1579" s="4">
        <v>42604</v>
      </c>
      <c r="B1579" s="5">
        <v>135.75</v>
      </c>
      <c r="C1579" s="5">
        <v>136.64999399999999</v>
      </c>
      <c r="D1579" s="5">
        <v>132.5</v>
      </c>
      <c r="E1579" s="5">
        <v>133.60000600000001</v>
      </c>
      <c r="F1579" s="5">
        <v>3453206</v>
      </c>
    </row>
    <row r="1580" spans="1:6" x14ac:dyDescent="0.3">
      <c r="A1580" s="4">
        <v>42605</v>
      </c>
      <c r="B1580" s="5">
        <v>133.699997</v>
      </c>
      <c r="C1580" s="5">
        <v>135.85000600000001</v>
      </c>
      <c r="D1580" s="5">
        <v>132.050003</v>
      </c>
      <c r="E1580" s="5">
        <v>135.5</v>
      </c>
      <c r="F1580" s="5">
        <v>4188128</v>
      </c>
    </row>
    <row r="1581" spans="1:6" x14ac:dyDescent="0.3">
      <c r="A1581" s="4">
        <v>42606</v>
      </c>
      <c r="B1581" s="5">
        <v>135.60000600000001</v>
      </c>
      <c r="C1581" s="5">
        <v>136.800003</v>
      </c>
      <c r="D1581" s="5">
        <v>134.14999399999999</v>
      </c>
      <c r="E1581" s="5">
        <v>136.199997</v>
      </c>
      <c r="F1581" s="5">
        <v>3550061</v>
      </c>
    </row>
    <row r="1582" spans="1:6" x14ac:dyDescent="0.3">
      <c r="A1582" s="4">
        <v>42607</v>
      </c>
      <c r="B1582" s="5">
        <v>136.949997</v>
      </c>
      <c r="C1582" s="5">
        <v>137.35000600000001</v>
      </c>
      <c r="D1582" s="5">
        <v>133.64999399999999</v>
      </c>
      <c r="E1582" s="5">
        <v>134.10000600000001</v>
      </c>
      <c r="F1582" s="5">
        <v>2777826</v>
      </c>
    </row>
    <row r="1583" spans="1:6" x14ac:dyDescent="0.3">
      <c r="A1583" s="4">
        <v>42608</v>
      </c>
      <c r="B1583" s="5">
        <v>134.35000600000001</v>
      </c>
      <c r="C1583" s="5">
        <v>135.14999399999999</v>
      </c>
      <c r="D1583" s="5">
        <v>132.199997</v>
      </c>
      <c r="E1583" s="5">
        <v>134</v>
      </c>
      <c r="F1583" s="5">
        <v>3586164</v>
      </c>
    </row>
    <row r="1584" spans="1:6" x14ac:dyDescent="0.3">
      <c r="A1584" s="4">
        <v>42611</v>
      </c>
      <c r="B1584" s="5">
        <v>133.89999399999999</v>
      </c>
      <c r="C1584" s="5">
        <v>134.89999399999999</v>
      </c>
      <c r="D1584" s="5">
        <v>132.300003</v>
      </c>
      <c r="E1584" s="5">
        <v>134.35000600000001</v>
      </c>
      <c r="F1584" s="5">
        <v>2689494</v>
      </c>
    </row>
    <row r="1585" spans="1:6" x14ac:dyDescent="0.3">
      <c r="A1585" s="4">
        <v>42612</v>
      </c>
      <c r="B1585" s="5">
        <v>135.10000600000001</v>
      </c>
      <c r="C1585" s="5">
        <v>142.949997</v>
      </c>
      <c r="D1585" s="5">
        <v>134.699997</v>
      </c>
      <c r="E1585" s="5">
        <v>141.449997</v>
      </c>
      <c r="F1585" s="5">
        <v>6299917</v>
      </c>
    </row>
    <row r="1586" spans="1:6" x14ac:dyDescent="0.3">
      <c r="A1586" s="4">
        <v>42613</v>
      </c>
      <c r="B1586" s="5">
        <v>142</v>
      </c>
      <c r="C1586" s="5">
        <v>144.5</v>
      </c>
      <c r="D1586" s="5">
        <v>140.5</v>
      </c>
      <c r="E1586" s="5">
        <v>141.699997</v>
      </c>
      <c r="F1586" s="5">
        <v>6284081</v>
      </c>
    </row>
    <row r="1587" spans="1:6" x14ac:dyDescent="0.3">
      <c r="A1587" s="4">
        <v>42614</v>
      </c>
      <c r="B1587" s="5">
        <v>140.949997</v>
      </c>
      <c r="C1587" s="5">
        <v>142.39999399999999</v>
      </c>
      <c r="D1587" s="5">
        <v>135.60000600000001</v>
      </c>
      <c r="E1587" s="5">
        <v>137.5</v>
      </c>
      <c r="F1587" s="5">
        <v>3435993</v>
      </c>
    </row>
    <row r="1588" spans="1:6" x14ac:dyDescent="0.3">
      <c r="A1588" s="4">
        <v>42615</v>
      </c>
      <c r="B1588" s="5">
        <v>136.800003</v>
      </c>
      <c r="C1588" s="5">
        <v>140.5</v>
      </c>
      <c r="D1588" s="5">
        <v>136.75</v>
      </c>
      <c r="E1588" s="5">
        <v>140</v>
      </c>
      <c r="F1588" s="5">
        <v>3234020</v>
      </c>
    </row>
    <row r="1589" spans="1:6" x14ac:dyDescent="0.3">
      <c r="A1589" s="4">
        <v>42619</v>
      </c>
      <c r="B1589" s="5">
        <v>140</v>
      </c>
      <c r="C1589" s="5">
        <v>146.60000600000001</v>
      </c>
      <c r="D1589" s="5">
        <v>140</v>
      </c>
      <c r="E1589" s="5">
        <v>145.699997</v>
      </c>
      <c r="F1589" s="5">
        <v>5844510</v>
      </c>
    </row>
    <row r="1590" spans="1:6" x14ac:dyDescent="0.3">
      <c r="A1590" s="4">
        <v>42620</v>
      </c>
      <c r="B1590" s="5">
        <v>147.199997</v>
      </c>
      <c r="C1590" s="5">
        <v>154.199997</v>
      </c>
      <c r="D1590" s="5">
        <v>146.300003</v>
      </c>
      <c r="E1590" s="5">
        <v>150.75</v>
      </c>
      <c r="F1590" s="5">
        <v>10445879</v>
      </c>
    </row>
    <row r="1591" spans="1:6" x14ac:dyDescent="0.3">
      <c r="A1591" s="4">
        <v>42621</v>
      </c>
      <c r="B1591" s="5">
        <v>151.199997</v>
      </c>
      <c r="C1591" s="5">
        <v>153.800003</v>
      </c>
      <c r="D1591" s="5">
        <v>148.25</v>
      </c>
      <c r="E1591" s="5">
        <v>152.10000600000001</v>
      </c>
      <c r="F1591" s="5">
        <v>4452546</v>
      </c>
    </row>
    <row r="1592" spans="1:6" x14ac:dyDescent="0.3">
      <c r="A1592" s="4">
        <v>42622</v>
      </c>
      <c r="B1592" s="5">
        <v>151.10000600000001</v>
      </c>
      <c r="C1592" s="5">
        <v>152.14999399999999</v>
      </c>
      <c r="D1592" s="5">
        <v>148.35000600000001</v>
      </c>
      <c r="E1592" s="5">
        <v>149.300003</v>
      </c>
      <c r="F1592" s="5">
        <v>4760285</v>
      </c>
    </row>
    <row r="1593" spans="1:6" x14ac:dyDescent="0.3">
      <c r="A1593" s="4">
        <v>42625</v>
      </c>
      <c r="B1593" s="5">
        <v>146.39999399999999</v>
      </c>
      <c r="C1593" s="5">
        <v>146.89999399999999</v>
      </c>
      <c r="D1593" s="5">
        <v>139.60000600000001</v>
      </c>
      <c r="E1593" s="5">
        <v>141.050003</v>
      </c>
      <c r="F1593" s="5">
        <v>4757118</v>
      </c>
    </row>
    <row r="1594" spans="1:6" x14ac:dyDescent="0.3">
      <c r="A1594" s="4">
        <v>42627</v>
      </c>
      <c r="B1594" s="5">
        <v>141.050003</v>
      </c>
      <c r="C1594" s="5">
        <v>145.199997</v>
      </c>
      <c r="D1594" s="5">
        <v>139.5</v>
      </c>
      <c r="E1594" s="5">
        <v>144.64999399999999</v>
      </c>
      <c r="F1594" s="5">
        <v>5602441</v>
      </c>
    </row>
    <row r="1595" spans="1:6" x14ac:dyDescent="0.3">
      <c r="A1595" s="4">
        <v>42628</v>
      </c>
      <c r="B1595" s="5">
        <v>145.300003</v>
      </c>
      <c r="C1595" s="5">
        <v>145.89999399999999</v>
      </c>
      <c r="D1595" s="5">
        <v>141.39999399999999</v>
      </c>
      <c r="E1595" s="5">
        <v>143.449997</v>
      </c>
      <c r="F1595" s="5">
        <v>3415822</v>
      </c>
    </row>
    <row r="1596" spans="1:6" x14ac:dyDescent="0.3">
      <c r="A1596" s="4">
        <v>42629</v>
      </c>
      <c r="B1596" s="5">
        <v>145.25</v>
      </c>
      <c r="C1596" s="5">
        <v>147.449997</v>
      </c>
      <c r="D1596" s="5">
        <v>140.25</v>
      </c>
      <c r="E1596" s="5">
        <v>140.800003</v>
      </c>
      <c r="F1596" s="5">
        <v>7166925</v>
      </c>
    </row>
    <row r="1597" spans="1:6" x14ac:dyDescent="0.3">
      <c r="A1597" s="4">
        <v>42632</v>
      </c>
      <c r="B1597" s="5">
        <v>142.050003</v>
      </c>
      <c r="C1597" s="5">
        <v>143.10000600000001</v>
      </c>
      <c r="D1597" s="5">
        <v>141</v>
      </c>
      <c r="E1597" s="5">
        <v>141.75</v>
      </c>
      <c r="F1597" s="5">
        <v>2920926</v>
      </c>
    </row>
    <row r="1598" spans="1:6" x14ac:dyDescent="0.3">
      <c r="A1598" s="4">
        <v>42633</v>
      </c>
      <c r="B1598" s="5">
        <v>142.64999399999999</v>
      </c>
      <c r="C1598" s="5">
        <v>143.199997</v>
      </c>
      <c r="D1598" s="5">
        <v>141</v>
      </c>
      <c r="E1598" s="5">
        <v>141.550003</v>
      </c>
      <c r="F1598" s="5">
        <v>2585398</v>
      </c>
    </row>
    <row r="1599" spans="1:6" x14ac:dyDescent="0.3">
      <c r="A1599" s="4">
        <v>42634</v>
      </c>
      <c r="B1599" s="5">
        <v>142</v>
      </c>
      <c r="C1599" s="5">
        <v>143.699997</v>
      </c>
      <c r="D1599" s="5">
        <v>141.050003</v>
      </c>
      <c r="E1599" s="5">
        <v>141.5</v>
      </c>
      <c r="F1599" s="5">
        <v>3035316</v>
      </c>
    </row>
    <row r="1600" spans="1:6" x14ac:dyDescent="0.3">
      <c r="A1600" s="4">
        <v>42635</v>
      </c>
      <c r="B1600" s="5">
        <v>145</v>
      </c>
      <c r="C1600" s="5">
        <v>146.25</v>
      </c>
      <c r="D1600" s="5">
        <v>142.60000600000001</v>
      </c>
      <c r="E1600" s="5">
        <v>145.800003</v>
      </c>
      <c r="F1600" s="5">
        <v>4549769</v>
      </c>
    </row>
    <row r="1601" spans="1:6" x14ac:dyDescent="0.3">
      <c r="A1601" s="4">
        <v>42636</v>
      </c>
      <c r="B1601" s="5">
        <v>146</v>
      </c>
      <c r="C1601" s="5">
        <v>148</v>
      </c>
      <c r="D1601" s="5">
        <v>144.10000600000001</v>
      </c>
      <c r="E1601" s="5">
        <v>145.199997</v>
      </c>
      <c r="F1601" s="5">
        <v>4524412</v>
      </c>
    </row>
    <row r="1602" spans="1:6" x14ac:dyDescent="0.3">
      <c r="A1602" s="4">
        <v>42639</v>
      </c>
      <c r="B1602" s="5">
        <v>145</v>
      </c>
      <c r="C1602" s="5">
        <v>145</v>
      </c>
      <c r="D1602" s="5">
        <v>140.75</v>
      </c>
      <c r="E1602" s="5">
        <v>141.300003</v>
      </c>
      <c r="F1602" s="5">
        <v>4276948</v>
      </c>
    </row>
    <row r="1603" spans="1:6" x14ac:dyDescent="0.3">
      <c r="A1603" s="4">
        <v>42640</v>
      </c>
      <c r="B1603" s="5">
        <v>142.64999399999999</v>
      </c>
      <c r="C1603" s="5">
        <v>142.85000600000001</v>
      </c>
      <c r="D1603" s="5">
        <v>139.199997</v>
      </c>
      <c r="E1603" s="5">
        <v>141.550003</v>
      </c>
      <c r="F1603" s="5">
        <v>3455224</v>
      </c>
    </row>
    <row r="1604" spans="1:6" x14ac:dyDescent="0.3">
      <c r="A1604" s="4">
        <v>42641</v>
      </c>
      <c r="B1604" s="5">
        <v>141</v>
      </c>
      <c r="C1604" s="5">
        <v>147.39999399999999</v>
      </c>
      <c r="D1604" s="5">
        <v>140.800003</v>
      </c>
      <c r="E1604" s="5">
        <v>146</v>
      </c>
      <c r="F1604" s="5">
        <v>4109456</v>
      </c>
    </row>
    <row r="1605" spans="1:6" x14ac:dyDescent="0.3">
      <c r="A1605" s="4">
        <v>42642</v>
      </c>
      <c r="B1605" s="5">
        <v>147.35000600000001</v>
      </c>
      <c r="C1605" s="5">
        <v>148.10000600000001</v>
      </c>
      <c r="D1605" s="5">
        <v>132.449997</v>
      </c>
      <c r="E1605" s="5">
        <v>135.39999399999999</v>
      </c>
      <c r="F1605" s="5">
        <v>7010722</v>
      </c>
    </row>
    <row r="1606" spans="1:6" x14ac:dyDescent="0.3">
      <c r="A1606" s="4">
        <v>42643</v>
      </c>
      <c r="B1606" s="5">
        <v>135</v>
      </c>
      <c r="C1606" s="5">
        <v>139</v>
      </c>
      <c r="D1606" s="5">
        <v>133.800003</v>
      </c>
      <c r="E1606" s="5">
        <v>137.35000600000001</v>
      </c>
      <c r="F1606" s="5">
        <v>4217197</v>
      </c>
    </row>
    <row r="1607" spans="1:6" x14ac:dyDescent="0.3">
      <c r="A1607" s="4">
        <v>42646</v>
      </c>
      <c r="B1607" s="5">
        <v>139</v>
      </c>
      <c r="C1607" s="5">
        <v>143.800003</v>
      </c>
      <c r="D1607" s="5">
        <v>138.800003</v>
      </c>
      <c r="E1607" s="5">
        <v>143.199997</v>
      </c>
      <c r="F1607" s="5">
        <v>4112055</v>
      </c>
    </row>
    <row r="1608" spans="1:6" x14ac:dyDescent="0.3">
      <c r="A1608" s="4">
        <v>42647</v>
      </c>
      <c r="B1608" s="5">
        <v>144</v>
      </c>
      <c r="C1608" s="5">
        <v>155</v>
      </c>
      <c r="D1608" s="5">
        <v>142.5</v>
      </c>
      <c r="E1608" s="5">
        <v>152.199997</v>
      </c>
      <c r="F1608" s="5">
        <v>12915444</v>
      </c>
    </row>
    <row r="1609" spans="1:6" x14ac:dyDescent="0.3">
      <c r="A1609" s="4">
        <v>42648</v>
      </c>
      <c r="B1609" s="5">
        <v>153</v>
      </c>
      <c r="C1609" s="5">
        <v>154.89999399999999</v>
      </c>
      <c r="D1609" s="5">
        <v>150.39999399999999</v>
      </c>
      <c r="E1609" s="5">
        <v>152.35000600000001</v>
      </c>
      <c r="F1609" s="5">
        <v>7385189</v>
      </c>
    </row>
    <row r="1610" spans="1:6" x14ac:dyDescent="0.3">
      <c r="A1610" s="4">
        <v>42649</v>
      </c>
      <c r="B1610" s="5">
        <v>153.39999399999999</v>
      </c>
      <c r="C1610" s="5">
        <v>154.449997</v>
      </c>
      <c r="D1610" s="5">
        <v>147.25</v>
      </c>
      <c r="E1610" s="5">
        <v>149.39999399999999</v>
      </c>
      <c r="F1610" s="5">
        <v>4288776</v>
      </c>
    </row>
    <row r="1611" spans="1:6" x14ac:dyDescent="0.3">
      <c r="A1611" s="4">
        <v>42650</v>
      </c>
      <c r="B1611" s="5">
        <v>149.89999399999999</v>
      </c>
      <c r="C1611" s="5">
        <v>150.550003</v>
      </c>
      <c r="D1611" s="5">
        <v>147.39999399999999</v>
      </c>
      <c r="E1611" s="5">
        <v>149.10000600000001</v>
      </c>
      <c r="F1611" s="5">
        <v>3385978</v>
      </c>
    </row>
    <row r="1612" spans="1:6" x14ac:dyDescent="0.3">
      <c r="A1612" s="4">
        <v>42653</v>
      </c>
      <c r="B1612" s="5">
        <v>150.199997</v>
      </c>
      <c r="C1612" s="5">
        <v>151</v>
      </c>
      <c r="D1612" s="5">
        <v>144.800003</v>
      </c>
      <c r="E1612" s="5">
        <v>145.64999399999999</v>
      </c>
      <c r="F1612" s="5">
        <v>3728631</v>
      </c>
    </row>
    <row r="1613" spans="1:6" x14ac:dyDescent="0.3">
      <c r="A1613" s="4">
        <v>42656</v>
      </c>
      <c r="B1613" s="5">
        <v>145.64999399999999</v>
      </c>
      <c r="C1613" s="5">
        <v>145.64999399999999</v>
      </c>
      <c r="D1613" s="5">
        <v>140.75</v>
      </c>
      <c r="E1613" s="5">
        <v>142.25</v>
      </c>
      <c r="F1613" s="5">
        <v>7498766</v>
      </c>
    </row>
    <row r="1614" spans="1:6" x14ac:dyDescent="0.3">
      <c r="A1614" s="4">
        <v>42657</v>
      </c>
      <c r="B1614" s="5">
        <v>143.550003</v>
      </c>
      <c r="C1614" s="5">
        <v>144.39999399999999</v>
      </c>
      <c r="D1614" s="5">
        <v>140.14999399999999</v>
      </c>
      <c r="E1614" s="5">
        <v>141.25</v>
      </c>
      <c r="F1614" s="5">
        <v>3230470</v>
      </c>
    </row>
    <row r="1615" spans="1:6" x14ac:dyDescent="0.3">
      <c r="A1615" s="4">
        <v>42660</v>
      </c>
      <c r="B1615" s="5">
        <v>141.89999399999999</v>
      </c>
      <c r="C1615" s="5">
        <v>142.699997</v>
      </c>
      <c r="D1615" s="5">
        <v>136.10000600000001</v>
      </c>
      <c r="E1615" s="5">
        <v>137.300003</v>
      </c>
      <c r="F1615" s="5">
        <v>4779048</v>
      </c>
    </row>
    <row r="1616" spans="1:6" x14ac:dyDescent="0.3">
      <c r="A1616" s="4">
        <v>42661</v>
      </c>
      <c r="B1616" s="5">
        <v>138.5</v>
      </c>
      <c r="C1616" s="5">
        <v>143.699997</v>
      </c>
      <c r="D1616" s="5">
        <v>138.199997</v>
      </c>
      <c r="E1616" s="5">
        <v>143.199997</v>
      </c>
      <c r="F1616" s="5">
        <v>3708398</v>
      </c>
    </row>
    <row r="1617" spans="1:6" x14ac:dyDescent="0.3">
      <c r="A1617" s="4">
        <v>42662</v>
      </c>
      <c r="B1617" s="5">
        <v>144</v>
      </c>
      <c r="C1617" s="5">
        <v>144.199997</v>
      </c>
      <c r="D1617" s="5">
        <v>140.449997</v>
      </c>
      <c r="E1617" s="5">
        <v>142.75</v>
      </c>
      <c r="F1617" s="5">
        <v>3195646</v>
      </c>
    </row>
    <row r="1618" spans="1:6" x14ac:dyDescent="0.3">
      <c r="A1618" s="4">
        <v>42663</v>
      </c>
      <c r="B1618" s="5">
        <v>143.25</v>
      </c>
      <c r="C1618" s="5">
        <v>149.300003</v>
      </c>
      <c r="D1618" s="5">
        <v>143</v>
      </c>
      <c r="E1618" s="5">
        <v>147.85000600000001</v>
      </c>
      <c r="F1618" s="5">
        <v>5526031</v>
      </c>
    </row>
    <row r="1619" spans="1:6" x14ac:dyDescent="0.3">
      <c r="A1619" s="4">
        <v>42664</v>
      </c>
      <c r="B1619" s="5">
        <v>147.5</v>
      </c>
      <c r="C1619" s="5">
        <v>148</v>
      </c>
      <c r="D1619" s="5">
        <v>144.39999399999999</v>
      </c>
      <c r="E1619" s="5">
        <v>146.949997</v>
      </c>
      <c r="F1619" s="5">
        <v>3224297</v>
      </c>
    </row>
    <row r="1620" spans="1:6" x14ac:dyDescent="0.3">
      <c r="A1620" s="4">
        <v>42667</v>
      </c>
      <c r="B1620" s="5">
        <v>147.10000600000001</v>
      </c>
      <c r="C1620" s="5">
        <v>150.85000600000001</v>
      </c>
      <c r="D1620" s="5">
        <v>147.10000600000001</v>
      </c>
      <c r="E1620" s="5">
        <v>148</v>
      </c>
      <c r="F1620" s="5">
        <v>4283625</v>
      </c>
    </row>
    <row r="1621" spans="1:6" x14ac:dyDescent="0.3">
      <c r="A1621" s="4">
        <v>42668</v>
      </c>
      <c r="B1621" s="5">
        <v>147</v>
      </c>
      <c r="C1621" s="5">
        <v>149.300003</v>
      </c>
      <c r="D1621" s="5">
        <v>147</v>
      </c>
      <c r="E1621" s="5">
        <v>147.75</v>
      </c>
      <c r="F1621" s="5">
        <v>2744146</v>
      </c>
    </row>
    <row r="1622" spans="1:6" x14ac:dyDescent="0.3">
      <c r="A1622" s="4">
        <v>42669</v>
      </c>
      <c r="B1622" s="5">
        <v>147</v>
      </c>
      <c r="C1622" s="5">
        <v>149.64999399999999</v>
      </c>
      <c r="D1622" s="5">
        <v>142.800003</v>
      </c>
      <c r="E1622" s="5">
        <v>144.64999399999999</v>
      </c>
      <c r="F1622" s="5">
        <v>3228567</v>
      </c>
    </row>
    <row r="1623" spans="1:6" x14ac:dyDescent="0.3">
      <c r="A1623" s="4">
        <v>42670</v>
      </c>
      <c r="B1623" s="5">
        <v>143.949997</v>
      </c>
      <c r="C1623" s="5">
        <v>145.449997</v>
      </c>
      <c r="D1623" s="5">
        <v>141.5</v>
      </c>
      <c r="E1623" s="5">
        <v>143.85000600000001</v>
      </c>
      <c r="F1623" s="5">
        <v>2633065</v>
      </c>
    </row>
    <row r="1624" spans="1:6" x14ac:dyDescent="0.3">
      <c r="A1624" s="4">
        <v>42671</v>
      </c>
      <c r="B1624" s="5">
        <v>144.449997</v>
      </c>
      <c r="C1624" s="5">
        <v>148</v>
      </c>
      <c r="D1624" s="5">
        <v>143.75</v>
      </c>
      <c r="E1624" s="5">
        <v>147.64999399999999</v>
      </c>
      <c r="F1624" s="5">
        <v>3860131</v>
      </c>
    </row>
    <row r="1625" spans="1:6" x14ac:dyDescent="0.3">
      <c r="A1625" s="4">
        <v>42675</v>
      </c>
      <c r="B1625" s="5">
        <v>147.64999399999999</v>
      </c>
      <c r="C1625" s="5">
        <v>147.699997</v>
      </c>
      <c r="D1625" s="5">
        <v>143.699997</v>
      </c>
      <c r="E1625" s="5">
        <v>144.199997</v>
      </c>
      <c r="F1625" s="5">
        <v>2336674</v>
      </c>
    </row>
    <row r="1626" spans="1:6" x14ac:dyDescent="0.3">
      <c r="A1626" s="4">
        <v>42676</v>
      </c>
      <c r="B1626" s="5">
        <v>142.25</v>
      </c>
      <c r="C1626" s="5">
        <v>142.75</v>
      </c>
      <c r="D1626" s="5">
        <v>138.300003</v>
      </c>
      <c r="E1626" s="5">
        <v>139.050003</v>
      </c>
      <c r="F1626" s="5">
        <v>3525327</v>
      </c>
    </row>
    <row r="1627" spans="1:6" x14ac:dyDescent="0.3">
      <c r="A1627" s="4">
        <v>42677</v>
      </c>
      <c r="B1627" s="5">
        <v>138.199997</v>
      </c>
      <c r="C1627" s="5">
        <v>140.5</v>
      </c>
      <c r="D1627" s="5">
        <v>136.10000600000001</v>
      </c>
      <c r="E1627" s="5">
        <v>137.050003</v>
      </c>
      <c r="F1627" s="5">
        <v>4522777</v>
      </c>
    </row>
    <row r="1628" spans="1:6" x14ac:dyDescent="0.3">
      <c r="A1628" s="4">
        <v>42678</v>
      </c>
      <c r="B1628" s="5">
        <v>138</v>
      </c>
      <c r="C1628" s="5">
        <v>138.300003</v>
      </c>
      <c r="D1628" s="5">
        <v>132.300003</v>
      </c>
      <c r="E1628" s="5">
        <v>133.949997</v>
      </c>
      <c r="F1628" s="5">
        <v>6460119</v>
      </c>
    </row>
    <row r="1629" spans="1:6" x14ac:dyDescent="0.3">
      <c r="A1629" s="4">
        <v>42681</v>
      </c>
      <c r="B1629" s="5">
        <v>135.800003</v>
      </c>
      <c r="C1629" s="5">
        <v>137</v>
      </c>
      <c r="D1629" s="5">
        <v>131.60000600000001</v>
      </c>
      <c r="E1629" s="5">
        <v>132.85000600000001</v>
      </c>
      <c r="F1629" s="5">
        <v>6212822</v>
      </c>
    </row>
    <row r="1630" spans="1:6" x14ac:dyDescent="0.3">
      <c r="A1630" s="4">
        <v>42682</v>
      </c>
      <c r="B1630" s="5">
        <v>132.550003</v>
      </c>
      <c r="C1630" s="5">
        <v>133.300003</v>
      </c>
      <c r="D1630" s="5">
        <v>128.5</v>
      </c>
      <c r="E1630" s="5">
        <v>129.550003</v>
      </c>
      <c r="F1630" s="5">
        <v>5101370</v>
      </c>
    </row>
    <row r="1631" spans="1:6" x14ac:dyDescent="0.3">
      <c r="A1631" s="4">
        <v>42683</v>
      </c>
      <c r="B1631" s="5">
        <v>119.099998</v>
      </c>
      <c r="C1631" s="5">
        <v>130.89999399999999</v>
      </c>
      <c r="D1631" s="5">
        <v>116</v>
      </c>
      <c r="E1631" s="5">
        <v>128.699997</v>
      </c>
      <c r="F1631" s="5">
        <v>10105589</v>
      </c>
    </row>
    <row r="1632" spans="1:6" x14ac:dyDescent="0.3">
      <c r="A1632" s="4">
        <v>42684</v>
      </c>
      <c r="B1632" s="5">
        <v>134</v>
      </c>
      <c r="C1632" s="5">
        <v>145.39999399999999</v>
      </c>
      <c r="D1632" s="5">
        <v>132.5</v>
      </c>
      <c r="E1632" s="5">
        <v>143.050003</v>
      </c>
      <c r="F1632" s="5">
        <v>12454663</v>
      </c>
    </row>
    <row r="1633" spans="1:6" x14ac:dyDescent="0.3">
      <c r="A1633" s="4">
        <v>42685</v>
      </c>
      <c r="B1633" s="5">
        <v>143</v>
      </c>
      <c r="C1633" s="5">
        <v>154.449997</v>
      </c>
      <c r="D1633" s="5">
        <v>140.60000600000001</v>
      </c>
      <c r="E1633" s="5">
        <v>143.89999399999999</v>
      </c>
      <c r="F1633" s="5">
        <v>17837062</v>
      </c>
    </row>
    <row r="1634" spans="1:6" x14ac:dyDescent="0.3">
      <c r="A1634" s="4">
        <v>42689</v>
      </c>
      <c r="B1634" s="5">
        <v>143.89999399999999</v>
      </c>
      <c r="C1634" s="5">
        <v>149.89999399999999</v>
      </c>
      <c r="D1634" s="5">
        <v>142.550003</v>
      </c>
      <c r="E1634" s="5">
        <v>147.800003</v>
      </c>
      <c r="F1634" s="5">
        <v>9838960</v>
      </c>
    </row>
    <row r="1635" spans="1:6" x14ac:dyDescent="0.3">
      <c r="A1635" s="4">
        <v>42690</v>
      </c>
      <c r="B1635" s="5">
        <v>151</v>
      </c>
      <c r="C1635" s="5">
        <v>152</v>
      </c>
      <c r="D1635" s="5">
        <v>146.25</v>
      </c>
      <c r="E1635" s="5">
        <v>147.85000600000001</v>
      </c>
      <c r="F1635" s="5">
        <v>7363461</v>
      </c>
    </row>
    <row r="1636" spans="1:6" x14ac:dyDescent="0.3">
      <c r="A1636" s="4">
        <v>42691</v>
      </c>
      <c r="B1636" s="5">
        <v>147.85000600000001</v>
      </c>
      <c r="C1636" s="5">
        <v>151</v>
      </c>
      <c r="D1636" s="5">
        <v>147.10000600000001</v>
      </c>
      <c r="E1636" s="5">
        <v>149.39999399999999</v>
      </c>
      <c r="F1636" s="5">
        <v>4976955</v>
      </c>
    </row>
    <row r="1637" spans="1:6" x14ac:dyDescent="0.3">
      <c r="A1637" s="4">
        <v>42692</v>
      </c>
      <c r="B1637" s="5">
        <v>150.949997</v>
      </c>
      <c r="C1637" s="5">
        <v>158</v>
      </c>
      <c r="D1637" s="5">
        <v>148.85000600000001</v>
      </c>
      <c r="E1637" s="5">
        <v>157.10000600000001</v>
      </c>
      <c r="F1637" s="5">
        <v>10697831</v>
      </c>
    </row>
    <row r="1638" spans="1:6" x14ac:dyDescent="0.3">
      <c r="A1638" s="4">
        <v>42695</v>
      </c>
      <c r="B1638" s="5">
        <v>158</v>
      </c>
      <c r="C1638" s="5">
        <v>159.60000600000001</v>
      </c>
      <c r="D1638" s="5">
        <v>147.5</v>
      </c>
      <c r="E1638" s="5">
        <v>148.75</v>
      </c>
      <c r="F1638" s="5">
        <v>8355799</v>
      </c>
    </row>
    <row r="1639" spans="1:6" x14ac:dyDescent="0.3">
      <c r="A1639" s="4">
        <v>42696</v>
      </c>
      <c r="B1639" s="5">
        <v>150</v>
      </c>
      <c r="C1639" s="5">
        <v>152.60000600000001</v>
      </c>
      <c r="D1639" s="5">
        <v>146.199997</v>
      </c>
      <c r="E1639" s="5">
        <v>151.050003</v>
      </c>
      <c r="F1639" s="5">
        <v>5293008</v>
      </c>
    </row>
    <row r="1640" spans="1:6" x14ac:dyDescent="0.3">
      <c r="A1640" s="4">
        <v>42697</v>
      </c>
      <c r="B1640" s="5">
        <v>151.85000600000001</v>
      </c>
      <c r="C1640" s="5">
        <v>152.39999399999999</v>
      </c>
      <c r="D1640" s="5">
        <v>146.550003</v>
      </c>
      <c r="E1640" s="5">
        <v>149.10000600000001</v>
      </c>
      <c r="F1640" s="5">
        <v>5028422</v>
      </c>
    </row>
    <row r="1641" spans="1:6" x14ac:dyDescent="0.3">
      <c r="A1641" s="4">
        <v>42698</v>
      </c>
      <c r="B1641" s="5">
        <v>147.75</v>
      </c>
      <c r="C1641" s="5">
        <v>152.35000600000001</v>
      </c>
      <c r="D1641" s="5">
        <v>146.300003</v>
      </c>
      <c r="E1641" s="5">
        <v>151.5</v>
      </c>
      <c r="F1641" s="5">
        <v>5034549</v>
      </c>
    </row>
    <row r="1642" spans="1:6" x14ac:dyDescent="0.3">
      <c r="A1642" s="4">
        <v>42699</v>
      </c>
      <c r="B1642" s="5">
        <v>151.550003</v>
      </c>
      <c r="C1642" s="5">
        <v>154.699997</v>
      </c>
      <c r="D1642" s="5">
        <v>151.14999399999999</v>
      </c>
      <c r="E1642" s="5">
        <v>153.050003</v>
      </c>
      <c r="F1642" s="5">
        <v>3755179</v>
      </c>
    </row>
    <row r="1643" spans="1:6" x14ac:dyDescent="0.3">
      <c r="A1643" s="4">
        <v>42702</v>
      </c>
      <c r="B1643" s="5">
        <v>150.60000600000001</v>
      </c>
      <c r="C1643" s="5">
        <v>155.300003</v>
      </c>
      <c r="D1643" s="5">
        <v>148.050003</v>
      </c>
      <c r="E1643" s="5">
        <v>150.050003</v>
      </c>
      <c r="F1643" s="5">
        <v>4409902</v>
      </c>
    </row>
    <row r="1644" spans="1:6" x14ac:dyDescent="0.3">
      <c r="A1644" s="4">
        <v>42703</v>
      </c>
      <c r="B1644" s="5">
        <v>150.35000600000001</v>
      </c>
      <c r="C1644" s="5">
        <v>153.199997</v>
      </c>
      <c r="D1644" s="5">
        <v>148</v>
      </c>
      <c r="E1644" s="5">
        <v>149.25</v>
      </c>
      <c r="F1644" s="5">
        <v>2733689</v>
      </c>
    </row>
    <row r="1645" spans="1:6" x14ac:dyDescent="0.3">
      <c r="A1645" s="4">
        <v>42704</v>
      </c>
      <c r="B1645" s="5">
        <v>150.699997</v>
      </c>
      <c r="C1645" s="5">
        <v>152.35000600000001</v>
      </c>
      <c r="D1645" s="5">
        <v>147.550003</v>
      </c>
      <c r="E1645" s="5">
        <v>151.949997</v>
      </c>
      <c r="F1645" s="5">
        <v>5256015</v>
      </c>
    </row>
    <row r="1646" spans="1:6" x14ac:dyDescent="0.3">
      <c r="A1646" s="4">
        <v>42705</v>
      </c>
      <c r="B1646" s="5">
        <v>152.199997</v>
      </c>
      <c r="C1646" s="5">
        <v>153</v>
      </c>
      <c r="D1646" s="5">
        <v>146.300003</v>
      </c>
      <c r="E1646" s="5">
        <v>147.699997</v>
      </c>
      <c r="F1646" s="5">
        <v>3933605</v>
      </c>
    </row>
    <row r="1647" spans="1:6" x14ac:dyDescent="0.3">
      <c r="A1647" s="4">
        <v>42706</v>
      </c>
      <c r="B1647" s="5">
        <v>147</v>
      </c>
      <c r="C1647" s="5">
        <v>147.050003</v>
      </c>
      <c r="D1647" s="5">
        <v>140.75</v>
      </c>
      <c r="E1647" s="5">
        <v>141.89999399999999</v>
      </c>
      <c r="F1647" s="5">
        <v>10182446</v>
      </c>
    </row>
    <row r="1648" spans="1:6" x14ac:dyDescent="0.3">
      <c r="A1648" s="4">
        <v>42709</v>
      </c>
      <c r="B1648" s="5">
        <v>140.949997</v>
      </c>
      <c r="C1648" s="5">
        <v>145.25</v>
      </c>
      <c r="D1648" s="5">
        <v>140.199997</v>
      </c>
      <c r="E1648" s="5">
        <v>144.60000600000001</v>
      </c>
      <c r="F1648" s="5">
        <v>3600515</v>
      </c>
    </row>
    <row r="1649" spans="1:6" x14ac:dyDescent="0.3">
      <c r="A1649" s="4">
        <v>42710</v>
      </c>
      <c r="B1649" s="5">
        <v>145.300003</v>
      </c>
      <c r="C1649" s="5">
        <v>145.89999399999999</v>
      </c>
      <c r="D1649" s="5">
        <v>142.89999399999999</v>
      </c>
      <c r="E1649" s="5">
        <v>143.199997</v>
      </c>
      <c r="F1649" s="5">
        <v>2699178</v>
      </c>
    </row>
    <row r="1650" spans="1:6" x14ac:dyDescent="0.3">
      <c r="A1650" s="4">
        <v>42711</v>
      </c>
      <c r="B1650" s="5">
        <v>143.949997</v>
      </c>
      <c r="C1650" s="5">
        <v>145</v>
      </c>
      <c r="D1650" s="5">
        <v>138.550003</v>
      </c>
      <c r="E1650" s="5">
        <v>141.300003</v>
      </c>
      <c r="F1650" s="5">
        <v>4190138</v>
      </c>
    </row>
    <row r="1651" spans="1:6" x14ac:dyDescent="0.3">
      <c r="A1651" s="4">
        <v>42712</v>
      </c>
      <c r="B1651" s="5">
        <v>143.699997</v>
      </c>
      <c r="C1651" s="5">
        <v>143.800003</v>
      </c>
      <c r="D1651" s="5">
        <v>141.10000600000001</v>
      </c>
      <c r="E1651" s="5">
        <v>141.699997</v>
      </c>
      <c r="F1651" s="5">
        <v>2420166</v>
      </c>
    </row>
    <row r="1652" spans="1:6" x14ac:dyDescent="0.3">
      <c r="A1652" s="4">
        <v>42713</v>
      </c>
      <c r="B1652" s="5">
        <v>142.5</v>
      </c>
      <c r="C1652" s="5">
        <v>145.10000600000001</v>
      </c>
      <c r="D1652" s="5">
        <v>141.699997</v>
      </c>
      <c r="E1652" s="5">
        <v>144.25</v>
      </c>
      <c r="F1652" s="5">
        <v>3039033</v>
      </c>
    </row>
    <row r="1653" spans="1:6" x14ac:dyDescent="0.3">
      <c r="A1653" s="4">
        <v>42716</v>
      </c>
      <c r="B1653" s="5">
        <v>143.89999399999999</v>
      </c>
      <c r="C1653" s="5">
        <v>144.85000600000001</v>
      </c>
      <c r="D1653" s="5">
        <v>140.64999399999999</v>
      </c>
      <c r="E1653" s="5">
        <v>141.60000600000001</v>
      </c>
      <c r="F1653" s="5">
        <v>2524234</v>
      </c>
    </row>
    <row r="1654" spans="1:6" x14ac:dyDescent="0.3">
      <c r="A1654" s="4">
        <v>42717</v>
      </c>
      <c r="B1654" s="5">
        <v>141.85000600000001</v>
      </c>
      <c r="C1654" s="5">
        <v>142.89999399999999</v>
      </c>
      <c r="D1654" s="5">
        <v>140.300003</v>
      </c>
      <c r="E1654" s="5">
        <v>142.39999399999999</v>
      </c>
      <c r="F1654" s="5">
        <v>2349439</v>
      </c>
    </row>
    <row r="1655" spans="1:6" x14ac:dyDescent="0.3">
      <c r="A1655" s="4">
        <v>42718</v>
      </c>
      <c r="B1655" s="5">
        <v>143</v>
      </c>
      <c r="C1655" s="5">
        <v>143</v>
      </c>
      <c r="D1655" s="5">
        <v>139.199997</v>
      </c>
      <c r="E1655" s="5">
        <v>139.64999399999999</v>
      </c>
      <c r="F1655" s="5">
        <v>1961530</v>
      </c>
    </row>
    <row r="1656" spans="1:6" x14ac:dyDescent="0.3">
      <c r="A1656" s="4">
        <v>42719</v>
      </c>
      <c r="B1656" s="5">
        <v>137.949997</v>
      </c>
      <c r="C1656" s="5">
        <v>141.199997</v>
      </c>
      <c r="D1656" s="5">
        <v>136.199997</v>
      </c>
      <c r="E1656" s="5">
        <v>139.050003</v>
      </c>
      <c r="F1656" s="5">
        <v>2787159</v>
      </c>
    </row>
    <row r="1657" spans="1:6" x14ac:dyDescent="0.3">
      <c r="A1657" s="4">
        <v>42720</v>
      </c>
      <c r="B1657" s="5">
        <v>141</v>
      </c>
      <c r="C1657" s="5">
        <v>141</v>
      </c>
      <c r="D1657" s="5">
        <v>136.800003</v>
      </c>
      <c r="E1657" s="5">
        <v>137.14999399999999</v>
      </c>
      <c r="F1657" s="5">
        <v>1987735</v>
      </c>
    </row>
    <row r="1658" spans="1:6" x14ac:dyDescent="0.3">
      <c r="A1658" s="4">
        <v>42723</v>
      </c>
      <c r="B1658" s="5">
        <v>136.10000600000001</v>
      </c>
      <c r="C1658" s="5">
        <v>136.550003</v>
      </c>
      <c r="D1658" s="5">
        <v>133.199997</v>
      </c>
      <c r="E1658" s="5">
        <v>133.550003</v>
      </c>
      <c r="F1658" s="5">
        <v>2650842</v>
      </c>
    </row>
    <row r="1659" spans="1:6" x14ac:dyDescent="0.3">
      <c r="A1659" s="4">
        <v>42724</v>
      </c>
      <c r="B1659" s="5">
        <v>132.14999399999999</v>
      </c>
      <c r="C1659" s="5">
        <v>134.10000600000001</v>
      </c>
      <c r="D1659" s="5">
        <v>128.5</v>
      </c>
      <c r="E1659" s="5">
        <v>129.35000600000001</v>
      </c>
      <c r="F1659" s="5">
        <v>3766220</v>
      </c>
    </row>
    <row r="1660" spans="1:6" x14ac:dyDescent="0.3">
      <c r="A1660" s="4">
        <v>42725</v>
      </c>
      <c r="B1660" s="5">
        <v>130.14999399999999</v>
      </c>
      <c r="C1660" s="5">
        <v>130.949997</v>
      </c>
      <c r="D1660" s="5">
        <v>127.5</v>
      </c>
      <c r="E1660" s="5">
        <v>128.10000600000001</v>
      </c>
      <c r="F1660" s="5">
        <v>3408851</v>
      </c>
    </row>
    <row r="1661" spans="1:6" x14ac:dyDescent="0.3">
      <c r="A1661" s="4">
        <v>42726</v>
      </c>
      <c r="B1661" s="5">
        <v>126.550003</v>
      </c>
      <c r="C1661" s="5">
        <v>127.199997</v>
      </c>
      <c r="D1661" s="5">
        <v>125.449997</v>
      </c>
      <c r="E1661" s="5">
        <v>126.25</v>
      </c>
      <c r="F1661" s="5">
        <v>2433783</v>
      </c>
    </row>
    <row r="1662" spans="1:6" x14ac:dyDescent="0.3">
      <c r="A1662" s="4">
        <v>42727</v>
      </c>
      <c r="B1662" s="5">
        <v>126</v>
      </c>
      <c r="C1662" s="5">
        <v>128</v>
      </c>
      <c r="D1662" s="5">
        <v>125.400002</v>
      </c>
      <c r="E1662" s="5">
        <v>126.550003</v>
      </c>
      <c r="F1662" s="5">
        <v>2500333</v>
      </c>
    </row>
    <row r="1663" spans="1:6" x14ac:dyDescent="0.3">
      <c r="A1663" s="4">
        <v>42730</v>
      </c>
      <c r="B1663" s="5">
        <v>125.949997</v>
      </c>
      <c r="C1663" s="5">
        <v>125.949997</v>
      </c>
      <c r="D1663" s="5">
        <v>121.199997</v>
      </c>
      <c r="E1663" s="5">
        <v>121.800003</v>
      </c>
      <c r="F1663" s="5">
        <v>2216753</v>
      </c>
    </row>
    <row r="1664" spans="1:6" x14ac:dyDescent="0.3">
      <c r="A1664" s="4">
        <v>42731</v>
      </c>
      <c r="B1664" s="5">
        <v>122</v>
      </c>
      <c r="C1664" s="5">
        <v>125</v>
      </c>
      <c r="D1664" s="5">
        <v>119.800003</v>
      </c>
      <c r="E1664" s="5">
        <v>124</v>
      </c>
      <c r="F1664" s="5">
        <v>2768606</v>
      </c>
    </row>
    <row r="1665" spans="1:6" x14ac:dyDescent="0.3">
      <c r="A1665" s="4">
        <v>42732</v>
      </c>
      <c r="B1665" s="5">
        <v>124.300003</v>
      </c>
      <c r="C1665" s="5">
        <v>126.449997</v>
      </c>
      <c r="D1665" s="5">
        <v>123.599998</v>
      </c>
      <c r="E1665" s="5">
        <v>124.150002</v>
      </c>
      <c r="F1665" s="5">
        <v>2229100</v>
      </c>
    </row>
    <row r="1666" spans="1:6" x14ac:dyDescent="0.3">
      <c r="A1666" s="4">
        <v>42733</v>
      </c>
      <c r="B1666" s="5">
        <v>123.300003</v>
      </c>
      <c r="C1666" s="5">
        <v>124.699997</v>
      </c>
      <c r="D1666" s="5">
        <v>121.300003</v>
      </c>
      <c r="E1666" s="5">
        <v>121.949997</v>
      </c>
      <c r="F1666" s="5">
        <v>2479869</v>
      </c>
    </row>
    <row r="1667" spans="1:6" x14ac:dyDescent="0.3">
      <c r="A1667" s="4">
        <v>42734</v>
      </c>
      <c r="B1667" s="5">
        <v>121.949997</v>
      </c>
      <c r="C1667" s="5">
        <v>125.400002</v>
      </c>
      <c r="D1667" s="5">
        <v>121.650002</v>
      </c>
      <c r="E1667" s="5">
        <v>123.099998</v>
      </c>
      <c r="F1667" s="5">
        <v>3209572</v>
      </c>
    </row>
    <row r="1668" spans="1:6" x14ac:dyDescent="0.3">
      <c r="A1668" s="4">
        <v>42737</v>
      </c>
      <c r="B1668" s="5">
        <v>124.5</v>
      </c>
      <c r="C1668" s="5">
        <v>126.5</v>
      </c>
      <c r="D1668" s="5">
        <v>121.650002</v>
      </c>
      <c r="E1668" s="5">
        <v>125.550003</v>
      </c>
      <c r="F1668" s="5">
        <v>3427697</v>
      </c>
    </row>
    <row r="1669" spans="1:6" x14ac:dyDescent="0.3">
      <c r="A1669" s="4">
        <v>42738</v>
      </c>
      <c r="B1669" s="5">
        <v>125</v>
      </c>
      <c r="C1669" s="5">
        <v>126.900002</v>
      </c>
      <c r="D1669" s="5">
        <v>123.599998</v>
      </c>
      <c r="E1669" s="5">
        <v>126.25</v>
      </c>
      <c r="F1669" s="5">
        <v>3067265</v>
      </c>
    </row>
    <row r="1670" spans="1:6" x14ac:dyDescent="0.3">
      <c r="A1670" s="4">
        <v>42739</v>
      </c>
      <c r="B1670" s="5">
        <v>126.400002</v>
      </c>
      <c r="C1670" s="5">
        <v>127.199997</v>
      </c>
      <c r="D1670" s="5">
        <v>124.349998</v>
      </c>
      <c r="E1670" s="5">
        <v>125.550003</v>
      </c>
      <c r="F1670" s="5">
        <v>2202598</v>
      </c>
    </row>
    <row r="1671" spans="1:6" x14ac:dyDescent="0.3">
      <c r="A1671" s="4">
        <v>42740</v>
      </c>
      <c r="B1671" s="5">
        <v>127</v>
      </c>
      <c r="C1671" s="5">
        <v>128.5</v>
      </c>
      <c r="D1671" s="5">
        <v>126.099998</v>
      </c>
      <c r="E1671" s="5">
        <v>127.900002</v>
      </c>
      <c r="F1671" s="5">
        <v>2837972</v>
      </c>
    </row>
    <row r="1672" spans="1:6" x14ac:dyDescent="0.3">
      <c r="A1672" s="4">
        <v>42741</v>
      </c>
      <c r="B1672" s="5">
        <v>128.60000600000001</v>
      </c>
      <c r="C1672" s="5">
        <v>130.800003</v>
      </c>
      <c r="D1672" s="5">
        <v>128.050003</v>
      </c>
      <c r="E1672" s="5">
        <v>129.14999399999999</v>
      </c>
      <c r="F1672" s="5">
        <v>3301515</v>
      </c>
    </row>
    <row r="1673" spans="1:6" x14ac:dyDescent="0.3">
      <c r="A1673" s="4">
        <v>42744</v>
      </c>
      <c r="B1673" s="5">
        <v>129.949997</v>
      </c>
      <c r="C1673" s="5">
        <v>130</v>
      </c>
      <c r="D1673" s="5">
        <v>127.150002</v>
      </c>
      <c r="E1673" s="5">
        <v>127.650002</v>
      </c>
      <c r="F1673" s="5">
        <v>2543447</v>
      </c>
    </row>
    <row r="1674" spans="1:6" x14ac:dyDescent="0.3">
      <c r="A1674" s="4">
        <v>42745</v>
      </c>
      <c r="B1674" s="5">
        <v>128.5</v>
      </c>
      <c r="C1674" s="5">
        <v>132.199997</v>
      </c>
      <c r="D1674" s="5">
        <v>126.900002</v>
      </c>
      <c r="E1674" s="5">
        <v>131.25</v>
      </c>
      <c r="F1674" s="5">
        <v>2941207</v>
      </c>
    </row>
    <row r="1675" spans="1:6" x14ac:dyDescent="0.3">
      <c r="A1675" s="4">
        <v>42746</v>
      </c>
      <c r="B1675" s="5">
        <v>131.89999399999999</v>
      </c>
      <c r="C1675" s="5">
        <v>143.85000600000001</v>
      </c>
      <c r="D1675" s="5">
        <v>131.050003</v>
      </c>
      <c r="E1675" s="5">
        <v>140.199997</v>
      </c>
      <c r="F1675" s="5">
        <v>9087334</v>
      </c>
    </row>
    <row r="1676" spans="1:6" x14ac:dyDescent="0.3">
      <c r="A1676" s="4">
        <v>42747</v>
      </c>
      <c r="B1676" s="5">
        <v>139.85000600000001</v>
      </c>
      <c r="C1676" s="5">
        <v>140.199997</v>
      </c>
      <c r="D1676" s="5">
        <v>135.800003</v>
      </c>
      <c r="E1676" s="5">
        <v>136.39999399999999</v>
      </c>
      <c r="F1676" s="5">
        <v>4274500</v>
      </c>
    </row>
    <row r="1677" spans="1:6" x14ac:dyDescent="0.3">
      <c r="A1677" s="4">
        <v>42748</v>
      </c>
      <c r="B1677" s="5">
        <v>137.300003</v>
      </c>
      <c r="C1677" s="5">
        <v>139.89999399999999</v>
      </c>
      <c r="D1677" s="5">
        <v>135.050003</v>
      </c>
      <c r="E1677" s="5">
        <v>138.699997</v>
      </c>
      <c r="F1677" s="5">
        <v>3792777</v>
      </c>
    </row>
    <row r="1678" spans="1:6" x14ac:dyDescent="0.3">
      <c r="A1678" s="4">
        <v>42751</v>
      </c>
      <c r="B1678" s="5">
        <v>138.10000600000001</v>
      </c>
      <c r="C1678" s="5">
        <v>140.449997</v>
      </c>
      <c r="D1678" s="5">
        <v>136.550003</v>
      </c>
      <c r="E1678" s="5">
        <v>137.699997</v>
      </c>
      <c r="F1678" s="5">
        <v>2982923</v>
      </c>
    </row>
    <row r="1679" spans="1:6" x14ac:dyDescent="0.3">
      <c r="A1679" s="4">
        <v>42752</v>
      </c>
      <c r="B1679" s="5">
        <v>138.60000600000001</v>
      </c>
      <c r="C1679" s="5">
        <v>140.35000600000001</v>
      </c>
      <c r="D1679" s="5">
        <v>137.199997</v>
      </c>
      <c r="E1679" s="5">
        <v>138.5</v>
      </c>
      <c r="F1679" s="5">
        <v>3977619</v>
      </c>
    </row>
    <row r="1680" spans="1:6" x14ac:dyDescent="0.3">
      <c r="A1680" s="4">
        <v>42753</v>
      </c>
      <c r="B1680" s="5">
        <v>138.699997</v>
      </c>
      <c r="C1680" s="5">
        <v>140.199997</v>
      </c>
      <c r="D1680" s="5">
        <v>138.14999399999999</v>
      </c>
      <c r="E1680" s="5">
        <v>138.949997</v>
      </c>
      <c r="F1680" s="5">
        <v>2260205</v>
      </c>
    </row>
    <row r="1681" spans="1:6" x14ac:dyDescent="0.3">
      <c r="A1681" s="4">
        <v>42754</v>
      </c>
      <c r="B1681" s="5">
        <v>138.800003</v>
      </c>
      <c r="C1681" s="5">
        <v>141.89999399999999</v>
      </c>
      <c r="D1681" s="5">
        <v>138</v>
      </c>
      <c r="E1681" s="5">
        <v>140.10000600000001</v>
      </c>
      <c r="F1681" s="5">
        <v>3659192</v>
      </c>
    </row>
    <row r="1682" spans="1:6" x14ac:dyDescent="0.3">
      <c r="A1682" s="4">
        <v>42755</v>
      </c>
      <c r="B1682" s="5">
        <v>139</v>
      </c>
      <c r="C1682" s="5">
        <v>141.14999399999999</v>
      </c>
      <c r="D1682" s="5">
        <v>135.14999399999999</v>
      </c>
      <c r="E1682" s="5">
        <v>135.699997</v>
      </c>
      <c r="F1682" s="5">
        <v>2810197</v>
      </c>
    </row>
    <row r="1683" spans="1:6" x14ac:dyDescent="0.3">
      <c r="A1683" s="4">
        <v>42758</v>
      </c>
      <c r="B1683" s="5">
        <v>135.199997</v>
      </c>
      <c r="C1683" s="5">
        <v>138.800003</v>
      </c>
      <c r="D1683" s="5">
        <v>131.60000600000001</v>
      </c>
      <c r="E1683" s="5">
        <v>137.949997</v>
      </c>
      <c r="F1683" s="5">
        <v>2656279</v>
      </c>
    </row>
    <row r="1684" spans="1:6" x14ac:dyDescent="0.3">
      <c r="A1684" s="4">
        <v>42759</v>
      </c>
      <c r="B1684" s="5">
        <v>138.5</v>
      </c>
      <c r="C1684" s="5">
        <v>139.39999399999999</v>
      </c>
      <c r="D1684" s="5">
        <v>137.199997</v>
      </c>
      <c r="E1684" s="5">
        <v>138.85000600000001</v>
      </c>
      <c r="F1684" s="5">
        <v>2225296</v>
      </c>
    </row>
    <row r="1685" spans="1:6" x14ac:dyDescent="0.3">
      <c r="A1685" s="4">
        <v>42760</v>
      </c>
      <c r="B1685" s="5">
        <v>139.800003</v>
      </c>
      <c r="C1685" s="5">
        <v>144.300003</v>
      </c>
      <c r="D1685" s="5">
        <v>138.39999399999999</v>
      </c>
      <c r="E1685" s="5">
        <v>142.10000600000001</v>
      </c>
      <c r="F1685" s="5">
        <v>3864730</v>
      </c>
    </row>
    <row r="1686" spans="1:6" x14ac:dyDescent="0.3">
      <c r="A1686" s="4">
        <v>42762</v>
      </c>
      <c r="B1686" s="5">
        <v>142.10000600000001</v>
      </c>
      <c r="C1686" s="5">
        <v>145.85000600000001</v>
      </c>
      <c r="D1686" s="5">
        <v>141.199997</v>
      </c>
      <c r="E1686" s="5">
        <v>143.050003</v>
      </c>
      <c r="F1686" s="5">
        <v>3639299</v>
      </c>
    </row>
    <row r="1687" spans="1:6" x14ac:dyDescent="0.3">
      <c r="A1687" s="4">
        <v>42765</v>
      </c>
      <c r="B1687" s="5">
        <v>142.35000600000001</v>
      </c>
      <c r="C1687" s="5">
        <v>152.5</v>
      </c>
      <c r="D1687" s="5">
        <v>141.75</v>
      </c>
      <c r="E1687" s="5">
        <v>148.449997</v>
      </c>
      <c r="F1687" s="5">
        <v>7000407</v>
      </c>
    </row>
    <row r="1688" spans="1:6" x14ac:dyDescent="0.3">
      <c r="A1688" s="4">
        <v>42766</v>
      </c>
      <c r="B1688" s="5">
        <v>148</v>
      </c>
      <c r="C1688" s="5">
        <v>148</v>
      </c>
      <c r="D1688" s="5">
        <v>142.800003</v>
      </c>
      <c r="E1688" s="5">
        <v>144.199997</v>
      </c>
      <c r="F1688" s="5">
        <v>2759245</v>
      </c>
    </row>
    <row r="1689" spans="1:6" x14ac:dyDescent="0.3">
      <c r="A1689" s="4">
        <v>42767</v>
      </c>
      <c r="B1689" s="5">
        <v>144.89999399999999</v>
      </c>
      <c r="C1689" s="5">
        <v>153</v>
      </c>
      <c r="D1689" s="5">
        <v>143.25</v>
      </c>
      <c r="E1689" s="5">
        <v>151.89999399999999</v>
      </c>
      <c r="F1689" s="5">
        <v>7953417</v>
      </c>
    </row>
    <row r="1690" spans="1:6" x14ac:dyDescent="0.3">
      <c r="A1690" s="4">
        <v>42768</v>
      </c>
      <c r="B1690" s="5">
        <v>150.60000600000001</v>
      </c>
      <c r="C1690" s="5">
        <v>153.449997</v>
      </c>
      <c r="D1690" s="5">
        <v>146.39999399999999</v>
      </c>
      <c r="E1690" s="5">
        <v>151.60000600000001</v>
      </c>
      <c r="F1690" s="5">
        <v>6780058</v>
      </c>
    </row>
    <row r="1691" spans="1:6" x14ac:dyDescent="0.3">
      <c r="A1691" s="4">
        <v>42769</v>
      </c>
      <c r="B1691" s="5">
        <v>151.699997</v>
      </c>
      <c r="C1691" s="5">
        <v>169.10000600000001</v>
      </c>
      <c r="D1691" s="5">
        <v>151.050003</v>
      </c>
      <c r="E1691" s="5">
        <v>167.300003</v>
      </c>
      <c r="F1691" s="5">
        <v>14969300</v>
      </c>
    </row>
    <row r="1692" spans="1:6" x14ac:dyDescent="0.3">
      <c r="A1692" s="4">
        <v>42772</v>
      </c>
      <c r="B1692" s="5">
        <v>168.5</v>
      </c>
      <c r="C1692" s="5">
        <v>172.5</v>
      </c>
      <c r="D1692" s="5">
        <v>166.300003</v>
      </c>
      <c r="E1692" s="5">
        <v>167.89999399999999</v>
      </c>
      <c r="F1692" s="5">
        <v>9057071</v>
      </c>
    </row>
    <row r="1693" spans="1:6" x14ac:dyDescent="0.3">
      <c r="A1693" s="4">
        <v>42773</v>
      </c>
      <c r="B1693" s="5">
        <v>167.300003</v>
      </c>
      <c r="C1693" s="5">
        <v>170.800003</v>
      </c>
      <c r="D1693" s="5">
        <v>164</v>
      </c>
      <c r="E1693" s="5">
        <v>168.35000600000001</v>
      </c>
      <c r="F1693" s="5">
        <v>5724353</v>
      </c>
    </row>
    <row r="1694" spans="1:6" x14ac:dyDescent="0.3">
      <c r="A1694" s="4">
        <v>42774</v>
      </c>
      <c r="B1694" s="5">
        <v>169.699997</v>
      </c>
      <c r="C1694" s="5">
        <v>169.699997</v>
      </c>
      <c r="D1694" s="5">
        <v>164.5</v>
      </c>
      <c r="E1694" s="5">
        <v>166.550003</v>
      </c>
      <c r="F1694" s="5">
        <v>6245171</v>
      </c>
    </row>
    <row r="1695" spans="1:6" x14ac:dyDescent="0.3">
      <c r="A1695" s="4">
        <v>42775</v>
      </c>
      <c r="B1695" s="5">
        <v>161.949997</v>
      </c>
      <c r="C1695" s="5">
        <v>163</v>
      </c>
      <c r="D1695" s="5">
        <v>152.199997</v>
      </c>
      <c r="E1695" s="5">
        <v>153.89999399999999</v>
      </c>
      <c r="F1695" s="5">
        <v>20881408</v>
      </c>
    </row>
    <row r="1696" spans="1:6" x14ac:dyDescent="0.3">
      <c r="A1696" s="4">
        <v>42776</v>
      </c>
      <c r="B1696" s="5">
        <v>153.5</v>
      </c>
      <c r="C1696" s="5">
        <v>155.75</v>
      </c>
      <c r="D1696" s="5">
        <v>148.60000600000001</v>
      </c>
      <c r="E1696" s="5">
        <v>150.199997</v>
      </c>
      <c r="F1696" s="5">
        <v>6777579</v>
      </c>
    </row>
    <row r="1697" spans="1:6" x14ac:dyDescent="0.3">
      <c r="A1697" s="4">
        <v>42779</v>
      </c>
      <c r="B1697" s="5">
        <v>151</v>
      </c>
      <c r="C1697" s="5">
        <v>151.60000600000001</v>
      </c>
      <c r="D1697" s="5">
        <v>145</v>
      </c>
      <c r="E1697" s="5">
        <v>146.050003</v>
      </c>
      <c r="F1697" s="5">
        <v>5339783</v>
      </c>
    </row>
    <row r="1698" spans="1:6" x14ac:dyDescent="0.3">
      <c r="A1698" s="4">
        <v>42780</v>
      </c>
      <c r="B1698" s="5">
        <v>146.199997</v>
      </c>
      <c r="C1698" s="5">
        <v>148</v>
      </c>
      <c r="D1698" s="5">
        <v>142.800003</v>
      </c>
      <c r="E1698" s="5">
        <v>145.14999399999999</v>
      </c>
      <c r="F1698" s="5">
        <v>4431777</v>
      </c>
    </row>
    <row r="1699" spans="1:6" x14ac:dyDescent="0.3">
      <c r="A1699" s="4">
        <v>42781</v>
      </c>
      <c r="B1699" s="5">
        <v>145.25</v>
      </c>
      <c r="C1699" s="5">
        <v>146.550003</v>
      </c>
      <c r="D1699" s="5">
        <v>140.64999399999999</v>
      </c>
      <c r="E1699" s="5">
        <v>141.449997</v>
      </c>
      <c r="F1699" s="5">
        <v>5052690</v>
      </c>
    </row>
    <row r="1700" spans="1:6" x14ac:dyDescent="0.3">
      <c r="A1700" s="4">
        <v>42782</v>
      </c>
      <c r="B1700" s="5">
        <v>143</v>
      </c>
      <c r="C1700" s="5">
        <v>143.5</v>
      </c>
      <c r="D1700" s="5">
        <v>140.300003</v>
      </c>
      <c r="E1700" s="5">
        <v>141.64999399999999</v>
      </c>
      <c r="F1700" s="5">
        <v>3832761</v>
      </c>
    </row>
    <row r="1701" spans="1:6" x14ac:dyDescent="0.3">
      <c r="A1701" s="4">
        <v>42783</v>
      </c>
      <c r="B1701" s="5">
        <v>142.300003</v>
      </c>
      <c r="C1701" s="5">
        <v>144.5</v>
      </c>
      <c r="D1701" s="5">
        <v>141.10000600000001</v>
      </c>
      <c r="E1701" s="5">
        <v>141.64999399999999</v>
      </c>
      <c r="F1701" s="5">
        <v>3186235</v>
      </c>
    </row>
    <row r="1702" spans="1:6" x14ac:dyDescent="0.3">
      <c r="A1702" s="4">
        <v>42786</v>
      </c>
      <c r="B1702" s="5">
        <v>141.39999399999999</v>
      </c>
      <c r="C1702" s="5">
        <v>142.699997</v>
      </c>
      <c r="D1702" s="5">
        <v>140.5</v>
      </c>
      <c r="E1702" s="5">
        <v>141.60000600000001</v>
      </c>
      <c r="F1702" s="5">
        <v>3873866</v>
      </c>
    </row>
    <row r="1703" spans="1:6" x14ac:dyDescent="0.3">
      <c r="A1703" s="4">
        <v>42787</v>
      </c>
      <c r="B1703" s="5">
        <v>142.300003</v>
      </c>
      <c r="C1703" s="5">
        <v>147.35000600000001</v>
      </c>
      <c r="D1703" s="5">
        <v>142</v>
      </c>
      <c r="E1703" s="5">
        <v>145.14999399999999</v>
      </c>
      <c r="F1703" s="5">
        <v>6067332</v>
      </c>
    </row>
    <row r="1704" spans="1:6" x14ac:dyDescent="0.3">
      <c r="A1704" s="4">
        <v>42788</v>
      </c>
      <c r="B1704" s="5">
        <v>146.89999399999999</v>
      </c>
      <c r="C1704" s="5">
        <v>149.449997</v>
      </c>
      <c r="D1704" s="5">
        <v>146</v>
      </c>
      <c r="E1704" s="5">
        <v>147.14999399999999</v>
      </c>
      <c r="F1704" s="5">
        <v>5243714</v>
      </c>
    </row>
    <row r="1705" spans="1:6" x14ac:dyDescent="0.3">
      <c r="A1705" s="4">
        <v>42789</v>
      </c>
      <c r="B1705" s="5">
        <v>147.699997</v>
      </c>
      <c r="C1705" s="5">
        <v>148</v>
      </c>
      <c r="D1705" s="5">
        <v>143.89999399999999</v>
      </c>
      <c r="E1705" s="5">
        <v>144.25</v>
      </c>
      <c r="F1705" s="5">
        <v>3763386</v>
      </c>
    </row>
    <row r="1706" spans="1:6" x14ac:dyDescent="0.3">
      <c r="A1706" s="4">
        <v>42793</v>
      </c>
      <c r="B1706" s="5">
        <v>144.25</v>
      </c>
      <c r="C1706" s="5">
        <v>147.39999399999999</v>
      </c>
      <c r="D1706" s="5">
        <v>142.10000600000001</v>
      </c>
      <c r="E1706" s="5">
        <v>144.949997</v>
      </c>
      <c r="F1706" s="5">
        <v>3684850</v>
      </c>
    </row>
    <row r="1707" spans="1:6" x14ac:dyDescent="0.3">
      <c r="A1707" s="4">
        <v>42794</v>
      </c>
      <c r="B1707" s="5">
        <v>145.699997</v>
      </c>
      <c r="C1707" s="5">
        <v>147.800003</v>
      </c>
      <c r="D1707" s="5">
        <v>144.85000600000001</v>
      </c>
      <c r="E1707" s="5">
        <v>146.89999399999999</v>
      </c>
      <c r="F1707" s="5">
        <v>3190140</v>
      </c>
    </row>
    <row r="1708" spans="1:6" x14ac:dyDescent="0.3">
      <c r="A1708" s="4">
        <v>42795</v>
      </c>
      <c r="B1708" s="5">
        <v>147.14999399999999</v>
      </c>
      <c r="C1708" s="5">
        <v>151.050003</v>
      </c>
      <c r="D1708" s="5">
        <v>147.14999399999999</v>
      </c>
      <c r="E1708" s="5">
        <v>148.75</v>
      </c>
      <c r="F1708" s="5">
        <v>3702108</v>
      </c>
    </row>
    <row r="1709" spans="1:6" x14ac:dyDescent="0.3">
      <c r="A1709" s="4">
        <v>42796</v>
      </c>
      <c r="B1709" s="5">
        <v>150</v>
      </c>
      <c r="C1709" s="5">
        <v>150.199997</v>
      </c>
      <c r="D1709" s="5">
        <v>145.25</v>
      </c>
      <c r="E1709" s="5">
        <v>145.949997</v>
      </c>
      <c r="F1709" s="5">
        <v>2615693</v>
      </c>
    </row>
    <row r="1710" spans="1:6" x14ac:dyDescent="0.3">
      <c r="A1710" s="4">
        <v>42797</v>
      </c>
      <c r="B1710" s="5">
        <v>145.800003</v>
      </c>
      <c r="C1710" s="5">
        <v>146.39999399999999</v>
      </c>
      <c r="D1710" s="5">
        <v>143.25</v>
      </c>
      <c r="E1710" s="5">
        <v>144.449997</v>
      </c>
      <c r="F1710" s="5">
        <v>1994132</v>
      </c>
    </row>
    <row r="1711" spans="1:6" x14ac:dyDescent="0.3">
      <c r="A1711" s="4">
        <v>42800</v>
      </c>
      <c r="B1711" s="5">
        <v>145</v>
      </c>
      <c r="C1711" s="5">
        <v>147.64999399999999</v>
      </c>
      <c r="D1711" s="5">
        <v>144.800003</v>
      </c>
      <c r="E1711" s="5">
        <v>147.25</v>
      </c>
      <c r="F1711" s="5">
        <v>2224629</v>
      </c>
    </row>
    <row r="1712" spans="1:6" x14ac:dyDescent="0.3">
      <c r="A1712" s="4">
        <v>42801</v>
      </c>
      <c r="B1712" s="5">
        <v>147.300003</v>
      </c>
      <c r="C1712" s="5">
        <v>149</v>
      </c>
      <c r="D1712" s="5">
        <v>146.550003</v>
      </c>
      <c r="E1712" s="5">
        <v>148.60000600000001</v>
      </c>
      <c r="F1712" s="5">
        <v>2230589</v>
      </c>
    </row>
    <row r="1713" spans="1:6" x14ac:dyDescent="0.3">
      <c r="A1713" s="4">
        <v>42802</v>
      </c>
      <c r="B1713" s="5">
        <v>148.10000600000001</v>
      </c>
      <c r="C1713" s="5">
        <v>149.85000600000001</v>
      </c>
      <c r="D1713" s="5">
        <v>145.60000600000001</v>
      </c>
      <c r="E1713" s="5">
        <v>146.699997</v>
      </c>
      <c r="F1713" s="5">
        <v>3100200</v>
      </c>
    </row>
    <row r="1714" spans="1:6" x14ac:dyDescent="0.3">
      <c r="A1714" s="4">
        <v>42803</v>
      </c>
      <c r="B1714" s="5">
        <v>145.699997</v>
      </c>
      <c r="C1714" s="5">
        <v>147.39999399999999</v>
      </c>
      <c r="D1714" s="5">
        <v>145.35000600000001</v>
      </c>
      <c r="E1714" s="5">
        <v>146.10000600000001</v>
      </c>
      <c r="F1714" s="5">
        <v>2181507</v>
      </c>
    </row>
    <row r="1715" spans="1:6" x14ac:dyDescent="0.3">
      <c r="A1715" s="4">
        <v>42804</v>
      </c>
      <c r="B1715" s="5">
        <v>147</v>
      </c>
      <c r="C1715" s="5">
        <v>147.75</v>
      </c>
      <c r="D1715" s="5">
        <v>144.10000600000001</v>
      </c>
      <c r="E1715" s="5">
        <v>145.75</v>
      </c>
      <c r="F1715" s="5">
        <v>2227819</v>
      </c>
    </row>
    <row r="1716" spans="1:6" x14ac:dyDescent="0.3">
      <c r="A1716" s="4">
        <v>42808</v>
      </c>
      <c r="B1716" s="5">
        <v>145.75</v>
      </c>
      <c r="C1716" s="5">
        <v>150.699997</v>
      </c>
      <c r="D1716" s="5">
        <v>145.75</v>
      </c>
      <c r="E1716" s="5">
        <v>150</v>
      </c>
      <c r="F1716" s="5">
        <v>3271929</v>
      </c>
    </row>
    <row r="1717" spans="1:6" x14ac:dyDescent="0.3">
      <c r="A1717" s="4">
        <v>42809</v>
      </c>
      <c r="B1717" s="5">
        <v>150</v>
      </c>
      <c r="C1717" s="5">
        <v>153.800003</v>
      </c>
      <c r="D1717" s="5">
        <v>148.35000600000001</v>
      </c>
      <c r="E1717" s="5">
        <v>150.85000600000001</v>
      </c>
      <c r="F1717" s="5">
        <v>5110801</v>
      </c>
    </row>
    <row r="1718" spans="1:6" x14ac:dyDescent="0.3">
      <c r="A1718" s="4">
        <v>42810</v>
      </c>
      <c r="B1718" s="5">
        <v>152.5</v>
      </c>
      <c r="C1718" s="5">
        <v>156.89999399999999</v>
      </c>
      <c r="D1718" s="5">
        <v>151.199997</v>
      </c>
      <c r="E1718" s="5">
        <v>155.89999399999999</v>
      </c>
      <c r="F1718" s="5">
        <v>4578444</v>
      </c>
    </row>
    <row r="1719" spans="1:6" x14ac:dyDescent="0.3">
      <c r="A1719" s="4">
        <v>42811</v>
      </c>
      <c r="B1719" s="5">
        <v>157.35000600000001</v>
      </c>
      <c r="C1719" s="5">
        <v>157.75</v>
      </c>
      <c r="D1719" s="5">
        <v>152.60000600000001</v>
      </c>
      <c r="E1719" s="5">
        <v>153.85000600000001</v>
      </c>
      <c r="F1719" s="5">
        <v>2936724</v>
      </c>
    </row>
    <row r="1720" spans="1:6" x14ac:dyDescent="0.3">
      <c r="A1720" s="4">
        <v>42814</v>
      </c>
      <c r="B1720" s="5">
        <v>153.39999399999999</v>
      </c>
      <c r="C1720" s="5">
        <v>158.5</v>
      </c>
      <c r="D1720" s="5">
        <v>152</v>
      </c>
      <c r="E1720" s="5">
        <v>157.800003</v>
      </c>
      <c r="F1720" s="5">
        <v>3232504</v>
      </c>
    </row>
    <row r="1721" spans="1:6" x14ac:dyDescent="0.3">
      <c r="A1721" s="4">
        <v>42815</v>
      </c>
      <c r="B1721" s="5">
        <v>158</v>
      </c>
      <c r="C1721" s="5">
        <v>158.89999399999999</v>
      </c>
      <c r="D1721" s="5">
        <v>151.800003</v>
      </c>
      <c r="E1721" s="5">
        <v>152.550003</v>
      </c>
      <c r="F1721" s="5">
        <v>3822345</v>
      </c>
    </row>
    <row r="1722" spans="1:6" x14ac:dyDescent="0.3">
      <c r="A1722" s="4">
        <v>42816</v>
      </c>
      <c r="B1722" s="5">
        <v>150.949997</v>
      </c>
      <c r="C1722" s="5">
        <v>151.550003</v>
      </c>
      <c r="D1722" s="5">
        <v>147</v>
      </c>
      <c r="E1722" s="5">
        <v>147.5</v>
      </c>
      <c r="F1722" s="5">
        <v>3464092</v>
      </c>
    </row>
    <row r="1723" spans="1:6" x14ac:dyDescent="0.3">
      <c r="A1723" s="4">
        <v>42817</v>
      </c>
      <c r="B1723" s="5">
        <v>148.5</v>
      </c>
      <c r="C1723" s="5">
        <v>150.550003</v>
      </c>
      <c r="D1723" s="5">
        <v>147</v>
      </c>
      <c r="E1723" s="5">
        <v>149.5</v>
      </c>
      <c r="F1723" s="5">
        <v>2694980</v>
      </c>
    </row>
    <row r="1724" spans="1:6" x14ac:dyDescent="0.3">
      <c r="A1724" s="4">
        <v>42818</v>
      </c>
      <c r="B1724" s="5">
        <v>151</v>
      </c>
      <c r="C1724" s="5">
        <v>156.5</v>
      </c>
      <c r="D1724" s="5">
        <v>151</v>
      </c>
      <c r="E1724" s="5">
        <v>154.550003</v>
      </c>
      <c r="F1724" s="5">
        <v>7246206</v>
      </c>
    </row>
    <row r="1725" spans="1:6" x14ac:dyDescent="0.3">
      <c r="A1725" s="4">
        <v>42821</v>
      </c>
      <c r="B1725" s="5">
        <v>154.85000600000001</v>
      </c>
      <c r="C1725" s="5">
        <v>156.949997</v>
      </c>
      <c r="D1725" s="5">
        <v>153.39999399999999</v>
      </c>
      <c r="E1725" s="5">
        <v>155.300003</v>
      </c>
      <c r="F1725" s="5">
        <v>3016663</v>
      </c>
    </row>
    <row r="1726" spans="1:6" x14ac:dyDescent="0.3">
      <c r="A1726" s="4">
        <v>42822</v>
      </c>
      <c r="B1726" s="5">
        <v>156.449997</v>
      </c>
      <c r="C1726" s="5">
        <v>157.35000600000001</v>
      </c>
      <c r="D1726" s="5">
        <v>154.449997</v>
      </c>
      <c r="E1726" s="5">
        <v>155.75</v>
      </c>
      <c r="F1726" s="5">
        <v>2754901</v>
      </c>
    </row>
    <row r="1727" spans="1:6" x14ac:dyDescent="0.3">
      <c r="A1727" s="4">
        <v>42823</v>
      </c>
      <c r="B1727" s="5">
        <v>156.10000600000001</v>
      </c>
      <c r="C1727" s="5">
        <v>158.25</v>
      </c>
      <c r="D1727" s="5">
        <v>154.449997</v>
      </c>
      <c r="E1727" s="5">
        <v>156.050003</v>
      </c>
      <c r="F1727" s="5">
        <v>4505123</v>
      </c>
    </row>
    <row r="1728" spans="1:6" x14ac:dyDescent="0.3">
      <c r="A1728" s="4">
        <v>42824</v>
      </c>
      <c r="B1728" s="5">
        <v>156.25</v>
      </c>
      <c r="C1728" s="5">
        <v>157.75</v>
      </c>
      <c r="D1728" s="5">
        <v>154.5</v>
      </c>
      <c r="E1728" s="5">
        <v>155.10000600000001</v>
      </c>
      <c r="F1728" s="5">
        <v>3829066</v>
      </c>
    </row>
    <row r="1729" spans="1:6" x14ac:dyDescent="0.3">
      <c r="A1729" s="4">
        <v>42825</v>
      </c>
      <c r="B1729" s="5">
        <v>155.35000600000001</v>
      </c>
      <c r="C1729" s="5">
        <v>158.5</v>
      </c>
      <c r="D1729" s="5">
        <v>154.300003</v>
      </c>
      <c r="E1729" s="5">
        <v>155.89999399999999</v>
      </c>
      <c r="F1729" s="5">
        <v>4162952</v>
      </c>
    </row>
    <row r="1730" spans="1:6" x14ac:dyDescent="0.3">
      <c r="A1730" s="4">
        <v>42828</v>
      </c>
      <c r="B1730" s="5">
        <v>156.699997</v>
      </c>
      <c r="C1730" s="5">
        <v>157.050003</v>
      </c>
      <c r="D1730" s="5">
        <v>154.550003</v>
      </c>
      <c r="E1730" s="5">
        <v>155.25</v>
      </c>
      <c r="F1730" s="5">
        <v>1619010</v>
      </c>
    </row>
    <row r="1731" spans="1:6" x14ac:dyDescent="0.3">
      <c r="A1731" s="4">
        <v>42830</v>
      </c>
      <c r="B1731" s="5">
        <v>155.25</v>
      </c>
      <c r="C1731" s="5">
        <v>159.89999399999999</v>
      </c>
      <c r="D1731" s="5">
        <v>154.64999399999999</v>
      </c>
      <c r="E1731" s="5">
        <v>157.85000600000001</v>
      </c>
      <c r="F1731" s="5">
        <v>3537675</v>
      </c>
    </row>
    <row r="1732" spans="1:6" x14ac:dyDescent="0.3">
      <c r="A1732" s="4">
        <v>42831</v>
      </c>
      <c r="B1732" s="5">
        <v>157.300003</v>
      </c>
      <c r="C1732" s="5">
        <v>158.449997</v>
      </c>
      <c r="D1732" s="5">
        <v>153.550003</v>
      </c>
      <c r="E1732" s="5">
        <v>154.89999399999999</v>
      </c>
      <c r="F1732" s="5">
        <v>4425600</v>
      </c>
    </row>
    <row r="1733" spans="1:6" x14ac:dyDescent="0.3">
      <c r="A1733" s="4">
        <v>42832</v>
      </c>
      <c r="B1733" s="5">
        <v>153.949997</v>
      </c>
      <c r="C1733" s="5">
        <v>155.39999399999999</v>
      </c>
      <c r="D1733" s="5">
        <v>151.14999399999999</v>
      </c>
      <c r="E1733" s="5">
        <v>151.800003</v>
      </c>
      <c r="F1733" s="5">
        <v>3076951</v>
      </c>
    </row>
    <row r="1734" spans="1:6" x14ac:dyDescent="0.3">
      <c r="A1734" s="4">
        <v>42835</v>
      </c>
      <c r="B1734" s="5">
        <v>151.199997</v>
      </c>
      <c r="C1734" s="5">
        <v>156.199997</v>
      </c>
      <c r="D1734" s="5">
        <v>151.199997</v>
      </c>
      <c r="E1734" s="5">
        <v>155.5</v>
      </c>
      <c r="F1734" s="5">
        <v>2758424</v>
      </c>
    </row>
    <row r="1735" spans="1:6" x14ac:dyDescent="0.3">
      <c r="A1735" s="4">
        <v>42836</v>
      </c>
      <c r="B1735" s="5">
        <v>155.75</v>
      </c>
      <c r="C1735" s="5">
        <v>159.60000600000001</v>
      </c>
      <c r="D1735" s="5">
        <v>154.550003</v>
      </c>
      <c r="E1735" s="5">
        <v>159.050003</v>
      </c>
      <c r="F1735" s="5">
        <v>4972531</v>
      </c>
    </row>
    <row r="1736" spans="1:6" x14ac:dyDescent="0.3">
      <c r="A1736" s="4">
        <v>42837</v>
      </c>
      <c r="B1736" s="5">
        <v>159.25</v>
      </c>
      <c r="C1736" s="5">
        <v>160.550003</v>
      </c>
      <c r="D1736" s="5">
        <v>155.5</v>
      </c>
      <c r="E1736" s="5">
        <v>156.64999399999999</v>
      </c>
      <c r="F1736" s="5">
        <v>3682002</v>
      </c>
    </row>
    <row r="1737" spans="1:6" x14ac:dyDescent="0.3">
      <c r="A1737" s="4">
        <v>42838</v>
      </c>
      <c r="B1737" s="5">
        <v>156.25</v>
      </c>
      <c r="C1737" s="5">
        <v>159.199997</v>
      </c>
      <c r="D1737" s="5">
        <v>154.60000600000001</v>
      </c>
      <c r="E1737" s="5">
        <v>155.10000600000001</v>
      </c>
      <c r="F1737" s="5">
        <v>2755310</v>
      </c>
    </row>
    <row r="1738" spans="1:6" x14ac:dyDescent="0.3">
      <c r="A1738" s="4">
        <v>42842</v>
      </c>
      <c r="B1738" s="5">
        <v>155.10000600000001</v>
      </c>
      <c r="C1738" s="5">
        <v>156.35000600000001</v>
      </c>
      <c r="D1738" s="5">
        <v>153.10000600000001</v>
      </c>
      <c r="E1738" s="5">
        <v>153.89999399999999</v>
      </c>
      <c r="F1738" s="5">
        <v>1769174</v>
      </c>
    </row>
    <row r="1739" spans="1:6" x14ac:dyDescent="0.3">
      <c r="A1739" s="4">
        <v>42843</v>
      </c>
      <c r="B1739" s="5">
        <v>154.5</v>
      </c>
      <c r="C1739" s="5">
        <v>158.550003</v>
      </c>
      <c r="D1739" s="5">
        <v>152.14999399999999</v>
      </c>
      <c r="E1739" s="5">
        <v>152.85000600000001</v>
      </c>
      <c r="F1739" s="5">
        <v>3163203</v>
      </c>
    </row>
    <row r="1740" spans="1:6" x14ac:dyDescent="0.3">
      <c r="A1740" s="4">
        <v>42844</v>
      </c>
      <c r="B1740" s="5">
        <v>151</v>
      </c>
      <c r="C1740" s="5">
        <v>152.5</v>
      </c>
      <c r="D1740" s="5">
        <v>147.800003</v>
      </c>
      <c r="E1740" s="5">
        <v>150.25</v>
      </c>
      <c r="F1740" s="5">
        <v>3817842</v>
      </c>
    </row>
    <row r="1741" spans="1:6" x14ac:dyDescent="0.3">
      <c r="A1741" s="4">
        <v>42845</v>
      </c>
      <c r="B1741" s="5">
        <v>151.699997</v>
      </c>
      <c r="C1741" s="5">
        <v>155.800003</v>
      </c>
      <c r="D1741" s="5">
        <v>150.199997</v>
      </c>
      <c r="E1741" s="5">
        <v>154.75</v>
      </c>
      <c r="F1741" s="5">
        <v>3535316</v>
      </c>
    </row>
    <row r="1742" spans="1:6" x14ac:dyDescent="0.3">
      <c r="A1742" s="4">
        <v>42846</v>
      </c>
      <c r="B1742" s="5">
        <v>155.449997</v>
      </c>
      <c r="C1742" s="5">
        <v>158.5</v>
      </c>
      <c r="D1742" s="5">
        <v>154.60000600000001</v>
      </c>
      <c r="E1742" s="5">
        <v>157.050003</v>
      </c>
      <c r="F1742" s="5">
        <v>4255816</v>
      </c>
    </row>
    <row r="1743" spans="1:6" x14ac:dyDescent="0.3">
      <c r="A1743" s="4">
        <v>42849</v>
      </c>
      <c r="B1743" s="5">
        <v>157</v>
      </c>
      <c r="C1743" s="5">
        <v>160.949997</v>
      </c>
      <c r="D1743" s="5">
        <v>156.5</v>
      </c>
      <c r="E1743" s="5">
        <v>159.5</v>
      </c>
      <c r="F1743" s="5">
        <v>4096765</v>
      </c>
    </row>
    <row r="1744" spans="1:6" x14ac:dyDescent="0.3">
      <c r="A1744" s="4">
        <v>42850</v>
      </c>
      <c r="B1744" s="5">
        <v>160.949997</v>
      </c>
      <c r="C1744" s="5">
        <v>164.14999399999999</v>
      </c>
      <c r="D1744" s="5">
        <v>159.35000600000001</v>
      </c>
      <c r="E1744" s="5">
        <v>163</v>
      </c>
      <c r="F1744" s="5">
        <v>4338321</v>
      </c>
    </row>
    <row r="1745" spans="1:6" x14ac:dyDescent="0.3">
      <c r="A1745" s="4">
        <v>42851</v>
      </c>
      <c r="B1745" s="5">
        <v>163.800003</v>
      </c>
      <c r="C1745" s="5">
        <v>165.699997</v>
      </c>
      <c r="D1745" s="5">
        <v>157.949997</v>
      </c>
      <c r="E1745" s="5">
        <v>161.550003</v>
      </c>
      <c r="F1745" s="5">
        <v>3339734</v>
      </c>
    </row>
    <row r="1746" spans="1:6" x14ac:dyDescent="0.3">
      <c r="A1746" s="4">
        <v>42852</v>
      </c>
      <c r="B1746" s="5">
        <v>162.39999399999999</v>
      </c>
      <c r="C1746" s="5">
        <v>162.800003</v>
      </c>
      <c r="D1746" s="5">
        <v>158.89999399999999</v>
      </c>
      <c r="E1746" s="5">
        <v>159.699997</v>
      </c>
      <c r="F1746" s="5">
        <v>3293031</v>
      </c>
    </row>
    <row r="1747" spans="1:6" x14ac:dyDescent="0.3">
      <c r="A1747" s="4">
        <v>42853</v>
      </c>
      <c r="B1747" s="5">
        <v>161</v>
      </c>
      <c r="C1747" s="5">
        <v>173</v>
      </c>
      <c r="D1747" s="5">
        <v>160.550003</v>
      </c>
      <c r="E1747" s="5">
        <v>171.39999399999999</v>
      </c>
      <c r="F1747" s="5">
        <v>10939984</v>
      </c>
    </row>
    <row r="1748" spans="1:6" x14ac:dyDescent="0.3">
      <c r="A1748" s="4">
        <v>42857</v>
      </c>
      <c r="B1748" s="5">
        <v>171.39999399999999</v>
      </c>
      <c r="C1748" s="5">
        <v>174.89999399999999</v>
      </c>
      <c r="D1748" s="5">
        <v>168.550003</v>
      </c>
      <c r="E1748" s="5">
        <v>170.39999399999999</v>
      </c>
      <c r="F1748" s="5">
        <v>4413851</v>
      </c>
    </row>
    <row r="1749" spans="1:6" x14ac:dyDescent="0.3">
      <c r="A1749" s="4">
        <v>42858</v>
      </c>
      <c r="B1749" s="5">
        <v>170.39999399999999</v>
      </c>
      <c r="C1749" s="5">
        <v>182.75</v>
      </c>
      <c r="D1749" s="5">
        <v>168.75</v>
      </c>
      <c r="E1749" s="5">
        <v>178.5</v>
      </c>
      <c r="F1749" s="5">
        <v>10891716</v>
      </c>
    </row>
    <row r="1750" spans="1:6" x14ac:dyDescent="0.3">
      <c r="A1750" s="4">
        <v>42859</v>
      </c>
      <c r="B1750" s="5">
        <v>181.300003</v>
      </c>
      <c r="C1750" s="5">
        <v>192.25</v>
      </c>
      <c r="D1750" s="5">
        <v>180.89999399999999</v>
      </c>
      <c r="E1750" s="5">
        <v>190.5</v>
      </c>
      <c r="F1750" s="5">
        <v>11069942</v>
      </c>
    </row>
    <row r="1751" spans="1:6" x14ac:dyDescent="0.3">
      <c r="A1751" s="4">
        <v>42860</v>
      </c>
      <c r="B1751" s="5">
        <v>192</v>
      </c>
      <c r="C1751" s="5">
        <v>205.10000600000001</v>
      </c>
      <c r="D1751" s="5">
        <v>182.60000600000001</v>
      </c>
      <c r="E1751" s="5">
        <v>186.60000600000001</v>
      </c>
      <c r="F1751" s="5">
        <v>23218185</v>
      </c>
    </row>
    <row r="1752" spans="1:6" x14ac:dyDescent="0.3">
      <c r="A1752" s="4">
        <v>42863</v>
      </c>
      <c r="B1752" s="5">
        <v>187.800003</v>
      </c>
      <c r="C1752" s="5">
        <v>191.35000600000001</v>
      </c>
      <c r="D1752" s="5">
        <v>185</v>
      </c>
      <c r="E1752" s="5">
        <v>187.64999399999999</v>
      </c>
      <c r="F1752" s="5">
        <v>6590136</v>
      </c>
    </row>
    <row r="1753" spans="1:6" x14ac:dyDescent="0.3">
      <c r="A1753" s="4">
        <v>42864</v>
      </c>
      <c r="B1753" s="5">
        <v>181.89999399999999</v>
      </c>
      <c r="C1753" s="5">
        <v>187.300003</v>
      </c>
      <c r="D1753" s="5">
        <v>178.5</v>
      </c>
      <c r="E1753" s="5">
        <v>178.949997</v>
      </c>
      <c r="F1753" s="5">
        <v>12307405</v>
      </c>
    </row>
    <row r="1754" spans="1:6" x14ac:dyDescent="0.3">
      <c r="A1754" s="4">
        <v>42865</v>
      </c>
      <c r="B1754" s="5">
        <v>180</v>
      </c>
      <c r="C1754" s="5">
        <v>180.89999399999999</v>
      </c>
      <c r="D1754" s="5">
        <v>174.75</v>
      </c>
      <c r="E1754" s="5">
        <v>176.699997</v>
      </c>
      <c r="F1754" s="5">
        <v>6518703</v>
      </c>
    </row>
    <row r="1755" spans="1:6" x14ac:dyDescent="0.3">
      <c r="A1755" s="4">
        <v>42866</v>
      </c>
      <c r="B1755" s="5">
        <v>178</v>
      </c>
      <c r="C1755" s="5">
        <v>182.89999399999999</v>
      </c>
      <c r="D1755" s="5">
        <v>176.550003</v>
      </c>
      <c r="E1755" s="5">
        <v>177.89999399999999</v>
      </c>
      <c r="F1755" s="5">
        <v>6597475</v>
      </c>
    </row>
    <row r="1756" spans="1:6" x14ac:dyDescent="0.3">
      <c r="A1756" s="4">
        <v>42867</v>
      </c>
      <c r="B1756" s="5">
        <v>178.60000600000001</v>
      </c>
      <c r="C1756" s="5">
        <v>180</v>
      </c>
      <c r="D1756" s="5">
        <v>172.60000600000001</v>
      </c>
      <c r="E1756" s="5">
        <v>174.5</v>
      </c>
      <c r="F1756" s="5">
        <v>4172499</v>
      </c>
    </row>
    <row r="1757" spans="1:6" x14ac:dyDescent="0.3">
      <c r="A1757" s="4">
        <v>42870</v>
      </c>
      <c r="B1757" s="5">
        <v>175</v>
      </c>
      <c r="C1757" s="5">
        <v>176.85000600000001</v>
      </c>
      <c r="D1757" s="5">
        <v>172.800003</v>
      </c>
      <c r="E1757" s="5">
        <v>173.800003</v>
      </c>
      <c r="F1757" s="5">
        <v>3134406</v>
      </c>
    </row>
    <row r="1758" spans="1:6" x14ac:dyDescent="0.3">
      <c r="A1758" s="4">
        <v>42871</v>
      </c>
      <c r="B1758" s="5">
        <v>173.64999399999999</v>
      </c>
      <c r="C1758" s="5">
        <v>181.5</v>
      </c>
      <c r="D1758" s="5">
        <v>170.60000600000001</v>
      </c>
      <c r="E1758" s="5">
        <v>180.5</v>
      </c>
      <c r="F1758" s="5">
        <v>8205276</v>
      </c>
    </row>
    <row r="1759" spans="1:6" x14ac:dyDescent="0.3">
      <c r="A1759" s="4">
        <v>42872</v>
      </c>
      <c r="B1759" s="5">
        <v>180.89999399999999</v>
      </c>
      <c r="C1759" s="5">
        <v>182.199997</v>
      </c>
      <c r="D1759" s="5">
        <v>178.10000600000001</v>
      </c>
      <c r="E1759" s="5">
        <v>179.89999399999999</v>
      </c>
      <c r="F1759" s="5">
        <v>4079961</v>
      </c>
    </row>
    <row r="1760" spans="1:6" x14ac:dyDescent="0.3">
      <c r="A1760" s="4">
        <v>42873</v>
      </c>
      <c r="B1760" s="5">
        <v>178.800003</v>
      </c>
      <c r="C1760" s="5">
        <v>179.949997</v>
      </c>
      <c r="D1760" s="5">
        <v>175</v>
      </c>
      <c r="E1760" s="5">
        <v>175.89999399999999</v>
      </c>
      <c r="F1760" s="5">
        <v>4131280</v>
      </c>
    </row>
    <row r="1761" spans="1:6" x14ac:dyDescent="0.3">
      <c r="A1761" s="4">
        <v>42874</v>
      </c>
      <c r="B1761" s="5">
        <v>176.39999399999999</v>
      </c>
      <c r="C1761" s="5">
        <v>179.199997</v>
      </c>
      <c r="D1761" s="5">
        <v>172.699997</v>
      </c>
      <c r="E1761" s="5">
        <v>174.60000600000001</v>
      </c>
      <c r="F1761" s="5">
        <v>3454121</v>
      </c>
    </row>
    <row r="1762" spans="1:6" x14ac:dyDescent="0.3">
      <c r="A1762" s="4">
        <v>42877</v>
      </c>
      <c r="B1762" s="5">
        <v>175.75</v>
      </c>
      <c r="C1762" s="5">
        <v>176.64999399999999</v>
      </c>
      <c r="D1762" s="5">
        <v>166.050003</v>
      </c>
      <c r="E1762" s="5">
        <v>168.14999399999999</v>
      </c>
      <c r="F1762" s="5">
        <v>4290140</v>
      </c>
    </row>
    <row r="1763" spans="1:6" x14ac:dyDescent="0.3">
      <c r="A1763" s="4">
        <v>42878</v>
      </c>
      <c r="B1763" s="5">
        <v>168.5</v>
      </c>
      <c r="C1763" s="5">
        <v>168.949997</v>
      </c>
      <c r="D1763" s="5">
        <v>161.39999399999999</v>
      </c>
      <c r="E1763" s="5">
        <v>163.800003</v>
      </c>
      <c r="F1763" s="5">
        <v>4554818</v>
      </c>
    </row>
    <row r="1764" spans="1:6" x14ac:dyDescent="0.3">
      <c r="A1764" s="4">
        <v>42879</v>
      </c>
      <c r="B1764" s="5">
        <v>164.699997</v>
      </c>
      <c r="C1764" s="5">
        <v>165.39999399999999</v>
      </c>
      <c r="D1764" s="5">
        <v>156.5</v>
      </c>
      <c r="E1764" s="5">
        <v>161</v>
      </c>
      <c r="F1764" s="5">
        <v>6768687</v>
      </c>
    </row>
    <row r="1765" spans="1:6" x14ac:dyDescent="0.3">
      <c r="A1765" s="4">
        <v>42880</v>
      </c>
      <c r="B1765" s="5">
        <v>163.300003</v>
      </c>
      <c r="C1765" s="5">
        <v>168.699997</v>
      </c>
      <c r="D1765" s="5">
        <v>162.050003</v>
      </c>
      <c r="E1765" s="5">
        <v>164.300003</v>
      </c>
      <c r="F1765" s="5">
        <v>7337739</v>
      </c>
    </row>
    <row r="1766" spans="1:6" x14ac:dyDescent="0.3">
      <c r="A1766" s="4">
        <v>42881</v>
      </c>
      <c r="B1766" s="5">
        <v>164.5</v>
      </c>
      <c r="C1766" s="5">
        <v>165.5</v>
      </c>
      <c r="D1766" s="5">
        <v>160.64999399999999</v>
      </c>
      <c r="E1766" s="5">
        <v>161.14999399999999</v>
      </c>
      <c r="F1766" s="5">
        <v>4576657</v>
      </c>
    </row>
    <row r="1767" spans="1:6" x14ac:dyDescent="0.3">
      <c r="A1767" s="4">
        <v>42884</v>
      </c>
      <c r="B1767" s="5">
        <v>161.5</v>
      </c>
      <c r="C1767" s="5">
        <v>162.949997</v>
      </c>
      <c r="D1767" s="5">
        <v>152.199997</v>
      </c>
      <c r="E1767" s="5">
        <v>153.300003</v>
      </c>
      <c r="F1767" s="5">
        <v>4952576</v>
      </c>
    </row>
    <row r="1768" spans="1:6" x14ac:dyDescent="0.3">
      <c r="A1768" s="4">
        <v>42885</v>
      </c>
      <c r="B1768" s="5">
        <v>150.14999399999999</v>
      </c>
      <c r="C1768" s="5">
        <v>157</v>
      </c>
      <c r="D1768" s="5">
        <v>149.75</v>
      </c>
      <c r="E1768" s="5">
        <v>155.75</v>
      </c>
      <c r="F1768" s="5">
        <v>5269910</v>
      </c>
    </row>
    <row r="1769" spans="1:6" x14ac:dyDescent="0.3">
      <c r="A1769" s="4">
        <v>42886</v>
      </c>
      <c r="B1769" s="5">
        <v>156</v>
      </c>
      <c r="C1769" s="5">
        <v>157.60000600000001</v>
      </c>
      <c r="D1769" s="5">
        <v>152.25</v>
      </c>
      <c r="E1769" s="5">
        <v>155.5</v>
      </c>
      <c r="F1769" s="5">
        <v>4363685</v>
      </c>
    </row>
    <row r="1770" spans="1:6" x14ac:dyDescent="0.3">
      <c r="A1770" s="4">
        <v>42887</v>
      </c>
      <c r="B1770" s="5">
        <v>156.10000600000001</v>
      </c>
      <c r="C1770" s="5">
        <v>158.60000600000001</v>
      </c>
      <c r="D1770" s="5">
        <v>154</v>
      </c>
      <c r="E1770" s="5">
        <v>157.699997</v>
      </c>
      <c r="F1770" s="5">
        <v>2838460</v>
      </c>
    </row>
    <row r="1771" spans="1:6" x14ac:dyDescent="0.3">
      <c r="A1771" s="4">
        <v>42888</v>
      </c>
      <c r="B1771" s="5">
        <v>159.10000600000001</v>
      </c>
      <c r="C1771" s="5">
        <v>161.949997</v>
      </c>
      <c r="D1771" s="5">
        <v>157</v>
      </c>
      <c r="E1771" s="5">
        <v>160.14999399999999</v>
      </c>
      <c r="F1771" s="5">
        <v>3801277</v>
      </c>
    </row>
    <row r="1772" spans="1:6" x14ac:dyDescent="0.3">
      <c r="A1772" s="4">
        <v>42891</v>
      </c>
      <c r="B1772" s="5">
        <v>161.35000600000001</v>
      </c>
      <c r="C1772" s="5">
        <v>162.699997</v>
      </c>
      <c r="D1772" s="5">
        <v>159.5</v>
      </c>
      <c r="E1772" s="5">
        <v>160.25</v>
      </c>
      <c r="F1772" s="5">
        <v>2817149</v>
      </c>
    </row>
    <row r="1773" spans="1:6" x14ac:dyDescent="0.3">
      <c r="A1773" s="4">
        <v>42892</v>
      </c>
      <c r="B1773" s="5">
        <v>160.60000600000001</v>
      </c>
      <c r="C1773" s="5">
        <v>161.699997</v>
      </c>
      <c r="D1773" s="5">
        <v>156.800003</v>
      </c>
      <c r="E1773" s="5">
        <v>157.60000600000001</v>
      </c>
      <c r="F1773" s="5">
        <v>2907470</v>
      </c>
    </row>
    <row r="1774" spans="1:6" x14ac:dyDescent="0.3">
      <c r="A1774" s="4">
        <v>42893</v>
      </c>
      <c r="B1774" s="5">
        <v>158.300003</v>
      </c>
      <c r="C1774" s="5">
        <v>160</v>
      </c>
      <c r="D1774" s="5">
        <v>156.800003</v>
      </c>
      <c r="E1774" s="5">
        <v>159.35000600000001</v>
      </c>
      <c r="F1774" s="5">
        <v>2316392</v>
      </c>
    </row>
    <row r="1775" spans="1:6" x14ac:dyDescent="0.3">
      <c r="A1775" s="4">
        <v>42894</v>
      </c>
      <c r="B1775" s="5">
        <v>160.10000600000001</v>
      </c>
      <c r="C1775" s="5">
        <v>160.60000600000001</v>
      </c>
      <c r="D1775" s="5">
        <v>156.699997</v>
      </c>
      <c r="E1775" s="5">
        <v>157.39999399999999</v>
      </c>
      <c r="F1775" s="5">
        <v>1494982</v>
      </c>
    </row>
    <row r="1776" spans="1:6" x14ac:dyDescent="0.3">
      <c r="A1776" s="4">
        <v>42895</v>
      </c>
      <c r="B1776" s="5">
        <v>157.300003</v>
      </c>
      <c r="C1776" s="5">
        <v>159.25</v>
      </c>
      <c r="D1776" s="5">
        <v>156</v>
      </c>
      <c r="E1776" s="5">
        <v>157.949997</v>
      </c>
      <c r="F1776" s="5">
        <v>1699496</v>
      </c>
    </row>
    <row r="1777" spans="1:6" x14ac:dyDescent="0.3">
      <c r="A1777" s="4">
        <v>42898</v>
      </c>
      <c r="B1777" s="5">
        <v>157</v>
      </c>
      <c r="C1777" s="5">
        <v>157.5</v>
      </c>
      <c r="D1777" s="5">
        <v>150.25</v>
      </c>
      <c r="E1777" s="5">
        <v>151.199997</v>
      </c>
      <c r="F1777" s="5">
        <v>3955795</v>
      </c>
    </row>
    <row r="1778" spans="1:6" x14ac:dyDescent="0.3">
      <c r="A1778" s="4">
        <v>42899</v>
      </c>
      <c r="B1778" s="5">
        <v>150.60000600000001</v>
      </c>
      <c r="C1778" s="5">
        <v>153.35000600000001</v>
      </c>
      <c r="D1778" s="5">
        <v>149.699997</v>
      </c>
      <c r="E1778" s="5">
        <v>150.449997</v>
      </c>
      <c r="F1778" s="5">
        <v>3430808</v>
      </c>
    </row>
    <row r="1779" spans="1:6" x14ac:dyDescent="0.3">
      <c r="A1779" s="4">
        <v>42900</v>
      </c>
      <c r="B1779" s="5">
        <v>151.550003</v>
      </c>
      <c r="C1779" s="5">
        <v>155.449997</v>
      </c>
      <c r="D1779" s="5">
        <v>148.64999399999999</v>
      </c>
      <c r="E1779" s="5">
        <v>154.64999399999999</v>
      </c>
      <c r="F1779" s="5">
        <v>5357619</v>
      </c>
    </row>
    <row r="1780" spans="1:6" x14ac:dyDescent="0.3">
      <c r="A1780" s="4">
        <v>42901</v>
      </c>
      <c r="B1780" s="5">
        <v>153.050003</v>
      </c>
      <c r="C1780" s="5">
        <v>155.39999399999999</v>
      </c>
      <c r="D1780" s="5">
        <v>152.25</v>
      </c>
      <c r="E1780" s="5">
        <v>153.10000600000001</v>
      </c>
      <c r="F1780" s="5">
        <v>2807283</v>
      </c>
    </row>
    <row r="1781" spans="1:6" x14ac:dyDescent="0.3">
      <c r="A1781" s="4">
        <v>42902</v>
      </c>
      <c r="B1781" s="5">
        <v>153.300003</v>
      </c>
      <c r="C1781" s="5">
        <v>154.10000600000001</v>
      </c>
      <c r="D1781" s="5">
        <v>150.89999399999999</v>
      </c>
      <c r="E1781" s="5">
        <v>151.60000600000001</v>
      </c>
      <c r="F1781" s="5">
        <v>2001886</v>
      </c>
    </row>
    <row r="1782" spans="1:6" x14ac:dyDescent="0.3">
      <c r="A1782" s="4">
        <v>42905</v>
      </c>
      <c r="B1782" s="5">
        <v>152.800003</v>
      </c>
      <c r="C1782" s="5">
        <v>153.25</v>
      </c>
      <c r="D1782" s="5">
        <v>151.25</v>
      </c>
      <c r="E1782" s="5">
        <v>151.800003</v>
      </c>
      <c r="F1782" s="5">
        <v>1865804</v>
      </c>
    </row>
    <row r="1783" spans="1:6" x14ac:dyDescent="0.3">
      <c r="A1783" s="4">
        <v>42906</v>
      </c>
      <c r="B1783" s="5">
        <v>151.25</v>
      </c>
      <c r="C1783" s="5">
        <v>153.5</v>
      </c>
      <c r="D1783" s="5">
        <v>150.550003</v>
      </c>
      <c r="E1783" s="5">
        <v>151.550003</v>
      </c>
      <c r="F1783" s="5">
        <v>1822486</v>
      </c>
    </row>
    <row r="1784" spans="1:6" x14ac:dyDescent="0.3">
      <c r="A1784" s="4">
        <v>42907</v>
      </c>
      <c r="B1784" s="5">
        <v>151</v>
      </c>
      <c r="C1784" s="5">
        <v>154.25</v>
      </c>
      <c r="D1784" s="5">
        <v>150.800003</v>
      </c>
      <c r="E1784" s="5">
        <v>151.35000600000001</v>
      </c>
      <c r="F1784" s="5">
        <v>2480509</v>
      </c>
    </row>
    <row r="1785" spans="1:6" x14ac:dyDescent="0.3">
      <c r="A1785" s="4">
        <v>42908</v>
      </c>
      <c r="B1785" s="5">
        <v>152.10000600000001</v>
      </c>
      <c r="C1785" s="5">
        <v>153.800003</v>
      </c>
      <c r="D1785" s="5">
        <v>149.85000600000001</v>
      </c>
      <c r="E1785" s="5">
        <v>150.64999399999999</v>
      </c>
      <c r="F1785" s="5">
        <v>2047007</v>
      </c>
    </row>
    <row r="1786" spans="1:6" x14ac:dyDescent="0.3">
      <c r="A1786" s="4">
        <v>42909</v>
      </c>
      <c r="B1786" s="5">
        <v>151</v>
      </c>
      <c r="C1786" s="5">
        <v>151.800003</v>
      </c>
      <c r="D1786" s="5">
        <v>145.10000600000001</v>
      </c>
      <c r="E1786" s="5">
        <v>146.449997</v>
      </c>
      <c r="F1786" s="5">
        <v>3253307</v>
      </c>
    </row>
    <row r="1787" spans="1:6" x14ac:dyDescent="0.3">
      <c r="A1787" s="4">
        <v>42913</v>
      </c>
      <c r="B1787" s="5">
        <v>146.449997</v>
      </c>
      <c r="C1787" s="5">
        <v>146.449997</v>
      </c>
      <c r="D1787" s="5">
        <v>140.199997</v>
      </c>
      <c r="E1787" s="5">
        <v>142.5</v>
      </c>
      <c r="F1787" s="5">
        <v>4354484</v>
      </c>
    </row>
    <row r="1788" spans="1:6" x14ac:dyDescent="0.3">
      <c r="A1788" s="4">
        <v>42914</v>
      </c>
      <c r="B1788" s="5">
        <v>141</v>
      </c>
      <c r="C1788" s="5">
        <v>146.89999399999999</v>
      </c>
      <c r="D1788" s="5">
        <v>140.5</v>
      </c>
      <c r="E1788" s="5">
        <v>145.949997</v>
      </c>
      <c r="F1788" s="5">
        <v>3596801</v>
      </c>
    </row>
    <row r="1789" spans="1:6" x14ac:dyDescent="0.3">
      <c r="A1789" s="4">
        <v>42915</v>
      </c>
      <c r="B1789" s="5">
        <v>147.39999399999999</v>
      </c>
      <c r="C1789" s="5">
        <v>148.5</v>
      </c>
      <c r="D1789" s="5">
        <v>144.39999399999999</v>
      </c>
      <c r="E1789" s="5">
        <v>145.300003</v>
      </c>
      <c r="F1789" s="5">
        <v>4298838</v>
      </c>
    </row>
    <row r="1790" spans="1:6" x14ac:dyDescent="0.3">
      <c r="A1790" s="4">
        <v>42916</v>
      </c>
      <c r="B1790" s="5">
        <v>144.10000600000001</v>
      </c>
      <c r="C1790" s="5">
        <v>147.949997</v>
      </c>
      <c r="D1790" s="5">
        <v>144.10000600000001</v>
      </c>
      <c r="E1790" s="5">
        <v>147.39999399999999</v>
      </c>
      <c r="F1790" s="5">
        <v>2159351</v>
      </c>
    </row>
    <row r="1791" spans="1:6" x14ac:dyDescent="0.3">
      <c r="A1791" s="4">
        <v>42919</v>
      </c>
      <c r="B1791" s="5">
        <v>147.5</v>
      </c>
      <c r="C1791" s="5">
        <v>150.949997</v>
      </c>
      <c r="D1791" s="5">
        <v>146.60000600000001</v>
      </c>
      <c r="E1791" s="5">
        <v>150.35000600000001</v>
      </c>
      <c r="F1791" s="5">
        <v>2095932</v>
      </c>
    </row>
    <row r="1792" spans="1:6" x14ac:dyDescent="0.3">
      <c r="A1792" s="4">
        <v>42920</v>
      </c>
      <c r="B1792" s="5">
        <v>150</v>
      </c>
      <c r="C1792" s="5">
        <v>151.699997</v>
      </c>
      <c r="D1792" s="5">
        <v>146</v>
      </c>
      <c r="E1792" s="5">
        <v>146.39999399999999</v>
      </c>
      <c r="F1792" s="5">
        <v>2462814</v>
      </c>
    </row>
    <row r="1793" spans="1:6" x14ac:dyDescent="0.3">
      <c r="A1793" s="4">
        <v>42921</v>
      </c>
      <c r="B1793" s="5">
        <v>146.60000600000001</v>
      </c>
      <c r="C1793" s="5">
        <v>149.800003</v>
      </c>
      <c r="D1793" s="5">
        <v>146.550003</v>
      </c>
      <c r="E1793" s="5">
        <v>149.35000600000001</v>
      </c>
      <c r="F1793" s="5">
        <v>1838059</v>
      </c>
    </row>
    <row r="1794" spans="1:6" x14ac:dyDescent="0.3">
      <c r="A1794" s="4">
        <v>42922</v>
      </c>
      <c r="B1794" s="5">
        <v>149.60000600000001</v>
      </c>
      <c r="C1794" s="5">
        <v>155</v>
      </c>
      <c r="D1794" s="5">
        <v>149.39999399999999</v>
      </c>
      <c r="E1794" s="5">
        <v>152.85000600000001</v>
      </c>
      <c r="F1794" s="5">
        <v>3357890</v>
      </c>
    </row>
    <row r="1795" spans="1:6" x14ac:dyDescent="0.3">
      <c r="A1795" s="4">
        <v>42923</v>
      </c>
      <c r="B1795" s="5">
        <v>152.5</v>
      </c>
      <c r="C1795" s="5">
        <v>154.5</v>
      </c>
      <c r="D1795" s="5">
        <v>150.60000600000001</v>
      </c>
      <c r="E1795" s="5">
        <v>151</v>
      </c>
      <c r="F1795" s="5">
        <v>1863447</v>
      </c>
    </row>
    <row r="1796" spans="1:6" x14ac:dyDescent="0.3">
      <c r="A1796" s="4">
        <v>42926</v>
      </c>
      <c r="B1796" s="5">
        <v>155.800003</v>
      </c>
      <c r="C1796" s="5">
        <v>157.5</v>
      </c>
      <c r="D1796" s="5">
        <v>155.35000600000001</v>
      </c>
      <c r="E1796" s="5">
        <v>156.85000600000001</v>
      </c>
      <c r="F1796" s="5">
        <v>752420</v>
      </c>
    </row>
    <row r="1797" spans="1:6" x14ac:dyDescent="0.3">
      <c r="A1797" s="4">
        <v>42927</v>
      </c>
      <c r="B1797" s="5">
        <v>157.699997</v>
      </c>
      <c r="C1797" s="5">
        <v>159.5</v>
      </c>
      <c r="D1797" s="5">
        <v>151.75</v>
      </c>
      <c r="E1797" s="5">
        <v>152.39999399999999</v>
      </c>
      <c r="F1797" s="5">
        <v>2811203</v>
      </c>
    </row>
    <row r="1798" spans="1:6" x14ac:dyDescent="0.3">
      <c r="A1798" s="4">
        <v>42928</v>
      </c>
      <c r="B1798" s="5">
        <v>152.39999399999999</v>
      </c>
      <c r="C1798" s="5">
        <v>154.89999399999999</v>
      </c>
      <c r="D1798" s="5">
        <v>150.35000600000001</v>
      </c>
      <c r="E1798" s="5">
        <v>154.25</v>
      </c>
      <c r="F1798" s="5">
        <v>2435109</v>
      </c>
    </row>
    <row r="1799" spans="1:6" x14ac:dyDescent="0.3">
      <c r="A1799" s="4">
        <v>42929</v>
      </c>
      <c r="B1799" s="5">
        <v>155.800003</v>
      </c>
      <c r="C1799" s="5">
        <v>156.800003</v>
      </c>
      <c r="D1799" s="5">
        <v>152.85000600000001</v>
      </c>
      <c r="E1799" s="5">
        <v>154.85000600000001</v>
      </c>
      <c r="F1799" s="5">
        <v>2060709</v>
      </c>
    </row>
    <row r="1800" spans="1:6" x14ac:dyDescent="0.3">
      <c r="A1800" s="4">
        <v>42930</v>
      </c>
      <c r="B1800" s="5">
        <v>155.35000600000001</v>
      </c>
      <c r="C1800" s="5">
        <v>156.10000600000001</v>
      </c>
      <c r="D1800" s="5">
        <v>150.39999399999999</v>
      </c>
      <c r="E1800" s="5">
        <v>155.10000600000001</v>
      </c>
      <c r="F1800" s="5">
        <v>4613690</v>
      </c>
    </row>
    <row r="1801" spans="1:6" x14ac:dyDescent="0.3">
      <c r="A1801" s="4">
        <v>42933</v>
      </c>
      <c r="B1801" s="5">
        <v>155.10000600000001</v>
      </c>
      <c r="C1801" s="5">
        <v>157.199997</v>
      </c>
      <c r="D1801" s="5">
        <v>153.550003</v>
      </c>
      <c r="E1801" s="5">
        <v>155.550003</v>
      </c>
      <c r="F1801" s="5">
        <v>3236234</v>
      </c>
    </row>
    <row r="1802" spans="1:6" x14ac:dyDescent="0.3">
      <c r="A1802" s="4">
        <v>42934</v>
      </c>
      <c r="B1802" s="5">
        <v>155</v>
      </c>
      <c r="C1802" s="5">
        <v>159</v>
      </c>
      <c r="D1802" s="5">
        <v>154.199997</v>
      </c>
      <c r="E1802" s="5">
        <v>155.64999399999999</v>
      </c>
      <c r="F1802" s="5">
        <v>5140840</v>
      </c>
    </row>
    <row r="1803" spans="1:6" x14ac:dyDescent="0.3">
      <c r="A1803" s="4">
        <v>42935</v>
      </c>
      <c r="B1803" s="5">
        <v>156.5</v>
      </c>
      <c r="C1803" s="5">
        <v>157.39999399999999</v>
      </c>
      <c r="D1803" s="5">
        <v>154.85000600000001</v>
      </c>
      <c r="E1803" s="5">
        <v>156.199997</v>
      </c>
      <c r="F1803" s="5">
        <v>2832316</v>
      </c>
    </row>
    <row r="1804" spans="1:6" x14ac:dyDescent="0.3">
      <c r="A1804" s="4">
        <v>42936</v>
      </c>
      <c r="B1804" s="5">
        <v>155.699997</v>
      </c>
      <c r="C1804" s="5">
        <v>156.35000600000001</v>
      </c>
      <c r="D1804" s="5">
        <v>153.10000600000001</v>
      </c>
      <c r="E1804" s="5">
        <v>153.64999399999999</v>
      </c>
      <c r="F1804" s="5">
        <v>2154357</v>
      </c>
    </row>
    <row r="1805" spans="1:6" x14ac:dyDescent="0.3">
      <c r="A1805" s="4">
        <v>42937</v>
      </c>
      <c r="B1805" s="5">
        <v>154.10000600000001</v>
      </c>
      <c r="C1805" s="5">
        <v>156.39999399999999</v>
      </c>
      <c r="D1805" s="5">
        <v>152.35000600000001</v>
      </c>
      <c r="E1805" s="5">
        <v>154.800003</v>
      </c>
      <c r="F1805" s="5">
        <v>2667146</v>
      </c>
    </row>
    <row r="1806" spans="1:6" x14ac:dyDescent="0.3">
      <c r="A1806" s="4">
        <v>42940</v>
      </c>
      <c r="B1806" s="5">
        <v>154.75</v>
      </c>
      <c r="C1806" s="5">
        <v>158.64999399999999</v>
      </c>
      <c r="D1806" s="5">
        <v>154.699997</v>
      </c>
      <c r="E1806" s="5">
        <v>157.300003</v>
      </c>
      <c r="F1806" s="5">
        <v>4148506</v>
      </c>
    </row>
    <row r="1807" spans="1:6" x14ac:dyDescent="0.3">
      <c r="A1807" s="4">
        <v>42941</v>
      </c>
      <c r="B1807" s="5">
        <v>158.5</v>
      </c>
      <c r="C1807" s="5">
        <v>162</v>
      </c>
      <c r="D1807" s="5">
        <v>158.10000600000001</v>
      </c>
      <c r="E1807" s="5">
        <v>161.25</v>
      </c>
      <c r="F1807" s="5">
        <v>3920362</v>
      </c>
    </row>
    <row r="1808" spans="1:6" x14ac:dyDescent="0.3">
      <c r="A1808" s="4">
        <v>42942</v>
      </c>
      <c r="B1808" s="5">
        <v>162.35000600000001</v>
      </c>
      <c r="C1808" s="5">
        <v>162.699997</v>
      </c>
      <c r="D1808" s="5">
        <v>158.199997</v>
      </c>
      <c r="E1808" s="5">
        <v>159.550003</v>
      </c>
      <c r="F1808" s="5">
        <v>4928905</v>
      </c>
    </row>
    <row r="1809" spans="1:6" x14ac:dyDescent="0.3">
      <c r="A1809" s="4">
        <v>42943</v>
      </c>
      <c r="B1809" s="5">
        <v>159.949997</v>
      </c>
      <c r="C1809" s="5">
        <v>161.5</v>
      </c>
      <c r="D1809" s="5">
        <v>154.300003</v>
      </c>
      <c r="E1809" s="5">
        <v>154.89999399999999</v>
      </c>
      <c r="F1809" s="5">
        <v>4248777</v>
      </c>
    </row>
    <row r="1810" spans="1:6" x14ac:dyDescent="0.3">
      <c r="A1810" s="4">
        <v>42944</v>
      </c>
      <c r="B1810" s="5">
        <v>154.39999399999999</v>
      </c>
      <c r="C1810" s="5">
        <v>158.60000600000001</v>
      </c>
      <c r="D1810" s="5">
        <v>153.39999399999999</v>
      </c>
      <c r="E1810" s="5">
        <v>157</v>
      </c>
      <c r="F1810" s="5">
        <v>3281664</v>
      </c>
    </row>
    <row r="1811" spans="1:6" x14ac:dyDescent="0.3">
      <c r="A1811" s="4">
        <v>42947</v>
      </c>
      <c r="B1811" s="5">
        <v>157</v>
      </c>
      <c r="C1811" s="5">
        <v>160.199997</v>
      </c>
      <c r="D1811" s="5">
        <v>154.14999399999999</v>
      </c>
      <c r="E1811" s="5">
        <v>158.050003</v>
      </c>
      <c r="F1811" s="5">
        <v>4245041</v>
      </c>
    </row>
    <row r="1812" spans="1:6" x14ac:dyDescent="0.3">
      <c r="A1812" s="4">
        <v>42948</v>
      </c>
      <c r="B1812" s="5">
        <v>158.300003</v>
      </c>
      <c r="C1812" s="5">
        <v>159.199997</v>
      </c>
      <c r="D1812" s="5">
        <v>153.35000600000001</v>
      </c>
      <c r="E1812" s="5">
        <v>154.199997</v>
      </c>
      <c r="F1812" s="5">
        <v>3829223</v>
      </c>
    </row>
    <row r="1813" spans="1:6" x14ac:dyDescent="0.3">
      <c r="A1813" s="4">
        <v>42949</v>
      </c>
      <c r="B1813" s="5">
        <v>155.14999399999999</v>
      </c>
      <c r="C1813" s="5">
        <v>155.949997</v>
      </c>
      <c r="D1813" s="5">
        <v>149.199997</v>
      </c>
      <c r="E1813" s="5">
        <v>150.050003</v>
      </c>
      <c r="F1813" s="5">
        <v>6284203</v>
      </c>
    </row>
    <row r="1814" spans="1:6" x14ac:dyDescent="0.3">
      <c r="A1814" s="4">
        <v>42950</v>
      </c>
      <c r="B1814" s="5">
        <v>148.050003</v>
      </c>
      <c r="C1814" s="5">
        <v>148.5</v>
      </c>
      <c r="D1814" s="5">
        <v>141.949997</v>
      </c>
      <c r="E1814" s="5">
        <v>143.60000600000001</v>
      </c>
      <c r="F1814" s="5">
        <v>7698675</v>
      </c>
    </row>
    <row r="1815" spans="1:6" x14ac:dyDescent="0.3">
      <c r="A1815" s="4">
        <v>42951</v>
      </c>
      <c r="B1815" s="5">
        <v>143.89999399999999</v>
      </c>
      <c r="C1815" s="5">
        <v>146.64999399999999</v>
      </c>
      <c r="D1815" s="5">
        <v>142.35000600000001</v>
      </c>
      <c r="E1815" s="5">
        <v>145.10000600000001</v>
      </c>
      <c r="F1815" s="5">
        <v>3614231</v>
      </c>
    </row>
    <row r="1816" spans="1:6" x14ac:dyDescent="0.3">
      <c r="A1816" s="4">
        <v>42954</v>
      </c>
      <c r="B1816" s="5">
        <v>146.25</v>
      </c>
      <c r="C1816" s="5">
        <v>147.64999399999999</v>
      </c>
      <c r="D1816" s="5">
        <v>144.800003</v>
      </c>
      <c r="E1816" s="5">
        <v>146.35000600000001</v>
      </c>
      <c r="F1816" s="5">
        <v>2344223</v>
      </c>
    </row>
    <row r="1817" spans="1:6" x14ac:dyDescent="0.3">
      <c r="A1817" s="4">
        <v>42955</v>
      </c>
      <c r="B1817" s="5">
        <v>147.35000600000001</v>
      </c>
      <c r="C1817" s="5">
        <v>147.699997</v>
      </c>
      <c r="D1817" s="5">
        <v>142.050003</v>
      </c>
      <c r="E1817" s="5">
        <v>142.39999399999999</v>
      </c>
      <c r="F1817" s="5">
        <v>3324166</v>
      </c>
    </row>
    <row r="1818" spans="1:6" x14ac:dyDescent="0.3">
      <c r="A1818" s="4">
        <v>42956</v>
      </c>
      <c r="B1818" s="5">
        <v>142</v>
      </c>
      <c r="C1818" s="5">
        <v>144</v>
      </c>
      <c r="D1818" s="5">
        <v>140.25</v>
      </c>
      <c r="E1818" s="5">
        <v>141.60000600000001</v>
      </c>
      <c r="F1818" s="5">
        <v>3732422</v>
      </c>
    </row>
    <row r="1819" spans="1:6" x14ac:dyDescent="0.3">
      <c r="A1819" s="4">
        <v>42957</v>
      </c>
      <c r="B1819" s="5">
        <v>141</v>
      </c>
      <c r="C1819" s="5">
        <v>142.800003</v>
      </c>
      <c r="D1819" s="5">
        <v>131.39999399999999</v>
      </c>
      <c r="E1819" s="5">
        <v>134.449997</v>
      </c>
      <c r="F1819" s="5">
        <v>4981645</v>
      </c>
    </row>
    <row r="1820" spans="1:6" x14ac:dyDescent="0.3">
      <c r="A1820" s="4">
        <v>42958</v>
      </c>
      <c r="B1820" s="5">
        <v>127.5</v>
      </c>
      <c r="C1820" s="5">
        <v>129.64999399999999</v>
      </c>
      <c r="D1820" s="5">
        <v>124</v>
      </c>
      <c r="E1820" s="5">
        <v>127.300003</v>
      </c>
      <c r="F1820" s="5">
        <v>11096223</v>
      </c>
    </row>
    <row r="1821" spans="1:6" x14ac:dyDescent="0.3">
      <c r="A1821" s="4">
        <v>42961</v>
      </c>
      <c r="B1821" s="5">
        <v>128.699997</v>
      </c>
      <c r="C1821" s="5">
        <v>129.89999399999999</v>
      </c>
      <c r="D1821" s="5">
        <v>127.349998</v>
      </c>
      <c r="E1821" s="5">
        <v>128.25</v>
      </c>
      <c r="F1821" s="5">
        <v>2602207</v>
      </c>
    </row>
    <row r="1822" spans="1:6" x14ac:dyDescent="0.3">
      <c r="A1822" s="4">
        <v>42963</v>
      </c>
      <c r="B1822" s="5">
        <v>128.25</v>
      </c>
      <c r="C1822" s="5">
        <v>134.35000600000001</v>
      </c>
      <c r="D1822" s="5">
        <v>126.050003</v>
      </c>
      <c r="E1822" s="5">
        <v>133.25</v>
      </c>
      <c r="F1822" s="5">
        <v>5140083</v>
      </c>
    </row>
    <row r="1823" spans="1:6" x14ac:dyDescent="0.3">
      <c r="A1823" s="4">
        <v>42964</v>
      </c>
      <c r="B1823" s="5">
        <v>133.89999399999999</v>
      </c>
      <c r="C1823" s="5">
        <v>136</v>
      </c>
      <c r="D1823" s="5">
        <v>132.39999399999999</v>
      </c>
      <c r="E1823" s="5">
        <v>133.39999399999999</v>
      </c>
      <c r="F1823" s="5">
        <v>2867662</v>
      </c>
    </row>
    <row r="1824" spans="1:6" x14ac:dyDescent="0.3">
      <c r="A1824" s="4">
        <v>42965</v>
      </c>
      <c r="B1824" s="5">
        <v>131.89999399999999</v>
      </c>
      <c r="C1824" s="5">
        <v>133</v>
      </c>
      <c r="D1824" s="5">
        <v>130.10000600000001</v>
      </c>
      <c r="E1824" s="5">
        <v>132.050003</v>
      </c>
      <c r="F1824" s="5">
        <v>2677422</v>
      </c>
    </row>
    <row r="1825" spans="1:6" x14ac:dyDescent="0.3">
      <c r="A1825" s="4">
        <v>42968</v>
      </c>
      <c r="B1825" s="5">
        <v>132.800003</v>
      </c>
      <c r="C1825" s="5">
        <v>135.14999399999999</v>
      </c>
      <c r="D1825" s="5">
        <v>130</v>
      </c>
      <c r="E1825" s="5">
        <v>131</v>
      </c>
      <c r="F1825" s="5">
        <v>3517270</v>
      </c>
    </row>
    <row r="1826" spans="1:6" x14ac:dyDescent="0.3">
      <c r="A1826" s="4">
        <v>42969</v>
      </c>
      <c r="B1826" s="5">
        <v>131.10000600000001</v>
      </c>
      <c r="C1826" s="5">
        <v>132.199997</v>
      </c>
      <c r="D1826" s="5">
        <v>127.300003</v>
      </c>
      <c r="E1826" s="5">
        <v>128.949997</v>
      </c>
      <c r="F1826" s="5">
        <v>4455494</v>
      </c>
    </row>
    <row r="1827" spans="1:6" x14ac:dyDescent="0.3">
      <c r="A1827" s="4">
        <v>42970</v>
      </c>
      <c r="B1827" s="5">
        <v>129.949997</v>
      </c>
      <c r="C1827" s="5">
        <v>135.300003</v>
      </c>
      <c r="D1827" s="5">
        <v>129.699997</v>
      </c>
      <c r="E1827" s="5">
        <v>134.199997</v>
      </c>
      <c r="F1827" s="5">
        <v>3664065</v>
      </c>
    </row>
    <row r="1828" spans="1:6" x14ac:dyDescent="0.3">
      <c r="A1828" s="4">
        <v>42971</v>
      </c>
      <c r="B1828" s="5">
        <v>134.050003</v>
      </c>
      <c r="C1828" s="5">
        <v>137.60000600000001</v>
      </c>
      <c r="D1828" s="5">
        <v>132.199997</v>
      </c>
      <c r="E1828" s="5">
        <v>136.050003</v>
      </c>
      <c r="F1828" s="5">
        <v>4079241</v>
      </c>
    </row>
    <row r="1829" spans="1:6" x14ac:dyDescent="0.3">
      <c r="A1829" s="4">
        <v>42975</v>
      </c>
      <c r="B1829" s="5">
        <v>136.050003</v>
      </c>
      <c r="C1829" s="5">
        <v>138.199997</v>
      </c>
      <c r="D1829" s="5">
        <v>135.64999399999999</v>
      </c>
      <c r="E1829" s="5">
        <v>136.64999399999999</v>
      </c>
      <c r="F1829" s="5">
        <v>1868001</v>
      </c>
    </row>
    <row r="1830" spans="1:6" x14ac:dyDescent="0.3">
      <c r="A1830" s="4">
        <v>42976</v>
      </c>
      <c r="B1830" s="5">
        <v>135.199997</v>
      </c>
      <c r="C1830" s="5">
        <v>138.449997</v>
      </c>
      <c r="D1830" s="5">
        <v>134.25</v>
      </c>
      <c r="E1830" s="5">
        <v>134.75</v>
      </c>
      <c r="F1830" s="5">
        <v>3037504</v>
      </c>
    </row>
    <row r="1831" spans="1:6" x14ac:dyDescent="0.3">
      <c r="A1831" s="4">
        <v>42977</v>
      </c>
      <c r="B1831" s="5">
        <v>136.14999399999999</v>
      </c>
      <c r="C1831" s="5">
        <v>137.300003</v>
      </c>
      <c r="D1831" s="5">
        <v>135.75</v>
      </c>
      <c r="E1831" s="5">
        <v>136.550003</v>
      </c>
      <c r="F1831" s="5">
        <v>2149784</v>
      </c>
    </row>
    <row r="1832" spans="1:6" x14ac:dyDescent="0.3">
      <c r="A1832" s="4">
        <v>42978</v>
      </c>
      <c r="B1832" s="5">
        <v>136.5</v>
      </c>
      <c r="C1832" s="5">
        <v>137.25</v>
      </c>
      <c r="D1832" s="5">
        <v>134.300003</v>
      </c>
      <c r="E1832" s="5">
        <v>136.300003</v>
      </c>
      <c r="F1832" s="5">
        <v>2714923</v>
      </c>
    </row>
    <row r="1833" spans="1:6" x14ac:dyDescent="0.3">
      <c r="A1833" s="4">
        <v>42979</v>
      </c>
      <c r="B1833" s="5">
        <v>136.64999399999999</v>
      </c>
      <c r="C1833" s="5">
        <v>139.699997</v>
      </c>
      <c r="D1833" s="5">
        <v>136</v>
      </c>
      <c r="E1833" s="5">
        <v>138.800003</v>
      </c>
      <c r="F1833" s="5">
        <v>3259203</v>
      </c>
    </row>
    <row r="1834" spans="1:6" x14ac:dyDescent="0.3">
      <c r="A1834" s="4">
        <v>42982</v>
      </c>
      <c r="B1834" s="5">
        <v>136.10000600000001</v>
      </c>
      <c r="C1834" s="5">
        <v>139.300003</v>
      </c>
      <c r="D1834" s="5">
        <v>135</v>
      </c>
      <c r="E1834" s="5">
        <v>135.89999399999999</v>
      </c>
      <c r="F1834" s="5">
        <v>2705717</v>
      </c>
    </row>
    <row r="1835" spans="1:6" x14ac:dyDescent="0.3">
      <c r="A1835" s="4">
        <v>42983</v>
      </c>
      <c r="B1835" s="5">
        <v>136.699997</v>
      </c>
      <c r="C1835" s="5">
        <v>138.10000600000001</v>
      </c>
      <c r="D1835" s="5">
        <v>136.199997</v>
      </c>
      <c r="E1835" s="5">
        <v>137.699997</v>
      </c>
      <c r="F1835" s="5">
        <v>1895102</v>
      </c>
    </row>
    <row r="1836" spans="1:6" x14ac:dyDescent="0.3">
      <c r="A1836" s="4">
        <v>42984</v>
      </c>
      <c r="B1836" s="5">
        <v>136.449997</v>
      </c>
      <c r="C1836" s="5">
        <v>137.89999399999999</v>
      </c>
      <c r="D1836" s="5">
        <v>133.35000600000001</v>
      </c>
      <c r="E1836" s="5">
        <v>133.949997</v>
      </c>
      <c r="F1836" s="5">
        <v>3971541</v>
      </c>
    </row>
    <row r="1837" spans="1:6" x14ac:dyDescent="0.3">
      <c r="A1837" s="4">
        <v>42985</v>
      </c>
      <c r="B1837" s="5">
        <v>134.699997</v>
      </c>
      <c r="C1837" s="5">
        <v>135.85000600000001</v>
      </c>
      <c r="D1837" s="5">
        <v>133.14999399999999</v>
      </c>
      <c r="E1837" s="5">
        <v>133.64999399999999</v>
      </c>
      <c r="F1837" s="5">
        <v>2554628</v>
      </c>
    </row>
    <row r="1838" spans="1:6" x14ac:dyDescent="0.3">
      <c r="A1838" s="4">
        <v>42986</v>
      </c>
      <c r="B1838" s="5">
        <v>134.949997</v>
      </c>
      <c r="C1838" s="5">
        <v>134.949997</v>
      </c>
      <c r="D1838" s="5">
        <v>130.14999399999999</v>
      </c>
      <c r="E1838" s="5">
        <v>131.25</v>
      </c>
      <c r="F1838" s="5">
        <v>2630786</v>
      </c>
    </row>
    <row r="1839" spans="1:6" x14ac:dyDescent="0.3">
      <c r="A1839" s="4">
        <v>42989</v>
      </c>
      <c r="B1839" s="5">
        <v>132.5</v>
      </c>
      <c r="C1839" s="5">
        <v>133.949997</v>
      </c>
      <c r="D1839" s="5">
        <v>132.050003</v>
      </c>
      <c r="E1839" s="5">
        <v>133.10000600000001</v>
      </c>
      <c r="F1839" s="5">
        <v>2085086</v>
      </c>
    </row>
    <row r="1840" spans="1:6" x14ac:dyDescent="0.3">
      <c r="A1840" s="4">
        <v>42990</v>
      </c>
      <c r="B1840" s="5">
        <v>133.699997</v>
      </c>
      <c r="C1840" s="5">
        <v>135.949997</v>
      </c>
      <c r="D1840" s="5">
        <v>133.199997</v>
      </c>
      <c r="E1840" s="5">
        <v>134.5</v>
      </c>
      <c r="F1840" s="5">
        <v>2478794</v>
      </c>
    </row>
    <row r="1841" spans="1:6" x14ac:dyDescent="0.3">
      <c r="A1841" s="4">
        <v>42991</v>
      </c>
      <c r="B1841" s="5">
        <v>134.300003</v>
      </c>
      <c r="C1841" s="5">
        <v>138.949997</v>
      </c>
      <c r="D1841" s="5">
        <v>134.300003</v>
      </c>
      <c r="E1841" s="5">
        <v>136.25</v>
      </c>
      <c r="F1841" s="5">
        <v>3607657</v>
      </c>
    </row>
    <row r="1842" spans="1:6" x14ac:dyDescent="0.3">
      <c r="A1842" s="4">
        <v>42992</v>
      </c>
      <c r="B1842" s="5">
        <v>136.5</v>
      </c>
      <c r="C1842" s="5">
        <v>139.300003</v>
      </c>
      <c r="D1842" s="5">
        <v>135.25</v>
      </c>
      <c r="E1842" s="5">
        <v>137.60000600000001</v>
      </c>
      <c r="F1842" s="5">
        <v>3533287</v>
      </c>
    </row>
    <row r="1843" spans="1:6" x14ac:dyDescent="0.3">
      <c r="A1843" s="4">
        <v>42993</v>
      </c>
      <c r="B1843" s="5">
        <v>136.449997</v>
      </c>
      <c r="C1843" s="5">
        <v>138.85000600000001</v>
      </c>
      <c r="D1843" s="5">
        <v>136.10000600000001</v>
      </c>
      <c r="E1843" s="5">
        <v>137.35000600000001</v>
      </c>
      <c r="F1843" s="5">
        <v>3016999</v>
      </c>
    </row>
    <row r="1844" spans="1:6" x14ac:dyDescent="0.3">
      <c r="A1844" s="4">
        <v>42996</v>
      </c>
      <c r="B1844" s="5">
        <v>138.5</v>
      </c>
      <c r="C1844" s="5">
        <v>139.85000600000001</v>
      </c>
      <c r="D1844" s="5">
        <v>137.050003</v>
      </c>
      <c r="E1844" s="5">
        <v>137.35000600000001</v>
      </c>
      <c r="F1844" s="5">
        <v>1838750</v>
      </c>
    </row>
    <row r="1845" spans="1:6" x14ac:dyDescent="0.3">
      <c r="A1845" s="4">
        <v>42997</v>
      </c>
      <c r="B1845" s="5">
        <v>137.5</v>
      </c>
      <c r="C1845" s="5">
        <v>138.550003</v>
      </c>
      <c r="D1845" s="5">
        <v>135.35000600000001</v>
      </c>
      <c r="E1845" s="5">
        <v>136.949997</v>
      </c>
      <c r="F1845" s="5">
        <v>2123143</v>
      </c>
    </row>
    <row r="1846" spans="1:6" x14ac:dyDescent="0.3">
      <c r="A1846" s="4">
        <v>42998</v>
      </c>
      <c r="B1846" s="5">
        <v>136.89999399999999</v>
      </c>
      <c r="C1846" s="5">
        <v>139.64999399999999</v>
      </c>
      <c r="D1846" s="5">
        <v>135.800003</v>
      </c>
      <c r="E1846" s="5">
        <v>138.89999399999999</v>
      </c>
      <c r="F1846" s="5">
        <v>3084823</v>
      </c>
    </row>
    <row r="1847" spans="1:6" x14ac:dyDescent="0.3">
      <c r="A1847" s="4">
        <v>42999</v>
      </c>
      <c r="B1847" s="5">
        <v>140</v>
      </c>
      <c r="C1847" s="5">
        <v>140</v>
      </c>
      <c r="D1847" s="5">
        <v>135.5</v>
      </c>
      <c r="E1847" s="5">
        <v>135.85000600000001</v>
      </c>
      <c r="F1847" s="5">
        <v>3127070</v>
      </c>
    </row>
    <row r="1848" spans="1:6" x14ac:dyDescent="0.3">
      <c r="A1848" s="4">
        <v>43000</v>
      </c>
      <c r="B1848" s="5">
        <v>135</v>
      </c>
      <c r="C1848" s="5">
        <v>135.050003</v>
      </c>
      <c r="D1848" s="5">
        <v>129.5</v>
      </c>
      <c r="E1848" s="5">
        <v>129.89999399999999</v>
      </c>
      <c r="F1848" s="5">
        <v>3761505</v>
      </c>
    </row>
    <row r="1849" spans="1:6" x14ac:dyDescent="0.3">
      <c r="A1849" s="4">
        <v>43003</v>
      </c>
      <c r="B1849" s="5">
        <v>130</v>
      </c>
      <c r="C1849" s="5">
        <v>130.5</v>
      </c>
      <c r="D1849" s="5">
        <v>125.699997</v>
      </c>
      <c r="E1849" s="5">
        <v>130.10000600000001</v>
      </c>
      <c r="F1849" s="5">
        <v>3217340</v>
      </c>
    </row>
    <row r="1850" spans="1:6" x14ac:dyDescent="0.3">
      <c r="A1850" s="4">
        <v>43004</v>
      </c>
      <c r="B1850" s="5">
        <v>129.949997</v>
      </c>
      <c r="C1850" s="5">
        <v>131.699997</v>
      </c>
      <c r="D1850" s="5">
        <v>129.050003</v>
      </c>
      <c r="E1850" s="5">
        <v>130.89999399999999</v>
      </c>
      <c r="F1850" s="5">
        <v>2151558</v>
      </c>
    </row>
    <row r="1851" spans="1:6" x14ac:dyDescent="0.3">
      <c r="A1851" s="4">
        <v>43005</v>
      </c>
      <c r="B1851" s="5">
        <v>131.300003</v>
      </c>
      <c r="C1851" s="5">
        <v>131.89999399999999</v>
      </c>
      <c r="D1851" s="5">
        <v>125.900002</v>
      </c>
      <c r="E1851" s="5">
        <v>126.449997</v>
      </c>
      <c r="F1851" s="5">
        <v>3806216</v>
      </c>
    </row>
    <row r="1852" spans="1:6" x14ac:dyDescent="0.3">
      <c r="A1852" s="4">
        <v>43006</v>
      </c>
      <c r="B1852" s="5">
        <v>126.300003</v>
      </c>
      <c r="C1852" s="5">
        <v>129.300003</v>
      </c>
      <c r="D1852" s="5">
        <v>125.949997</v>
      </c>
      <c r="E1852" s="5">
        <v>128.35000600000001</v>
      </c>
      <c r="F1852" s="5">
        <v>3184769</v>
      </c>
    </row>
    <row r="1853" spans="1:6" x14ac:dyDescent="0.3">
      <c r="A1853" s="4">
        <v>43007</v>
      </c>
      <c r="B1853" s="5">
        <v>129.300003</v>
      </c>
      <c r="C1853" s="5">
        <v>130.39999399999999</v>
      </c>
      <c r="D1853" s="5">
        <v>125.75</v>
      </c>
      <c r="E1853" s="5">
        <v>126.650002</v>
      </c>
      <c r="F1853" s="5">
        <v>2644012</v>
      </c>
    </row>
    <row r="1854" spans="1:6" x14ac:dyDescent="0.3">
      <c r="A1854" s="4">
        <v>43011</v>
      </c>
      <c r="B1854" s="5">
        <v>126.650002</v>
      </c>
      <c r="C1854" s="5">
        <v>128.39999399999999</v>
      </c>
      <c r="D1854" s="5">
        <v>124.5</v>
      </c>
      <c r="E1854" s="5">
        <v>126.699997</v>
      </c>
      <c r="F1854" s="5">
        <v>2804739</v>
      </c>
    </row>
    <row r="1855" spans="1:6" x14ac:dyDescent="0.3">
      <c r="A1855" s="4">
        <v>43012</v>
      </c>
      <c r="B1855" s="5">
        <v>127.449997</v>
      </c>
      <c r="C1855" s="5">
        <v>128.60000600000001</v>
      </c>
      <c r="D1855" s="5">
        <v>125.5</v>
      </c>
      <c r="E1855" s="5">
        <v>126.050003</v>
      </c>
      <c r="F1855" s="5">
        <v>2753625</v>
      </c>
    </row>
    <row r="1856" spans="1:6" x14ac:dyDescent="0.3">
      <c r="A1856" s="4">
        <v>43013</v>
      </c>
      <c r="B1856" s="5">
        <v>126.050003</v>
      </c>
      <c r="C1856" s="5">
        <v>127.849998</v>
      </c>
      <c r="D1856" s="5">
        <v>125.099998</v>
      </c>
      <c r="E1856" s="5">
        <v>125.949997</v>
      </c>
      <c r="F1856" s="5">
        <v>3921410</v>
      </c>
    </row>
    <row r="1857" spans="1:6" x14ac:dyDescent="0.3">
      <c r="A1857" s="4">
        <v>43014</v>
      </c>
      <c r="B1857" s="5">
        <v>126.199997</v>
      </c>
      <c r="C1857" s="5">
        <v>130.5</v>
      </c>
      <c r="D1857" s="5">
        <v>126.199997</v>
      </c>
      <c r="E1857" s="5">
        <v>129.949997</v>
      </c>
      <c r="F1857" s="5">
        <v>3251667</v>
      </c>
    </row>
    <row r="1858" spans="1:6" x14ac:dyDescent="0.3">
      <c r="A1858" s="4">
        <v>43017</v>
      </c>
      <c r="B1858" s="5">
        <v>129.449997</v>
      </c>
      <c r="C1858" s="5">
        <v>131.949997</v>
      </c>
      <c r="D1858" s="5">
        <v>128.75</v>
      </c>
      <c r="E1858" s="5">
        <v>131.64999399999999</v>
      </c>
      <c r="F1858" s="5">
        <v>2324414</v>
      </c>
    </row>
    <row r="1859" spans="1:6" x14ac:dyDescent="0.3">
      <c r="A1859" s="4">
        <v>43018</v>
      </c>
      <c r="B1859" s="5">
        <v>131.89999399999999</v>
      </c>
      <c r="C1859" s="5">
        <v>132.39999399999999</v>
      </c>
      <c r="D1859" s="5">
        <v>130.699997</v>
      </c>
      <c r="E1859" s="5">
        <v>131.550003</v>
      </c>
      <c r="F1859" s="5">
        <v>1776258</v>
      </c>
    </row>
    <row r="1860" spans="1:6" x14ac:dyDescent="0.3">
      <c r="A1860" s="4">
        <v>43019</v>
      </c>
      <c r="B1860" s="5">
        <v>132</v>
      </c>
      <c r="C1860" s="5">
        <v>132.75</v>
      </c>
      <c r="D1860" s="5">
        <v>125.199997</v>
      </c>
      <c r="E1860" s="5">
        <v>125.900002</v>
      </c>
      <c r="F1860" s="5">
        <v>4440347</v>
      </c>
    </row>
    <row r="1861" spans="1:6" x14ac:dyDescent="0.3">
      <c r="A1861" s="4">
        <v>43020</v>
      </c>
      <c r="B1861" s="5">
        <v>126.099998</v>
      </c>
      <c r="C1861" s="5">
        <v>127.199997</v>
      </c>
      <c r="D1861" s="5">
        <v>123.699997</v>
      </c>
      <c r="E1861" s="5">
        <v>126.800003</v>
      </c>
      <c r="F1861" s="5">
        <v>3141835</v>
      </c>
    </row>
    <row r="1862" spans="1:6" x14ac:dyDescent="0.3">
      <c r="A1862" s="4">
        <v>43021</v>
      </c>
      <c r="B1862" s="5">
        <v>126.099998</v>
      </c>
      <c r="C1862" s="5">
        <v>129.39999399999999</v>
      </c>
      <c r="D1862" s="5">
        <v>125.949997</v>
      </c>
      <c r="E1862" s="5">
        <v>127.650002</v>
      </c>
      <c r="F1862" s="5">
        <v>2807411</v>
      </c>
    </row>
    <row r="1863" spans="1:6" x14ac:dyDescent="0.3">
      <c r="A1863" s="4">
        <v>43024</v>
      </c>
      <c r="B1863" s="5">
        <v>127.900002</v>
      </c>
      <c r="C1863" s="5">
        <v>129.10000600000001</v>
      </c>
      <c r="D1863" s="5">
        <v>126.300003</v>
      </c>
      <c r="E1863" s="5">
        <v>127.349998</v>
      </c>
      <c r="F1863" s="5">
        <v>1732783</v>
      </c>
    </row>
    <row r="1864" spans="1:6" x14ac:dyDescent="0.3">
      <c r="A1864" s="4">
        <v>43025</v>
      </c>
      <c r="B1864" s="5">
        <v>126.5</v>
      </c>
      <c r="C1864" s="5">
        <v>129.300003</v>
      </c>
      <c r="D1864" s="5">
        <v>126.5</v>
      </c>
      <c r="E1864" s="5">
        <v>127.849998</v>
      </c>
      <c r="F1864" s="5">
        <v>1585164</v>
      </c>
    </row>
    <row r="1865" spans="1:6" x14ac:dyDescent="0.3">
      <c r="A1865" s="4">
        <v>43026</v>
      </c>
      <c r="B1865" s="5">
        <v>127.199997</v>
      </c>
      <c r="C1865" s="5">
        <v>128.199997</v>
      </c>
      <c r="D1865" s="5">
        <v>125.599998</v>
      </c>
      <c r="E1865" s="5">
        <v>126.150002</v>
      </c>
      <c r="F1865" s="5">
        <v>2024616</v>
      </c>
    </row>
    <row r="1866" spans="1:6" x14ac:dyDescent="0.3">
      <c r="A1866" s="4">
        <v>43027</v>
      </c>
      <c r="B1866" s="5">
        <v>126.150002</v>
      </c>
      <c r="C1866" s="5">
        <v>126.900002</v>
      </c>
      <c r="D1866" s="5">
        <v>125.099998</v>
      </c>
      <c r="E1866" s="5">
        <v>125.849998</v>
      </c>
      <c r="F1866" s="5">
        <v>466545</v>
      </c>
    </row>
    <row r="1867" spans="1:6" x14ac:dyDescent="0.3">
      <c r="A1867" s="4">
        <v>43031</v>
      </c>
      <c r="B1867" s="5">
        <v>125.849998</v>
      </c>
      <c r="C1867" s="5">
        <v>127.300003</v>
      </c>
      <c r="D1867" s="5">
        <v>125.550003</v>
      </c>
      <c r="E1867" s="5">
        <v>126.650002</v>
      </c>
      <c r="F1867" s="5">
        <v>1612791</v>
      </c>
    </row>
    <row r="1868" spans="1:6" x14ac:dyDescent="0.3">
      <c r="A1868" s="4">
        <v>43032</v>
      </c>
      <c r="B1868" s="5">
        <v>127.099998</v>
      </c>
      <c r="C1868" s="5">
        <v>133.449997</v>
      </c>
      <c r="D1868" s="5">
        <v>127.099998</v>
      </c>
      <c r="E1868" s="5">
        <v>131.39999399999999</v>
      </c>
      <c r="F1868" s="5">
        <v>4559710</v>
      </c>
    </row>
    <row r="1869" spans="1:6" x14ac:dyDescent="0.3">
      <c r="A1869" s="4">
        <v>43033</v>
      </c>
      <c r="B1869" s="5">
        <v>144.5</v>
      </c>
      <c r="C1869" s="5">
        <v>178</v>
      </c>
      <c r="D1869" s="5">
        <v>144.5</v>
      </c>
      <c r="E1869" s="5">
        <v>176.300003</v>
      </c>
      <c r="F1869" s="5">
        <v>32616021</v>
      </c>
    </row>
    <row r="1870" spans="1:6" x14ac:dyDescent="0.3">
      <c r="A1870" s="4">
        <v>43034</v>
      </c>
      <c r="B1870" s="5">
        <v>177.300003</v>
      </c>
      <c r="C1870" s="5">
        <v>196.050003</v>
      </c>
      <c r="D1870" s="5">
        <v>173.75</v>
      </c>
      <c r="E1870" s="5">
        <v>186.39999399999999</v>
      </c>
      <c r="F1870" s="5">
        <v>22025508</v>
      </c>
    </row>
    <row r="1871" spans="1:6" x14ac:dyDescent="0.3">
      <c r="A1871" s="4">
        <v>43035</v>
      </c>
      <c r="B1871" s="5">
        <v>186.199997</v>
      </c>
      <c r="C1871" s="5">
        <v>186.89999399999999</v>
      </c>
      <c r="D1871" s="5">
        <v>174.199997</v>
      </c>
      <c r="E1871" s="5">
        <v>175.60000600000001</v>
      </c>
      <c r="F1871" s="5">
        <v>9409249</v>
      </c>
    </row>
    <row r="1872" spans="1:6" x14ac:dyDescent="0.3">
      <c r="A1872" s="4">
        <v>43038</v>
      </c>
      <c r="B1872" s="5">
        <v>175</v>
      </c>
      <c r="C1872" s="5">
        <v>191.550003</v>
      </c>
      <c r="D1872" s="5">
        <v>173.14999399999999</v>
      </c>
      <c r="E1872" s="5">
        <v>184.25</v>
      </c>
      <c r="F1872" s="5">
        <v>9196803</v>
      </c>
    </row>
    <row r="1873" spans="1:6" x14ac:dyDescent="0.3">
      <c r="A1873" s="4">
        <v>43039</v>
      </c>
      <c r="B1873" s="5">
        <v>184.25</v>
      </c>
      <c r="C1873" s="5">
        <v>185.35000600000001</v>
      </c>
      <c r="D1873" s="5">
        <v>174.199997</v>
      </c>
      <c r="E1873" s="5">
        <v>176.449997</v>
      </c>
      <c r="F1873" s="5">
        <v>5650716</v>
      </c>
    </row>
    <row r="1874" spans="1:6" x14ac:dyDescent="0.3">
      <c r="A1874" s="4">
        <v>43040</v>
      </c>
      <c r="B1874" s="5">
        <v>178.699997</v>
      </c>
      <c r="C1874" s="5">
        <v>185.14999399999999</v>
      </c>
      <c r="D1874" s="5">
        <v>178.25</v>
      </c>
      <c r="E1874" s="5">
        <v>179.64999399999999</v>
      </c>
      <c r="F1874" s="5">
        <v>5049169</v>
      </c>
    </row>
    <row r="1875" spans="1:6" x14ac:dyDescent="0.3">
      <c r="A1875" s="4">
        <v>43041</v>
      </c>
      <c r="B1875" s="5">
        <v>179.800003</v>
      </c>
      <c r="C1875" s="5">
        <v>182.5</v>
      </c>
      <c r="D1875" s="5">
        <v>170.199997</v>
      </c>
      <c r="E1875" s="5">
        <v>171.050003</v>
      </c>
      <c r="F1875" s="5">
        <v>8325578</v>
      </c>
    </row>
    <row r="1876" spans="1:6" x14ac:dyDescent="0.3">
      <c r="A1876" s="4">
        <v>43042</v>
      </c>
      <c r="B1876" s="5">
        <v>173.10000600000001</v>
      </c>
      <c r="C1876" s="5">
        <v>175.64999399999999</v>
      </c>
      <c r="D1876" s="5">
        <v>169.60000600000001</v>
      </c>
      <c r="E1876" s="5">
        <v>173.5</v>
      </c>
      <c r="F1876" s="5">
        <v>8209155</v>
      </c>
    </row>
    <row r="1877" spans="1:6" x14ac:dyDescent="0.3">
      <c r="A1877" s="4">
        <v>43045</v>
      </c>
      <c r="B1877" s="5">
        <v>182.25</v>
      </c>
      <c r="C1877" s="5">
        <v>184</v>
      </c>
      <c r="D1877" s="5">
        <v>175.5</v>
      </c>
      <c r="E1877" s="5">
        <v>176.550003</v>
      </c>
      <c r="F1877" s="5">
        <v>12359144</v>
      </c>
    </row>
    <row r="1878" spans="1:6" x14ac:dyDescent="0.3">
      <c r="A1878" s="4">
        <v>43046</v>
      </c>
      <c r="B1878" s="5">
        <v>177.5</v>
      </c>
      <c r="C1878" s="5">
        <v>177.949997</v>
      </c>
      <c r="D1878" s="5">
        <v>165.5</v>
      </c>
      <c r="E1878" s="5">
        <v>166.050003</v>
      </c>
      <c r="F1878" s="5">
        <v>6713146</v>
      </c>
    </row>
    <row r="1879" spans="1:6" x14ac:dyDescent="0.3">
      <c r="A1879" s="4">
        <v>43047</v>
      </c>
      <c r="B1879" s="5">
        <v>166</v>
      </c>
      <c r="C1879" s="5">
        <v>168.699997</v>
      </c>
      <c r="D1879" s="5">
        <v>160.60000600000001</v>
      </c>
      <c r="E1879" s="5">
        <v>162.89999399999999</v>
      </c>
      <c r="F1879" s="5">
        <v>4962700</v>
      </c>
    </row>
    <row r="1880" spans="1:6" x14ac:dyDescent="0.3">
      <c r="A1880" s="4">
        <v>43048</v>
      </c>
      <c r="B1880" s="5">
        <v>164</v>
      </c>
      <c r="C1880" s="5">
        <v>168</v>
      </c>
      <c r="D1880" s="5">
        <v>161.800003</v>
      </c>
      <c r="E1880" s="5">
        <v>166.64999399999999</v>
      </c>
      <c r="F1880" s="5">
        <v>4241641</v>
      </c>
    </row>
    <row r="1881" spans="1:6" x14ac:dyDescent="0.3">
      <c r="A1881" s="4">
        <v>43049</v>
      </c>
      <c r="B1881" s="5">
        <v>165</v>
      </c>
      <c r="C1881" s="5">
        <v>171.25</v>
      </c>
      <c r="D1881" s="5">
        <v>162.60000600000001</v>
      </c>
      <c r="E1881" s="5">
        <v>167.35000600000001</v>
      </c>
      <c r="F1881" s="5">
        <v>5992437</v>
      </c>
    </row>
    <row r="1882" spans="1:6" x14ac:dyDescent="0.3">
      <c r="A1882" s="4">
        <v>43052</v>
      </c>
      <c r="B1882" s="5">
        <v>169</v>
      </c>
      <c r="C1882" s="5">
        <v>172.800003</v>
      </c>
      <c r="D1882" s="5">
        <v>166.89999399999999</v>
      </c>
      <c r="E1882" s="5">
        <v>167.800003</v>
      </c>
      <c r="F1882" s="5">
        <v>4685514</v>
      </c>
    </row>
    <row r="1883" spans="1:6" x14ac:dyDescent="0.3">
      <c r="A1883" s="4">
        <v>43053</v>
      </c>
      <c r="B1883" s="5">
        <v>165.60000600000001</v>
      </c>
      <c r="C1883" s="5">
        <v>170.14999399999999</v>
      </c>
      <c r="D1883" s="5">
        <v>162</v>
      </c>
      <c r="E1883" s="5">
        <v>164.300003</v>
      </c>
      <c r="F1883" s="5">
        <v>3730096</v>
      </c>
    </row>
    <row r="1884" spans="1:6" x14ac:dyDescent="0.3">
      <c r="A1884" s="4">
        <v>43054</v>
      </c>
      <c r="B1884" s="5">
        <v>164.75</v>
      </c>
      <c r="C1884" s="5">
        <v>168.85000600000001</v>
      </c>
      <c r="D1884" s="5">
        <v>163.10000600000001</v>
      </c>
      <c r="E1884" s="5">
        <v>164.75</v>
      </c>
      <c r="F1884" s="5">
        <v>4449112</v>
      </c>
    </row>
    <row r="1885" spans="1:6" x14ac:dyDescent="0.3">
      <c r="A1885" s="4">
        <v>43055</v>
      </c>
      <c r="B1885" s="5">
        <v>165.10000600000001</v>
      </c>
      <c r="C1885" s="5">
        <v>174.5</v>
      </c>
      <c r="D1885" s="5">
        <v>163.75</v>
      </c>
      <c r="E1885" s="5">
        <v>173.5</v>
      </c>
      <c r="F1885" s="5">
        <v>5236317</v>
      </c>
    </row>
    <row r="1886" spans="1:6" x14ac:dyDescent="0.3">
      <c r="A1886" s="4">
        <v>43056</v>
      </c>
      <c r="B1886" s="5">
        <v>177.39999399999999</v>
      </c>
      <c r="C1886" s="5">
        <v>181</v>
      </c>
      <c r="D1886" s="5">
        <v>169.35000600000001</v>
      </c>
      <c r="E1886" s="5">
        <v>170.64999399999999</v>
      </c>
      <c r="F1886" s="5">
        <v>6048564</v>
      </c>
    </row>
    <row r="1887" spans="1:6" x14ac:dyDescent="0.3">
      <c r="A1887" s="4">
        <v>43059</v>
      </c>
      <c r="B1887" s="5">
        <v>170.800003</v>
      </c>
      <c r="C1887" s="5">
        <v>172.14999399999999</v>
      </c>
      <c r="D1887" s="5">
        <v>167.300003</v>
      </c>
      <c r="E1887" s="5">
        <v>170.60000600000001</v>
      </c>
      <c r="F1887" s="5">
        <v>3545323</v>
      </c>
    </row>
    <row r="1888" spans="1:6" x14ac:dyDescent="0.3">
      <c r="A1888" s="4">
        <v>43060</v>
      </c>
      <c r="B1888" s="5">
        <v>171</v>
      </c>
      <c r="C1888" s="5">
        <v>171.800003</v>
      </c>
      <c r="D1888" s="5">
        <v>166.10000600000001</v>
      </c>
      <c r="E1888" s="5">
        <v>168.14999399999999</v>
      </c>
      <c r="F1888" s="5">
        <v>3040013</v>
      </c>
    </row>
    <row r="1889" spans="1:6" x14ac:dyDescent="0.3">
      <c r="A1889" s="4">
        <v>43061</v>
      </c>
      <c r="B1889" s="5">
        <v>168.550003</v>
      </c>
      <c r="C1889" s="5">
        <v>171.25</v>
      </c>
      <c r="D1889" s="5">
        <v>166.25</v>
      </c>
      <c r="E1889" s="5">
        <v>169.85000600000001</v>
      </c>
      <c r="F1889" s="5">
        <v>3824208</v>
      </c>
    </row>
    <row r="1890" spans="1:6" x14ac:dyDescent="0.3">
      <c r="A1890" s="4">
        <v>43062</v>
      </c>
      <c r="B1890" s="5">
        <v>169.5</v>
      </c>
      <c r="C1890" s="5">
        <v>170</v>
      </c>
      <c r="D1890" s="5">
        <v>165</v>
      </c>
      <c r="E1890" s="5">
        <v>166.800003</v>
      </c>
      <c r="F1890" s="5">
        <v>2823797</v>
      </c>
    </row>
    <row r="1891" spans="1:6" x14ac:dyDescent="0.3">
      <c r="A1891" s="4">
        <v>43063</v>
      </c>
      <c r="B1891" s="5">
        <v>167.10000600000001</v>
      </c>
      <c r="C1891" s="5">
        <v>169.39999399999999</v>
      </c>
      <c r="D1891" s="5">
        <v>166.550003</v>
      </c>
      <c r="E1891" s="5">
        <v>167.300003</v>
      </c>
      <c r="F1891" s="5">
        <v>2311346</v>
      </c>
    </row>
    <row r="1892" spans="1:6" x14ac:dyDescent="0.3">
      <c r="A1892" s="4">
        <v>43066</v>
      </c>
      <c r="B1892" s="5">
        <v>165.89999399999999</v>
      </c>
      <c r="C1892" s="5">
        <v>168.60000600000001</v>
      </c>
      <c r="D1892" s="5">
        <v>165.10000600000001</v>
      </c>
      <c r="E1892" s="5">
        <v>168.10000600000001</v>
      </c>
      <c r="F1892" s="5">
        <v>1758981</v>
      </c>
    </row>
    <row r="1893" spans="1:6" x14ac:dyDescent="0.3">
      <c r="A1893" s="4">
        <v>43067</v>
      </c>
      <c r="B1893" s="5">
        <v>168.699997</v>
      </c>
      <c r="C1893" s="5">
        <v>169.39999399999999</v>
      </c>
      <c r="D1893" s="5">
        <v>163.64999399999999</v>
      </c>
      <c r="E1893" s="5">
        <v>165.14999399999999</v>
      </c>
      <c r="F1893" s="5">
        <v>3706710</v>
      </c>
    </row>
    <row r="1894" spans="1:6" x14ac:dyDescent="0.3">
      <c r="A1894" s="4">
        <v>43068</v>
      </c>
      <c r="B1894" s="5">
        <v>166</v>
      </c>
      <c r="C1894" s="5">
        <v>166.050003</v>
      </c>
      <c r="D1894" s="5">
        <v>162.449997</v>
      </c>
      <c r="E1894" s="5">
        <v>163.800003</v>
      </c>
      <c r="F1894" s="5">
        <v>1612245</v>
      </c>
    </row>
    <row r="1895" spans="1:6" x14ac:dyDescent="0.3">
      <c r="A1895" s="4">
        <v>43069</v>
      </c>
      <c r="B1895" s="5">
        <v>162</v>
      </c>
      <c r="C1895" s="5">
        <v>167</v>
      </c>
      <c r="D1895" s="5">
        <v>161.199997</v>
      </c>
      <c r="E1895" s="5">
        <v>164.10000600000001</v>
      </c>
      <c r="F1895" s="5">
        <v>10117570</v>
      </c>
    </row>
    <row r="1896" spans="1:6" x14ac:dyDescent="0.3">
      <c r="A1896" s="4">
        <v>43070</v>
      </c>
      <c r="B1896" s="5">
        <v>163.199997</v>
      </c>
      <c r="C1896" s="5">
        <v>164.89999399999999</v>
      </c>
      <c r="D1896" s="5">
        <v>157.199997</v>
      </c>
      <c r="E1896" s="5">
        <v>158</v>
      </c>
      <c r="F1896" s="5">
        <v>3726440</v>
      </c>
    </row>
    <row r="1897" spans="1:6" x14ac:dyDescent="0.3">
      <c r="A1897" s="4">
        <v>43073</v>
      </c>
      <c r="B1897" s="5">
        <v>158</v>
      </c>
      <c r="C1897" s="5">
        <v>160.75</v>
      </c>
      <c r="D1897" s="5">
        <v>156.199997</v>
      </c>
      <c r="E1897" s="5">
        <v>159.050003</v>
      </c>
      <c r="F1897" s="5">
        <v>3509608</v>
      </c>
    </row>
    <row r="1898" spans="1:6" x14ac:dyDescent="0.3">
      <c r="A1898" s="4">
        <v>43074</v>
      </c>
      <c r="B1898" s="5">
        <v>159</v>
      </c>
      <c r="C1898" s="5">
        <v>162.25</v>
      </c>
      <c r="D1898" s="5">
        <v>157.199997</v>
      </c>
      <c r="E1898" s="5">
        <v>161.14999399999999</v>
      </c>
      <c r="F1898" s="5">
        <v>3091965</v>
      </c>
    </row>
    <row r="1899" spans="1:6" x14ac:dyDescent="0.3">
      <c r="A1899" s="4">
        <v>43075</v>
      </c>
      <c r="B1899" s="5">
        <v>159.949997</v>
      </c>
      <c r="C1899" s="5">
        <v>161.800003</v>
      </c>
      <c r="D1899" s="5">
        <v>154.35000600000001</v>
      </c>
      <c r="E1899" s="5">
        <v>155.14999399999999</v>
      </c>
      <c r="F1899" s="5">
        <v>5085013</v>
      </c>
    </row>
    <row r="1900" spans="1:6" x14ac:dyDescent="0.3">
      <c r="A1900" s="4">
        <v>43076</v>
      </c>
      <c r="B1900" s="5">
        <v>156</v>
      </c>
      <c r="C1900" s="5">
        <v>158.5</v>
      </c>
      <c r="D1900" s="5">
        <v>155.300003</v>
      </c>
      <c r="E1900" s="5">
        <v>157.60000600000001</v>
      </c>
      <c r="F1900" s="5">
        <v>2062643</v>
      </c>
    </row>
    <row r="1901" spans="1:6" x14ac:dyDescent="0.3">
      <c r="A1901" s="4">
        <v>43077</v>
      </c>
      <c r="B1901" s="5">
        <v>158.800003</v>
      </c>
      <c r="C1901" s="5">
        <v>158.89999399999999</v>
      </c>
      <c r="D1901" s="5">
        <v>154.800003</v>
      </c>
      <c r="E1901" s="5">
        <v>155.75</v>
      </c>
      <c r="F1901" s="5">
        <v>2971699</v>
      </c>
    </row>
    <row r="1902" spans="1:6" x14ac:dyDescent="0.3">
      <c r="A1902" s="4">
        <v>43080</v>
      </c>
      <c r="B1902" s="5">
        <v>156.5</v>
      </c>
      <c r="C1902" s="5">
        <v>157.449997</v>
      </c>
      <c r="D1902" s="5">
        <v>153.10000600000001</v>
      </c>
      <c r="E1902" s="5">
        <v>154.64999399999999</v>
      </c>
      <c r="F1902" s="5">
        <v>2754753</v>
      </c>
    </row>
    <row r="1903" spans="1:6" x14ac:dyDescent="0.3">
      <c r="A1903" s="4">
        <v>43081</v>
      </c>
      <c r="B1903" s="5">
        <v>154.050003</v>
      </c>
      <c r="C1903" s="5">
        <v>154.800003</v>
      </c>
      <c r="D1903" s="5">
        <v>150</v>
      </c>
      <c r="E1903" s="5">
        <v>150.75</v>
      </c>
      <c r="F1903" s="5">
        <v>3107713</v>
      </c>
    </row>
    <row r="1904" spans="1:6" x14ac:dyDescent="0.3">
      <c r="A1904" s="4">
        <v>43082</v>
      </c>
      <c r="B1904" s="5">
        <v>150.5</v>
      </c>
      <c r="C1904" s="5">
        <v>151.800003</v>
      </c>
      <c r="D1904" s="5">
        <v>145.199997</v>
      </c>
      <c r="E1904" s="5">
        <v>147.39999399999999</v>
      </c>
      <c r="F1904" s="5">
        <v>3410490</v>
      </c>
    </row>
    <row r="1905" spans="1:6" x14ac:dyDescent="0.3">
      <c r="A1905" s="4">
        <v>43083</v>
      </c>
      <c r="B1905" s="5">
        <v>148.10000600000001</v>
      </c>
      <c r="C1905" s="5">
        <v>148.949997</v>
      </c>
      <c r="D1905" s="5">
        <v>144.75</v>
      </c>
      <c r="E1905" s="5">
        <v>146.550003</v>
      </c>
      <c r="F1905" s="5">
        <v>2600990</v>
      </c>
    </row>
    <row r="1906" spans="1:6" x14ac:dyDescent="0.3">
      <c r="A1906" s="4">
        <v>43084</v>
      </c>
      <c r="B1906" s="5">
        <v>148.89999399999999</v>
      </c>
      <c r="C1906" s="5">
        <v>150.35000600000001</v>
      </c>
      <c r="D1906" s="5">
        <v>147.64999399999999</v>
      </c>
      <c r="E1906" s="5">
        <v>148.199997</v>
      </c>
      <c r="F1906" s="5">
        <v>3239186</v>
      </c>
    </row>
    <row r="1907" spans="1:6" x14ac:dyDescent="0.3">
      <c r="A1907" s="4">
        <v>43087</v>
      </c>
      <c r="B1907" s="5">
        <v>147.300003</v>
      </c>
      <c r="C1907" s="5">
        <v>156.10000600000001</v>
      </c>
      <c r="D1907" s="5">
        <v>140.550003</v>
      </c>
      <c r="E1907" s="5">
        <v>154.64999399999999</v>
      </c>
      <c r="F1907" s="5">
        <v>6134896</v>
      </c>
    </row>
    <row r="1908" spans="1:6" x14ac:dyDescent="0.3">
      <c r="A1908" s="4">
        <v>43088</v>
      </c>
      <c r="B1908" s="5">
        <v>155</v>
      </c>
      <c r="C1908" s="5">
        <v>155</v>
      </c>
      <c r="D1908" s="5">
        <v>150</v>
      </c>
      <c r="E1908" s="5">
        <v>150.60000600000001</v>
      </c>
      <c r="F1908" s="5">
        <v>6429504</v>
      </c>
    </row>
    <row r="1909" spans="1:6" x14ac:dyDescent="0.3">
      <c r="A1909" s="4">
        <v>43089</v>
      </c>
      <c r="B1909" s="5">
        <v>150.199997</v>
      </c>
      <c r="C1909" s="5">
        <v>150.39999399999999</v>
      </c>
      <c r="D1909" s="5">
        <v>147.60000600000001</v>
      </c>
      <c r="E1909" s="5">
        <v>148.10000600000001</v>
      </c>
      <c r="F1909" s="5">
        <v>2846523</v>
      </c>
    </row>
    <row r="1910" spans="1:6" x14ac:dyDescent="0.3">
      <c r="A1910" s="4">
        <v>43090</v>
      </c>
      <c r="B1910" s="5">
        <v>148.550003</v>
      </c>
      <c r="C1910" s="5">
        <v>151</v>
      </c>
      <c r="D1910" s="5">
        <v>147.10000600000001</v>
      </c>
      <c r="E1910" s="5">
        <v>148.10000600000001</v>
      </c>
      <c r="F1910" s="5">
        <v>4171272</v>
      </c>
    </row>
    <row r="1911" spans="1:6" x14ac:dyDescent="0.3">
      <c r="A1911" s="4">
        <v>43091</v>
      </c>
      <c r="B1911" s="5">
        <v>148.800003</v>
      </c>
      <c r="C1911" s="5">
        <v>150.699997</v>
      </c>
      <c r="D1911" s="5">
        <v>146.699997</v>
      </c>
      <c r="E1911" s="5">
        <v>148.199997</v>
      </c>
      <c r="F1911" s="5">
        <v>4097737</v>
      </c>
    </row>
    <row r="1912" spans="1:6" x14ac:dyDescent="0.3">
      <c r="A1912" s="4">
        <v>43095</v>
      </c>
      <c r="B1912" s="5">
        <v>148.199997</v>
      </c>
      <c r="C1912" s="5">
        <v>149.949997</v>
      </c>
      <c r="D1912" s="5">
        <v>146.64999399999999</v>
      </c>
      <c r="E1912" s="5">
        <v>148.10000600000001</v>
      </c>
      <c r="F1912" s="5">
        <v>3052585</v>
      </c>
    </row>
    <row r="1913" spans="1:6" x14ac:dyDescent="0.3">
      <c r="A1913" s="4">
        <v>43096</v>
      </c>
      <c r="B1913" s="5">
        <v>148.5</v>
      </c>
      <c r="C1913" s="5">
        <v>150.550003</v>
      </c>
      <c r="D1913" s="5">
        <v>147.14999399999999</v>
      </c>
      <c r="E1913" s="5">
        <v>148.300003</v>
      </c>
      <c r="F1913" s="5">
        <v>2727628</v>
      </c>
    </row>
    <row r="1914" spans="1:6" x14ac:dyDescent="0.3">
      <c r="A1914" s="4">
        <v>43097</v>
      </c>
      <c r="B1914" s="5">
        <v>148.300003</v>
      </c>
      <c r="C1914" s="5">
        <v>148.85000600000001</v>
      </c>
      <c r="D1914" s="5">
        <v>145.14999399999999</v>
      </c>
      <c r="E1914" s="5">
        <v>145.89999399999999</v>
      </c>
      <c r="F1914" s="5">
        <v>3415288</v>
      </c>
    </row>
    <row r="1915" spans="1:6" x14ac:dyDescent="0.3">
      <c r="A1915" s="4">
        <v>43098</v>
      </c>
      <c r="B1915" s="5">
        <v>146</v>
      </c>
      <c r="C1915" s="5">
        <v>147.25</v>
      </c>
      <c r="D1915" s="5">
        <v>143.300003</v>
      </c>
      <c r="E1915" s="5">
        <v>144.300003</v>
      </c>
      <c r="F1915" s="5">
        <v>2854907</v>
      </c>
    </row>
    <row r="1916" spans="1:6" x14ac:dyDescent="0.3">
      <c r="A1916" s="4">
        <v>43101</v>
      </c>
      <c r="B1916" s="5">
        <v>145.10000600000001</v>
      </c>
      <c r="C1916" s="5">
        <v>146.10000600000001</v>
      </c>
      <c r="D1916" s="5">
        <v>144.10000600000001</v>
      </c>
      <c r="E1916" s="5">
        <v>144.89999399999999</v>
      </c>
      <c r="F1916" s="5">
        <v>1583719</v>
      </c>
    </row>
    <row r="1917" spans="1:6" x14ac:dyDescent="0.3">
      <c r="A1917" s="4">
        <v>43102</v>
      </c>
      <c r="B1917" s="5">
        <v>145.10000600000001</v>
      </c>
      <c r="C1917" s="5">
        <v>145.300003</v>
      </c>
      <c r="D1917" s="5">
        <v>140.699997</v>
      </c>
      <c r="E1917" s="5">
        <v>141.949997</v>
      </c>
      <c r="F1917" s="5">
        <v>2754134</v>
      </c>
    </row>
    <row r="1918" spans="1:6" x14ac:dyDescent="0.3">
      <c r="A1918" s="4">
        <v>43103</v>
      </c>
      <c r="B1918" s="5">
        <v>142</v>
      </c>
      <c r="C1918" s="5">
        <v>145.39999399999999</v>
      </c>
      <c r="D1918" s="5">
        <v>142</v>
      </c>
      <c r="E1918" s="5">
        <v>143.14999399999999</v>
      </c>
      <c r="F1918" s="5">
        <v>2243525</v>
      </c>
    </row>
    <row r="1919" spans="1:6" x14ac:dyDescent="0.3">
      <c r="A1919" s="4">
        <v>43104</v>
      </c>
      <c r="B1919" s="5">
        <v>143.300003</v>
      </c>
      <c r="C1919" s="5">
        <v>148.35000600000001</v>
      </c>
      <c r="D1919" s="5">
        <v>141.800003</v>
      </c>
      <c r="E1919" s="5">
        <v>147.5</v>
      </c>
      <c r="F1919" s="5">
        <v>4391613</v>
      </c>
    </row>
    <row r="1920" spans="1:6" x14ac:dyDescent="0.3">
      <c r="A1920" s="4">
        <v>43105</v>
      </c>
      <c r="B1920" s="5">
        <v>148.60000600000001</v>
      </c>
      <c r="C1920" s="5">
        <v>149.25</v>
      </c>
      <c r="D1920" s="5">
        <v>143.75</v>
      </c>
      <c r="E1920" s="5">
        <v>145.300003</v>
      </c>
      <c r="F1920" s="5">
        <v>3766980</v>
      </c>
    </row>
    <row r="1921" spans="1:6" x14ac:dyDescent="0.3">
      <c r="A1921" s="4">
        <v>43108</v>
      </c>
      <c r="B1921" s="5">
        <v>146.10000600000001</v>
      </c>
      <c r="C1921" s="5">
        <v>147.300003</v>
      </c>
      <c r="D1921" s="5">
        <v>144.699997</v>
      </c>
      <c r="E1921" s="5">
        <v>145.64999399999999</v>
      </c>
      <c r="F1921" s="5">
        <v>2094620</v>
      </c>
    </row>
    <row r="1922" spans="1:6" x14ac:dyDescent="0.3">
      <c r="A1922" s="4">
        <v>43109</v>
      </c>
      <c r="B1922" s="5">
        <v>145.64999399999999</v>
      </c>
      <c r="C1922" s="5">
        <v>147.800003</v>
      </c>
      <c r="D1922" s="5">
        <v>143.35000600000001</v>
      </c>
      <c r="E1922" s="5">
        <v>144.10000600000001</v>
      </c>
      <c r="F1922" s="5">
        <v>3242698</v>
      </c>
    </row>
    <row r="1923" spans="1:6" x14ac:dyDescent="0.3">
      <c r="A1923" s="4">
        <v>43110</v>
      </c>
      <c r="B1923" s="5">
        <v>143.10000600000001</v>
      </c>
      <c r="C1923" s="5">
        <v>145.199997</v>
      </c>
      <c r="D1923" s="5">
        <v>140.699997</v>
      </c>
      <c r="E1923" s="5">
        <v>141.75</v>
      </c>
      <c r="F1923" s="5">
        <v>3373196</v>
      </c>
    </row>
    <row r="1924" spans="1:6" x14ac:dyDescent="0.3">
      <c r="A1924" s="4">
        <v>43111</v>
      </c>
      <c r="B1924" s="5">
        <v>141.699997</v>
      </c>
      <c r="C1924" s="5">
        <v>143.300003</v>
      </c>
      <c r="D1924" s="5">
        <v>138.39999399999999</v>
      </c>
      <c r="E1924" s="5">
        <v>138.800003</v>
      </c>
      <c r="F1924" s="5">
        <v>7312933</v>
      </c>
    </row>
    <row r="1925" spans="1:6" x14ac:dyDescent="0.3">
      <c r="A1925" s="4">
        <v>43112</v>
      </c>
      <c r="B1925" s="5">
        <v>140</v>
      </c>
      <c r="C1925" s="5">
        <v>140.89999399999999</v>
      </c>
      <c r="D1925" s="5">
        <v>136.699997</v>
      </c>
      <c r="E1925" s="5">
        <v>137.60000600000001</v>
      </c>
      <c r="F1925" s="5">
        <v>5898335</v>
      </c>
    </row>
    <row r="1926" spans="1:6" x14ac:dyDescent="0.3">
      <c r="A1926" s="4">
        <v>43115</v>
      </c>
      <c r="B1926" s="5">
        <v>138.89999399999999</v>
      </c>
      <c r="C1926" s="5">
        <v>140.800003</v>
      </c>
      <c r="D1926" s="5">
        <v>138.14999399999999</v>
      </c>
      <c r="E1926" s="5">
        <v>139.550003</v>
      </c>
      <c r="F1926" s="5">
        <v>3589855</v>
      </c>
    </row>
    <row r="1927" spans="1:6" x14ac:dyDescent="0.3">
      <c r="A1927" s="4">
        <v>43116</v>
      </c>
      <c r="B1927" s="5">
        <v>139.550003</v>
      </c>
      <c r="C1927" s="5">
        <v>140</v>
      </c>
      <c r="D1927" s="5">
        <v>134.699997</v>
      </c>
      <c r="E1927" s="5">
        <v>136.35000600000001</v>
      </c>
      <c r="F1927" s="5">
        <v>5469268</v>
      </c>
    </row>
    <row r="1928" spans="1:6" x14ac:dyDescent="0.3">
      <c r="A1928" s="4">
        <v>43117</v>
      </c>
      <c r="B1928" s="5">
        <v>136.449997</v>
      </c>
      <c r="C1928" s="5">
        <v>140.949997</v>
      </c>
      <c r="D1928" s="5">
        <v>135.10000600000001</v>
      </c>
      <c r="E1928" s="5">
        <v>140.5</v>
      </c>
      <c r="F1928" s="5">
        <v>4662669</v>
      </c>
    </row>
    <row r="1929" spans="1:6" x14ac:dyDescent="0.3">
      <c r="A1929" s="4">
        <v>43118</v>
      </c>
      <c r="B1929" s="5">
        <v>143.85000600000001</v>
      </c>
      <c r="C1929" s="5">
        <v>144.800003</v>
      </c>
      <c r="D1929" s="5">
        <v>136.800003</v>
      </c>
      <c r="E1929" s="5">
        <v>137.89999399999999</v>
      </c>
      <c r="F1929" s="5">
        <v>5396514</v>
      </c>
    </row>
    <row r="1930" spans="1:6" x14ac:dyDescent="0.3">
      <c r="A1930" s="4">
        <v>43119</v>
      </c>
      <c r="B1930" s="5">
        <v>138.050003</v>
      </c>
      <c r="C1930" s="5">
        <v>141.64999399999999</v>
      </c>
      <c r="D1930" s="5">
        <v>137.25</v>
      </c>
      <c r="E1930" s="5">
        <v>141.35000600000001</v>
      </c>
      <c r="F1930" s="5">
        <v>3300807</v>
      </c>
    </row>
    <row r="1931" spans="1:6" x14ac:dyDescent="0.3">
      <c r="A1931" s="4">
        <v>43122</v>
      </c>
      <c r="B1931" s="5">
        <v>141.199997</v>
      </c>
      <c r="C1931" s="5">
        <v>141.199997</v>
      </c>
      <c r="D1931" s="5">
        <v>138.050003</v>
      </c>
      <c r="E1931" s="5">
        <v>140.35000600000001</v>
      </c>
      <c r="F1931" s="5">
        <v>2546933</v>
      </c>
    </row>
    <row r="1932" spans="1:6" x14ac:dyDescent="0.3">
      <c r="A1932" s="4">
        <v>43123</v>
      </c>
      <c r="B1932" s="5">
        <v>141</v>
      </c>
      <c r="C1932" s="5">
        <v>146.199997</v>
      </c>
      <c r="D1932" s="5">
        <v>139.75</v>
      </c>
      <c r="E1932" s="5">
        <v>145.050003</v>
      </c>
      <c r="F1932" s="5">
        <v>5273202</v>
      </c>
    </row>
    <row r="1933" spans="1:6" x14ac:dyDescent="0.3">
      <c r="A1933" s="4">
        <v>43124</v>
      </c>
      <c r="B1933" s="5">
        <v>144.89999399999999</v>
      </c>
      <c r="C1933" s="5">
        <v>150</v>
      </c>
      <c r="D1933" s="5">
        <v>142.550003</v>
      </c>
      <c r="E1933" s="5">
        <v>148.89999399999999</v>
      </c>
      <c r="F1933" s="5">
        <v>7746085</v>
      </c>
    </row>
    <row r="1934" spans="1:6" x14ac:dyDescent="0.3">
      <c r="A1934" s="4">
        <v>43125</v>
      </c>
      <c r="B1934" s="5">
        <v>150.60000600000001</v>
      </c>
      <c r="C1934" s="5">
        <v>151.800003</v>
      </c>
      <c r="D1934" s="5">
        <v>140.35000600000001</v>
      </c>
      <c r="E1934" s="5">
        <v>141.75</v>
      </c>
      <c r="F1934" s="5">
        <v>16866285</v>
      </c>
    </row>
    <row r="1935" spans="1:6" x14ac:dyDescent="0.3">
      <c r="A1935" s="4">
        <v>43129</v>
      </c>
      <c r="B1935" s="5">
        <v>141.75</v>
      </c>
      <c r="C1935" s="5">
        <v>142.89999399999999</v>
      </c>
      <c r="D1935" s="5">
        <v>136.60000600000001</v>
      </c>
      <c r="E1935" s="5">
        <v>137.699997</v>
      </c>
      <c r="F1935" s="5">
        <v>5329376</v>
      </c>
    </row>
    <row r="1936" spans="1:6" x14ac:dyDescent="0.3">
      <c r="A1936" s="4">
        <v>43130</v>
      </c>
      <c r="B1936" s="5">
        <v>137.699997</v>
      </c>
      <c r="C1936" s="5">
        <v>139.300003</v>
      </c>
      <c r="D1936" s="5">
        <v>135.10000600000001</v>
      </c>
      <c r="E1936" s="5">
        <v>136.10000600000001</v>
      </c>
      <c r="F1936" s="5">
        <v>3542212</v>
      </c>
    </row>
    <row r="1937" spans="1:6" x14ac:dyDescent="0.3">
      <c r="A1937" s="4">
        <v>43131</v>
      </c>
      <c r="B1937" s="5">
        <v>135.5</v>
      </c>
      <c r="C1937" s="5">
        <v>137</v>
      </c>
      <c r="D1937" s="5">
        <v>134.10000600000001</v>
      </c>
      <c r="E1937" s="5">
        <v>136.25</v>
      </c>
      <c r="F1937" s="5">
        <v>2987896</v>
      </c>
    </row>
    <row r="1938" spans="1:6" x14ac:dyDescent="0.3">
      <c r="A1938" s="4">
        <v>43132</v>
      </c>
      <c r="B1938" s="5">
        <v>136.60000600000001</v>
      </c>
      <c r="C1938" s="5">
        <v>137.39999399999999</v>
      </c>
      <c r="D1938" s="5">
        <v>131.199997</v>
      </c>
      <c r="E1938" s="5">
        <v>132.10000600000001</v>
      </c>
      <c r="F1938" s="5">
        <v>4063977</v>
      </c>
    </row>
    <row r="1939" spans="1:6" x14ac:dyDescent="0.3">
      <c r="A1939" s="4">
        <v>43133</v>
      </c>
      <c r="B1939" s="5">
        <v>130</v>
      </c>
      <c r="C1939" s="5">
        <v>132.5</v>
      </c>
      <c r="D1939" s="5">
        <v>126.800003</v>
      </c>
      <c r="E1939" s="5">
        <v>127.5</v>
      </c>
      <c r="F1939" s="5">
        <v>5635071</v>
      </c>
    </row>
    <row r="1940" spans="1:6" x14ac:dyDescent="0.3">
      <c r="A1940" s="4">
        <v>43136</v>
      </c>
      <c r="B1940" s="5">
        <v>121.949997</v>
      </c>
      <c r="C1940" s="5">
        <v>128</v>
      </c>
      <c r="D1940" s="5">
        <v>120.349998</v>
      </c>
      <c r="E1940" s="5">
        <v>126.650002</v>
      </c>
      <c r="F1940" s="5">
        <v>9548623</v>
      </c>
    </row>
    <row r="1941" spans="1:6" x14ac:dyDescent="0.3">
      <c r="A1941" s="4">
        <v>43137</v>
      </c>
      <c r="B1941" s="5">
        <v>117</v>
      </c>
      <c r="C1941" s="5">
        <v>126.349998</v>
      </c>
      <c r="D1941" s="5">
        <v>116.800003</v>
      </c>
      <c r="E1941" s="5">
        <v>125.25</v>
      </c>
      <c r="F1941" s="5">
        <v>6453887</v>
      </c>
    </row>
    <row r="1942" spans="1:6" x14ac:dyDescent="0.3">
      <c r="A1942" s="4">
        <v>43138</v>
      </c>
      <c r="B1942" s="5">
        <v>127</v>
      </c>
      <c r="C1942" s="5">
        <v>127.849998</v>
      </c>
      <c r="D1942" s="5">
        <v>122.800003</v>
      </c>
      <c r="E1942" s="5">
        <v>123.650002</v>
      </c>
      <c r="F1942" s="5">
        <v>6409549</v>
      </c>
    </row>
    <row r="1943" spans="1:6" x14ac:dyDescent="0.3">
      <c r="A1943" s="4">
        <v>43139</v>
      </c>
      <c r="B1943" s="5">
        <v>124</v>
      </c>
      <c r="C1943" s="5">
        <v>127.449997</v>
      </c>
      <c r="D1943" s="5">
        <v>123.650002</v>
      </c>
      <c r="E1943" s="5">
        <v>125.150002</v>
      </c>
      <c r="F1943" s="5">
        <v>4120305</v>
      </c>
    </row>
    <row r="1944" spans="1:6" x14ac:dyDescent="0.3">
      <c r="A1944" s="4">
        <v>43140</v>
      </c>
      <c r="B1944" s="5">
        <v>122</v>
      </c>
      <c r="C1944" s="5">
        <v>128</v>
      </c>
      <c r="D1944" s="5">
        <v>121</v>
      </c>
      <c r="E1944" s="5">
        <v>126.25</v>
      </c>
      <c r="F1944" s="5">
        <v>3752919</v>
      </c>
    </row>
    <row r="1945" spans="1:6" x14ac:dyDescent="0.3">
      <c r="A1945" s="4">
        <v>43143</v>
      </c>
      <c r="B1945" s="5">
        <v>126.5</v>
      </c>
      <c r="C1945" s="5">
        <v>131.5</v>
      </c>
      <c r="D1945" s="5">
        <v>126.300003</v>
      </c>
      <c r="E1945" s="5">
        <v>127.400002</v>
      </c>
      <c r="F1945" s="5">
        <v>4453664</v>
      </c>
    </row>
    <row r="1946" spans="1:6" x14ac:dyDescent="0.3">
      <c r="A1946" s="4">
        <v>43145</v>
      </c>
      <c r="B1946" s="5">
        <v>127.400002</v>
      </c>
      <c r="C1946" s="5">
        <v>127.400002</v>
      </c>
      <c r="D1946" s="5">
        <v>120.75</v>
      </c>
      <c r="E1946" s="5">
        <v>121.199997</v>
      </c>
      <c r="F1946" s="5">
        <v>4875048</v>
      </c>
    </row>
    <row r="1947" spans="1:6" x14ac:dyDescent="0.3">
      <c r="A1947" s="4">
        <v>43146</v>
      </c>
      <c r="B1947" s="5">
        <v>119.900002</v>
      </c>
      <c r="C1947" s="5">
        <v>122.699997</v>
      </c>
      <c r="D1947" s="5">
        <v>118.300003</v>
      </c>
      <c r="E1947" s="5">
        <v>120.199997</v>
      </c>
      <c r="F1947" s="5">
        <v>6827962</v>
      </c>
    </row>
    <row r="1948" spans="1:6" x14ac:dyDescent="0.3">
      <c r="A1948" s="4">
        <v>43147</v>
      </c>
      <c r="B1948" s="5">
        <v>118.599998</v>
      </c>
      <c r="C1948" s="5">
        <v>120</v>
      </c>
      <c r="D1948" s="5">
        <v>116.099998</v>
      </c>
      <c r="E1948" s="5">
        <v>118.349998</v>
      </c>
      <c r="F1948" s="5">
        <v>7817508</v>
      </c>
    </row>
    <row r="1949" spans="1:6" x14ac:dyDescent="0.3">
      <c r="A1949" s="4">
        <v>43150</v>
      </c>
      <c r="B1949" s="5">
        <v>112.900002</v>
      </c>
      <c r="C1949" s="5">
        <v>114.849998</v>
      </c>
      <c r="D1949" s="5">
        <v>104.199997</v>
      </c>
      <c r="E1949" s="5">
        <v>109.650002</v>
      </c>
      <c r="F1949" s="5">
        <v>26675076</v>
      </c>
    </row>
    <row r="1950" spans="1:6" x14ac:dyDescent="0.3">
      <c r="A1950" s="4">
        <v>43151</v>
      </c>
      <c r="B1950" s="5">
        <v>105.25</v>
      </c>
      <c r="C1950" s="5">
        <v>113.800003</v>
      </c>
      <c r="D1950" s="5">
        <v>105</v>
      </c>
      <c r="E1950" s="5">
        <v>111.349998</v>
      </c>
      <c r="F1950" s="5">
        <v>24798306</v>
      </c>
    </row>
    <row r="1951" spans="1:6" x14ac:dyDescent="0.3">
      <c r="A1951" s="4">
        <v>43152</v>
      </c>
      <c r="B1951" s="5">
        <v>113.5</v>
      </c>
      <c r="C1951" s="5">
        <v>113.599998</v>
      </c>
      <c r="D1951" s="5">
        <v>107.75</v>
      </c>
      <c r="E1951" s="5">
        <v>109.449997</v>
      </c>
      <c r="F1951" s="5">
        <v>11957085</v>
      </c>
    </row>
    <row r="1952" spans="1:6" x14ac:dyDescent="0.3">
      <c r="A1952" s="4">
        <v>43153</v>
      </c>
      <c r="B1952" s="5">
        <v>108.099998</v>
      </c>
      <c r="C1952" s="5">
        <v>109.5</v>
      </c>
      <c r="D1952" s="5">
        <v>106.599998</v>
      </c>
      <c r="E1952" s="5">
        <v>107.349998</v>
      </c>
      <c r="F1952" s="5">
        <v>7782699</v>
      </c>
    </row>
    <row r="1953" spans="1:6" x14ac:dyDescent="0.3">
      <c r="A1953" s="4">
        <v>43154</v>
      </c>
      <c r="B1953" s="5">
        <v>108</v>
      </c>
      <c r="C1953" s="5">
        <v>109</v>
      </c>
      <c r="D1953" s="5">
        <v>107.5</v>
      </c>
      <c r="E1953" s="5">
        <v>108.599998</v>
      </c>
      <c r="F1953" s="5">
        <v>4372709</v>
      </c>
    </row>
    <row r="1954" spans="1:6" x14ac:dyDescent="0.3">
      <c r="A1954" s="4">
        <v>43157</v>
      </c>
      <c r="B1954" s="5">
        <v>108.099998</v>
      </c>
      <c r="C1954" s="5">
        <v>109.650002</v>
      </c>
      <c r="D1954" s="5">
        <v>107.25</v>
      </c>
      <c r="E1954" s="5">
        <v>107.599998</v>
      </c>
      <c r="F1954" s="5">
        <v>4445258</v>
      </c>
    </row>
    <row r="1955" spans="1:6" x14ac:dyDescent="0.3">
      <c r="A1955" s="4">
        <v>43158</v>
      </c>
      <c r="B1955" s="5">
        <v>107.25</v>
      </c>
      <c r="C1955" s="5">
        <v>107.400002</v>
      </c>
      <c r="D1955" s="5">
        <v>99.5</v>
      </c>
      <c r="E1955" s="5">
        <v>103.050003</v>
      </c>
      <c r="F1955" s="5">
        <v>12131553</v>
      </c>
    </row>
    <row r="1956" spans="1:6" x14ac:dyDescent="0.3">
      <c r="A1956" s="4">
        <v>43159</v>
      </c>
      <c r="B1956" s="5">
        <v>100.099998</v>
      </c>
      <c r="C1956" s="5">
        <v>106.300003</v>
      </c>
      <c r="D1956" s="5">
        <v>100.099998</v>
      </c>
      <c r="E1956" s="5">
        <v>105.550003</v>
      </c>
      <c r="F1956" s="5">
        <v>12454730</v>
      </c>
    </row>
    <row r="1957" spans="1:6" x14ac:dyDescent="0.3">
      <c r="A1957" s="4">
        <v>43160</v>
      </c>
      <c r="B1957" s="5">
        <v>104</v>
      </c>
      <c r="C1957" s="5">
        <v>105.849998</v>
      </c>
      <c r="D1957" s="5">
        <v>103.050003</v>
      </c>
      <c r="E1957" s="5">
        <v>103.599998</v>
      </c>
      <c r="F1957" s="5">
        <v>5853028</v>
      </c>
    </row>
    <row r="1958" spans="1:6" x14ac:dyDescent="0.3">
      <c r="A1958" s="4">
        <v>43164</v>
      </c>
      <c r="B1958" s="5">
        <v>103.599998</v>
      </c>
      <c r="C1958" s="5">
        <v>103.599998</v>
      </c>
      <c r="D1958" s="5">
        <v>99.550003000000004</v>
      </c>
      <c r="E1958" s="5">
        <v>100.75</v>
      </c>
      <c r="F1958" s="5">
        <v>7748996</v>
      </c>
    </row>
    <row r="1959" spans="1:6" x14ac:dyDescent="0.3">
      <c r="A1959" s="4">
        <v>43165</v>
      </c>
      <c r="B1959" s="5">
        <v>102</v>
      </c>
      <c r="C1959" s="5">
        <v>102.400002</v>
      </c>
      <c r="D1959" s="5">
        <v>95.650002000000001</v>
      </c>
      <c r="E1959" s="5">
        <v>96.75</v>
      </c>
      <c r="F1959" s="5">
        <v>6838024</v>
      </c>
    </row>
    <row r="1960" spans="1:6" x14ac:dyDescent="0.3">
      <c r="A1960" s="4">
        <v>43166</v>
      </c>
      <c r="B1960" s="5">
        <v>96.050003000000004</v>
      </c>
      <c r="C1960" s="5">
        <v>97.449996999999996</v>
      </c>
      <c r="D1960" s="5">
        <v>93.5</v>
      </c>
      <c r="E1960" s="5">
        <v>95.699996999999996</v>
      </c>
      <c r="F1960" s="5">
        <v>8503415</v>
      </c>
    </row>
    <row r="1961" spans="1:6" x14ac:dyDescent="0.3">
      <c r="A1961" s="4">
        <v>43167</v>
      </c>
      <c r="B1961" s="5">
        <v>97.199996999999996</v>
      </c>
      <c r="C1961" s="5">
        <v>97.699996999999996</v>
      </c>
      <c r="D1961" s="5">
        <v>94</v>
      </c>
      <c r="E1961" s="5">
        <v>96.25</v>
      </c>
      <c r="F1961" s="5">
        <v>6144699</v>
      </c>
    </row>
    <row r="1962" spans="1:6" x14ac:dyDescent="0.3">
      <c r="A1962" s="4">
        <v>43168</v>
      </c>
      <c r="B1962" s="5">
        <v>97</v>
      </c>
      <c r="C1962" s="5">
        <v>97</v>
      </c>
      <c r="D1962" s="5">
        <v>92.199996999999996</v>
      </c>
      <c r="E1962" s="5">
        <v>93.449996999999996</v>
      </c>
      <c r="F1962" s="5">
        <v>4805217</v>
      </c>
    </row>
    <row r="1963" spans="1:6" x14ac:dyDescent="0.3">
      <c r="A1963" s="4">
        <v>43171</v>
      </c>
      <c r="B1963" s="5">
        <v>93.900002000000001</v>
      </c>
      <c r="C1963" s="5">
        <v>94.25</v>
      </c>
      <c r="D1963" s="5">
        <v>87</v>
      </c>
      <c r="E1963" s="5">
        <v>91.150002000000001</v>
      </c>
      <c r="F1963" s="5">
        <v>11450366</v>
      </c>
    </row>
    <row r="1964" spans="1:6" x14ac:dyDescent="0.3">
      <c r="A1964" s="4">
        <v>43172</v>
      </c>
      <c r="B1964" s="5">
        <v>90.5</v>
      </c>
      <c r="C1964" s="5">
        <v>102.800003</v>
      </c>
      <c r="D1964" s="5">
        <v>89.150002000000001</v>
      </c>
      <c r="E1964" s="5">
        <v>97.5</v>
      </c>
      <c r="F1964" s="5">
        <v>24571377</v>
      </c>
    </row>
    <row r="1965" spans="1:6" x14ac:dyDescent="0.3">
      <c r="A1965" s="4">
        <v>43173</v>
      </c>
      <c r="B1965" s="5">
        <v>96</v>
      </c>
      <c r="C1965" s="5">
        <v>102.800003</v>
      </c>
      <c r="D1965" s="5">
        <v>94.5</v>
      </c>
      <c r="E1965" s="5">
        <v>102</v>
      </c>
      <c r="F1965" s="5">
        <v>17921999</v>
      </c>
    </row>
    <row r="1966" spans="1:6" x14ac:dyDescent="0.3">
      <c r="A1966" s="4">
        <v>43174</v>
      </c>
      <c r="B1966" s="5">
        <v>102.949997</v>
      </c>
      <c r="C1966" s="5">
        <v>103.300003</v>
      </c>
      <c r="D1966" s="5">
        <v>100.099998</v>
      </c>
      <c r="E1966" s="5">
        <v>101.25</v>
      </c>
      <c r="F1966" s="5">
        <v>8990739</v>
      </c>
    </row>
    <row r="1967" spans="1:6" x14ac:dyDescent="0.3">
      <c r="A1967" s="4">
        <v>43175</v>
      </c>
      <c r="B1967" s="5">
        <v>101.5</v>
      </c>
      <c r="C1967" s="5">
        <v>104.400002</v>
      </c>
      <c r="D1967" s="5">
        <v>99.199996999999996</v>
      </c>
      <c r="E1967" s="5">
        <v>99.849997999999999</v>
      </c>
      <c r="F1967" s="5">
        <v>11116382</v>
      </c>
    </row>
    <row r="1968" spans="1:6" x14ac:dyDescent="0.3">
      <c r="A1968" s="4">
        <v>43178</v>
      </c>
      <c r="B1968" s="5">
        <v>100.699997</v>
      </c>
      <c r="C1968" s="5">
        <v>101.400002</v>
      </c>
      <c r="D1968" s="5">
        <v>94.650002000000001</v>
      </c>
      <c r="E1968" s="5">
        <v>96.400002000000001</v>
      </c>
      <c r="F1968" s="5">
        <v>8460284</v>
      </c>
    </row>
    <row r="1969" spans="1:6" x14ac:dyDescent="0.3">
      <c r="A1969" s="4">
        <v>43179</v>
      </c>
      <c r="B1969" s="5">
        <v>94.699996999999996</v>
      </c>
      <c r="C1969" s="5">
        <v>97.900002000000001</v>
      </c>
      <c r="D1969" s="5">
        <v>94.349997999999999</v>
      </c>
      <c r="E1969" s="5">
        <v>96.449996999999996</v>
      </c>
      <c r="F1969" s="5">
        <v>7137992</v>
      </c>
    </row>
    <row r="1970" spans="1:6" x14ac:dyDescent="0.3">
      <c r="A1970" s="4">
        <v>43180</v>
      </c>
      <c r="B1970" s="5">
        <v>98</v>
      </c>
      <c r="C1970" s="5">
        <v>99.150002000000001</v>
      </c>
      <c r="D1970" s="5">
        <v>95.349997999999999</v>
      </c>
      <c r="E1970" s="5">
        <v>95.849997999999999</v>
      </c>
      <c r="F1970" s="5">
        <v>6353115</v>
      </c>
    </row>
    <row r="1971" spans="1:6" x14ac:dyDescent="0.3">
      <c r="A1971" s="4">
        <v>43181</v>
      </c>
      <c r="B1971" s="5">
        <v>96.050003000000004</v>
      </c>
      <c r="C1971" s="5">
        <v>96.050003000000004</v>
      </c>
      <c r="D1971" s="5">
        <v>94.099997999999999</v>
      </c>
      <c r="E1971" s="5">
        <v>94.699996999999996</v>
      </c>
      <c r="F1971" s="5">
        <v>4768283</v>
      </c>
    </row>
    <row r="1972" spans="1:6" x14ac:dyDescent="0.3">
      <c r="A1972" s="4">
        <v>43182</v>
      </c>
      <c r="B1972" s="5">
        <v>89.150002000000001</v>
      </c>
      <c r="C1972" s="5">
        <v>89.849997999999999</v>
      </c>
      <c r="D1972" s="5">
        <v>86.050003000000004</v>
      </c>
      <c r="E1972" s="5">
        <v>86.849997999999999</v>
      </c>
      <c r="F1972" s="5">
        <v>27151046</v>
      </c>
    </row>
    <row r="1973" spans="1:6" x14ac:dyDescent="0.3">
      <c r="A1973" s="4">
        <v>43185</v>
      </c>
      <c r="B1973" s="5">
        <v>86.099997999999999</v>
      </c>
      <c r="C1973" s="5">
        <v>92.5</v>
      </c>
      <c r="D1973" s="5">
        <v>86</v>
      </c>
      <c r="E1973" s="5">
        <v>91.099997999999999</v>
      </c>
      <c r="F1973" s="5">
        <v>13154454</v>
      </c>
    </row>
    <row r="1974" spans="1:6" x14ac:dyDescent="0.3">
      <c r="A1974" s="4">
        <v>43186</v>
      </c>
      <c r="B1974" s="5">
        <v>92.699996999999996</v>
      </c>
      <c r="C1974" s="5">
        <v>95.650002000000001</v>
      </c>
      <c r="D1974" s="5">
        <v>91.199996999999996</v>
      </c>
      <c r="E1974" s="5">
        <v>94.25</v>
      </c>
      <c r="F1974" s="5">
        <v>11361080</v>
      </c>
    </row>
    <row r="1975" spans="1:6" x14ac:dyDescent="0.3">
      <c r="A1975" s="4">
        <v>43187</v>
      </c>
      <c r="B1975" s="5">
        <v>92.5</v>
      </c>
      <c r="C1975" s="5">
        <v>97.300003000000004</v>
      </c>
      <c r="D1975" s="5">
        <v>91.400002000000001</v>
      </c>
      <c r="E1975" s="5">
        <v>94</v>
      </c>
      <c r="F1975" s="5">
        <v>16544201</v>
      </c>
    </row>
    <row r="1976" spans="1:6" x14ac:dyDescent="0.3">
      <c r="A1976" s="4">
        <v>43192</v>
      </c>
      <c r="B1976" s="5">
        <v>94</v>
      </c>
      <c r="C1976" s="5">
        <v>97.349997999999999</v>
      </c>
      <c r="D1976" s="5">
        <v>93.800003000000004</v>
      </c>
      <c r="E1976" s="5">
        <v>95.050003000000004</v>
      </c>
      <c r="F1976" s="5">
        <v>6112500</v>
      </c>
    </row>
    <row r="1977" spans="1:6" x14ac:dyDescent="0.3">
      <c r="A1977" s="4">
        <v>43193</v>
      </c>
      <c r="B1977" s="5">
        <v>96.5</v>
      </c>
      <c r="C1977" s="5">
        <v>100.199997</v>
      </c>
      <c r="D1977" s="5">
        <v>95.699996999999996</v>
      </c>
      <c r="E1977" s="5">
        <v>96.949996999999996</v>
      </c>
      <c r="F1977" s="5">
        <v>13192104</v>
      </c>
    </row>
    <row r="1978" spans="1:6" x14ac:dyDescent="0.3">
      <c r="A1978" s="4">
        <v>43194</v>
      </c>
      <c r="B1978" s="5">
        <v>97.949996999999996</v>
      </c>
      <c r="C1978" s="5">
        <v>98.599997999999999</v>
      </c>
      <c r="D1978" s="5">
        <v>95.099997999999999</v>
      </c>
      <c r="E1978" s="5">
        <v>95.650002000000001</v>
      </c>
      <c r="F1978" s="5">
        <v>7803421</v>
      </c>
    </row>
    <row r="1979" spans="1:6" x14ac:dyDescent="0.3">
      <c r="A1979" s="4">
        <v>43195</v>
      </c>
      <c r="B1979" s="5">
        <v>97.900002000000001</v>
      </c>
      <c r="C1979" s="5">
        <v>102</v>
      </c>
      <c r="D1979" s="5">
        <v>96.199996999999996</v>
      </c>
      <c r="E1979" s="5">
        <v>100.349998</v>
      </c>
      <c r="F1979" s="5">
        <v>9481522</v>
      </c>
    </row>
    <row r="1980" spans="1:6" x14ac:dyDescent="0.3">
      <c r="A1980" s="4">
        <v>43196</v>
      </c>
      <c r="B1980" s="5">
        <v>101.199997</v>
      </c>
      <c r="C1980" s="5">
        <v>102.900002</v>
      </c>
      <c r="D1980" s="5">
        <v>98.5</v>
      </c>
      <c r="E1980" s="5">
        <v>101.949997</v>
      </c>
      <c r="F1980" s="5">
        <v>12084888</v>
      </c>
    </row>
    <row r="1981" spans="1:6" x14ac:dyDescent="0.3">
      <c r="A1981" s="4">
        <v>43199</v>
      </c>
      <c r="B1981" s="5">
        <v>103</v>
      </c>
      <c r="C1981" s="5">
        <v>105.349998</v>
      </c>
      <c r="D1981" s="5">
        <v>101.800003</v>
      </c>
      <c r="E1981" s="5">
        <v>104.349998</v>
      </c>
      <c r="F1981" s="5">
        <v>10158577</v>
      </c>
    </row>
  </sheetData>
  <autoFilter ref="A1:F74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2"/>
  <sheetViews>
    <sheetView tabSelected="1" workbookViewId="0">
      <selection activeCell="F19" sqref="F19"/>
    </sheetView>
  </sheetViews>
  <sheetFormatPr defaultRowHeight="14.4" x14ac:dyDescent="0.3"/>
  <cols>
    <col min="1" max="1" width="10.44140625" style="5" bestFit="1" customWidth="1"/>
    <col min="2" max="16384" width="8.88671875" style="5"/>
  </cols>
  <sheetData>
    <row r="1" spans="1:6" x14ac:dyDescent="0.3">
      <c r="A1" s="5" t="s">
        <v>15</v>
      </c>
      <c r="B1" s="5" t="s">
        <v>16</v>
      </c>
      <c r="C1" s="5" t="s">
        <v>17</v>
      </c>
      <c r="D1" s="5" t="s">
        <v>18</v>
      </c>
      <c r="E1" s="5" t="s">
        <v>55</v>
      </c>
      <c r="F1" s="5" t="s">
        <v>19</v>
      </c>
    </row>
    <row r="2" spans="1:6" x14ac:dyDescent="0.3">
      <c r="A2" s="4">
        <v>40280</v>
      </c>
      <c r="B2" s="5">
        <v>400</v>
      </c>
      <c r="C2" s="5">
        <v>400</v>
      </c>
      <c r="D2" s="5">
        <v>355.70001200000002</v>
      </c>
      <c r="E2" s="5">
        <v>318.50198399999999</v>
      </c>
      <c r="F2" s="5">
        <v>507477</v>
      </c>
    </row>
    <row r="3" spans="1:6" x14ac:dyDescent="0.3">
      <c r="A3" s="4">
        <v>40281</v>
      </c>
      <c r="B3" s="5">
        <v>364.10000600000001</v>
      </c>
      <c r="C3" s="5">
        <v>365.89999399999999</v>
      </c>
      <c r="D3" s="5">
        <v>358.25</v>
      </c>
      <c r="E3" s="5">
        <v>313.77023300000002</v>
      </c>
      <c r="F3" s="5">
        <v>378735</v>
      </c>
    </row>
    <row r="4" spans="1:6" x14ac:dyDescent="0.3">
      <c r="A4" s="4">
        <v>40283</v>
      </c>
      <c r="B4" s="5">
        <v>363.20001200000002</v>
      </c>
      <c r="C4" s="5">
        <v>368</v>
      </c>
      <c r="D4" s="5">
        <v>356.35000600000001</v>
      </c>
      <c r="E4" s="5">
        <v>310.73150600000002</v>
      </c>
      <c r="F4" s="5">
        <v>317026</v>
      </c>
    </row>
    <row r="5" spans="1:6" x14ac:dyDescent="0.3">
      <c r="A5" s="4">
        <v>40284</v>
      </c>
      <c r="B5" s="5">
        <v>357.89999399999999</v>
      </c>
      <c r="C5" s="5">
        <v>360.89999399999999</v>
      </c>
      <c r="D5" s="5">
        <v>348.04998799999998</v>
      </c>
      <c r="E5" s="5">
        <v>312.42453</v>
      </c>
      <c r="F5" s="5">
        <v>335778</v>
      </c>
    </row>
    <row r="6" spans="1:6" x14ac:dyDescent="0.3">
      <c r="A6" s="4">
        <v>40287</v>
      </c>
      <c r="B6" s="5">
        <v>351</v>
      </c>
      <c r="C6" s="5">
        <v>361.70001200000002</v>
      </c>
      <c r="D6" s="5">
        <v>351</v>
      </c>
      <c r="E6" s="5">
        <v>307.909851</v>
      </c>
      <c r="F6" s="5">
        <v>361185</v>
      </c>
    </row>
    <row r="7" spans="1:6" x14ac:dyDescent="0.3">
      <c r="A7" s="4">
        <v>40288</v>
      </c>
      <c r="B7" s="5">
        <v>355.29998799999998</v>
      </c>
      <c r="C7" s="5">
        <v>367.70001200000002</v>
      </c>
      <c r="D7" s="5">
        <v>355.29998799999998</v>
      </c>
      <c r="E7" s="5">
        <v>316.37484699999999</v>
      </c>
      <c r="F7" s="5">
        <v>477693</v>
      </c>
    </row>
    <row r="8" spans="1:6" x14ac:dyDescent="0.3">
      <c r="A8" s="4">
        <v>40289</v>
      </c>
      <c r="B8" s="5">
        <v>368</v>
      </c>
      <c r="C8" s="5">
        <v>371.79998799999998</v>
      </c>
      <c r="D8" s="5">
        <v>363.60000600000001</v>
      </c>
      <c r="E8" s="5">
        <v>316.54855300000003</v>
      </c>
      <c r="F8" s="5">
        <v>429516</v>
      </c>
    </row>
    <row r="9" spans="1:6" x14ac:dyDescent="0.3">
      <c r="A9" s="4">
        <v>40290</v>
      </c>
      <c r="B9" s="5">
        <v>365</v>
      </c>
      <c r="C9" s="5">
        <v>379.89999399999999</v>
      </c>
      <c r="D9" s="5">
        <v>365</v>
      </c>
      <c r="E9" s="5">
        <v>327.66159099999999</v>
      </c>
      <c r="F9" s="5">
        <v>1361803</v>
      </c>
    </row>
    <row r="10" spans="1:6" x14ac:dyDescent="0.3">
      <c r="A10" s="4">
        <v>40291</v>
      </c>
      <c r="B10" s="5">
        <v>378</v>
      </c>
      <c r="C10" s="5">
        <v>389.89999399999999</v>
      </c>
      <c r="D10" s="5">
        <v>378</v>
      </c>
      <c r="E10" s="5">
        <v>331.828979</v>
      </c>
      <c r="F10" s="5">
        <v>1769089</v>
      </c>
    </row>
    <row r="11" spans="1:6" x14ac:dyDescent="0.3">
      <c r="A11" s="4">
        <v>40294</v>
      </c>
      <c r="B11" s="5">
        <v>382.20001200000002</v>
      </c>
      <c r="C11" s="5">
        <v>388.29998799999998</v>
      </c>
      <c r="D11" s="5">
        <v>380.29998799999998</v>
      </c>
      <c r="E11" s="5">
        <v>331.39489700000001</v>
      </c>
      <c r="F11" s="5">
        <v>509396</v>
      </c>
    </row>
    <row r="12" spans="1:6" x14ac:dyDescent="0.3">
      <c r="A12" s="4">
        <v>40295</v>
      </c>
      <c r="B12" s="5">
        <v>384.70001200000002</v>
      </c>
      <c r="C12" s="5">
        <v>388.70001200000002</v>
      </c>
      <c r="D12" s="5">
        <v>376.35000600000001</v>
      </c>
      <c r="E12" s="5">
        <v>334.17312600000002</v>
      </c>
      <c r="F12" s="5">
        <v>525854</v>
      </c>
    </row>
    <row r="13" spans="1:6" x14ac:dyDescent="0.3">
      <c r="A13" s="4">
        <v>40296</v>
      </c>
      <c r="B13" s="5">
        <v>378.5</v>
      </c>
      <c r="C13" s="5">
        <v>386.39999399999999</v>
      </c>
      <c r="D13" s="5">
        <v>377.29998799999998</v>
      </c>
      <c r="E13" s="5">
        <v>334.21658300000001</v>
      </c>
      <c r="F13" s="5">
        <v>567855</v>
      </c>
    </row>
    <row r="14" spans="1:6" x14ac:dyDescent="0.3">
      <c r="A14" s="4">
        <v>40297</v>
      </c>
      <c r="B14" s="5">
        <v>385.29998799999998</v>
      </c>
      <c r="C14" s="5">
        <v>394.54998799999998</v>
      </c>
      <c r="D14" s="5">
        <v>382.25</v>
      </c>
      <c r="E14" s="5">
        <v>333.69561800000002</v>
      </c>
      <c r="F14" s="5">
        <v>904678</v>
      </c>
    </row>
    <row r="15" spans="1:6" x14ac:dyDescent="0.3">
      <c r="A15" s="4">
        <v>40298</v>
      </c>
      <c r="B15" s="5">
        <v>387.5</v>
      </c>
      <c r="C15" s="5">
        <v>391.04998799999998</v>
      </c>
      <c r="D15" s="5">
        <v>378.5</v>
      </c>
      <c r="E15" s="5">
        <v>330.61346400000002</v>
      </c>
      <c r="F15" s="5">
        <v>485415</v>
      </c>
    </row>
    <row r="16" spans="1:6" x14ac:dyDescent="0.3">
      <c r="A16" s="4">
        <v>40301</v>
      </c>
      <c r="B16" s="5">
        <v>379</v>
      </c>
      <c r="C16" s="5">
        <v>383.85000600000001</v>
      </c>
      <c r="D16" s="5">
        <v>376.29998799999998</v>
      </c>
      <c r="E16" s="5">
        <v>331.61190800000003</v>
      </c>
      <c r="F16" s="5">
        <v>275447</v>
      </c>
    </row>
    <row r="17" spans="1:6" x14ac:dyDescent="0.3">
      <c r="A17" s="4">
        <v>40302</v>
      </c>
      <c r="B17" s="5">
        <v>384</v>
      </c>
      <c r="C17" s="5">
        <v>385.89999399999999</v>
      </c>
      <c r="D17" s="5">
        <v>367.20001200000002</v>
      </c>
      <c r="E17" s="5">
        <v>321.84457400000002</v>
      </c>
      <c r="F17" s="5">
        <v>516041</v>
      </c>
    </row>
    <row r="18" spans="1:6" x14ac:dyDescent="0.3">
      <c r="A18" s="4">
        <v>40303</v>
      </c>
      <c r="B18" s="5">
        <v>365</v>
      </c>
      <c r="C18" s="5">
        <v>376.70001200000002</v>
      </c>
      <c r="D18" s="5">
        <v>362.04998799999998</v>
      </c>
      <c r="E18" s="5">
        <v>324.92672700000003</v>
      </c>
      <c r="F18" s="5">
        <v>1039592</v>
      </c>
    </row>
    <row r="19" spans="1:6" x14ac:dyDescent="0.3">
      <c r="A19" s="4">
        <v>40304</v>
      </c>
      <c r="B19" s="5">
        <v>374.25</v>
      </c>
      <c r="C19" s="5">
        <v>375.5</v>
      </c>
      <c r="D19" s="5">
        <v>366.5</v>
      </c>
      <c r="E19" s="5">
        <v>319.97790500000002</v>
      </c>
      <c r="F19" s="5">
        <v>500432</v>
      </c>
    </row>
    <row r="20" spans="1:6" x14ac:dyDescent="0.3">
      <c r="A20" s="4">
        <v>40305</v>
      </c>
      <c r="B20" s="5">
        <v>360.25</v>
      </c>
      <c r="C20" s="5">
        <v>365</v>
      </c>
      <c r="D20" s="5">
        <v>343.10000600000001</v>
      </c>
      <c r="E20" s="5">
        <v>301.91922</v>
      </c>
      <c r="F20" s="5">
        <v>1166433</v>
      </c>
    </row>
    <row r="21" spans="1:6" x14ac:dyDescent="0.3">
      <c r="A21" s="4">
        <v>40308</v>
      </c>
      <c r="B21" s="5">
        <v>353</v>
      </c>
      <c r="C21" s="5">
        <v>353</v>
      </c>
      <c r="D21" s="5">
        <v>329</v>
      </c>
      <c r="E21" s="5">
        <v>290.37210099999999</v>
      </c>
      <c r="F21" s="5">
        <v>1841299</v>
      </c>
    </row>
    <row r="22" spans="1:6" x14ac:dyDescent="0.3">
      <c r="A22" s="4">
        <v>40309</v>
      </c>
      <c r="B22" s="5">
        <v>335</v>
      </c>
      <c r="C22" s="5">
        <v>339.70001200000002</v>
      </c>
      <c r="D22" s="5">
        <v>331.04998799999998</v>
      </c>
      <c r="E22" s="5">
        <v>291.84802200000001</v>
      </c>
      <c r="F22" s="5">
        <v>754814</v>
      </c>
    </row>
    <row r="23" spans="1:6" x14ac:dyDescent="0.3">
      <c r="A23" s="4">
        <v>40310</v>
      </c>
      <c r="B23" s="5">
        <v>336.20001200000002</v>
      </c>
      <c r="C23" s="5">
        <v>337.89999399999999</v>
      </c>
      <c r="D23" s="5">
        <v>332.64999399999999</v>
      </c>
      <c r="E23" s="5">
        <v>291.457336</v>
      </c>
      <c r="F23" s="5">
        <v>600197</v>
      </c>
    </row>
    <row r="24" spans="1:6" x14ac:dyDescent="0.3">
      <c r="A24" s="4">
        <v>40311</v>
      </c>
      <c r="B24" s="5">
        <v>336.5</v>
      </c>
      <c r="C24" s="5">
        <v>344.95001200000002</v>
      </c>
      <c r="D24" s="5">
        <v>333.20001200000002</v>
      </c>
      <c r="E24" s="5">
        <v>291.19683800000001</v>
      </c>
      <c r="F24" s="5">
        <v>1210355</v>
      </c>
    </row>
    <row r="25" spans="1:6" x14ac:dyDescent="0.3">
      <c r="A25" s="4">
        <v>40312</v>
      </c>
      <c r="B25" s="5">
        <v>334</v>
      </c>
      <c r="C25" s="5">
        <v>336.39999399999999</v>
      </c>
      <c r="D25" s="5">
        <v>327.79998799999998</v>
      </c>
      <c r="E25" s="5">
        <v>286.551941</v>
      </c>
      <c r="F25" s="5">
        <v>751394</v>
      </c>
    </row>
    <row r="26" spans="1:6" x14ac:dyDescent="0.3">
      <c r="A26" s="4">
        <v>40315</v>
      </c>
      <c r="B26" s="5">
        <v>323.89999399999999</v>
      </c>
      <c r="C26" s="5">
        <v>330</v>
      </c>
      <c r="D26" s="5">
        <v>318</v>
      </c>
      <c r="E26" s="5">
        <v>285.900757</v>
      </c>
      <c r="F26" s="5">
        <v>905750</v>
      </c>
    </row>
    <row r="27" spans="1:6" x14ac:dyDescent="0.3">
      <c r="A27" s="4">
        <v>40316</v>
      </c>
      <c r="B27" s="5">
        <v>329.60000600000001</v>
      </c>
      <c r="C27" s="5">
        <v>339.45001200000002</v>
      </c>
      <c r="D27" s="5">
        <v>322.04998799999998</v>
      </c>
      <c r="E27" s="5">
        <v>289.80767800000001</v>
      </c>
      <c r="F27" s="5">
        <v>905837</v>
      </c>
    </row>
    <row r="28" spans="1:6" x14ac:dyDescent="0.3">
      <c r="A28" s="4">
        <v>40317</v>
      </c>
      <c r="B28" s="5">
        <v>333.85000600000001</v>
      </c>
      <c r="C28" s="5">
        <v>333.85000600000001</v>
      </c>
      <c r="D28" s="5">
        <v>320.39999399999999</v>
      </c>
      <c r="E28" s="5">
        <v>280.821777</v>
      </c>
      <c r="F28" s="5">
        <v>704313</v>
      </c>
    </row>
    <row r="29" spans="1:6" x14ac:dyDescent="0.3">
      <c r="A29" s="4">
        <v>40318</v>
      </c>
      <c r="B29" s="5">
        <v>323</v>
      </c>
      <c r="C29" s="5">
        <v>330.70001200000002</v>
      </c>
      <c r="D29" s="5">
        <v>322.70001200000002</v>
      </c>
      <c r="E29" s="5">
        <v>285.59689300000002</v>
      </c>
      <c r="F29" s="5">
        <v>488001</v>
      </c>
    </row>
    <row r="30" spans="1:6" x14ac:dyDescent="0.3">
      <c r="A30" s="4">
        <v>40319</v>
      </c>
      <c r="B30" s="5">
        <v>324.70001200000002</v>
      </c>
      <c r="C30" s="5">
        <v>324.70001200000002</v>
      </c>
      <c r="D30" s="5">
        <v>310.60000600000001</v>
      </c>
      <c r="E30" s="5">
        <v>279.34579500000001</v>
      </c>
      <c r="F30" s="5">
        <v>983091</v>
      </c>
    </row>
    <row r="31" spans="1:6" x14ac:dyDescent="0.3">
      <c r="A31" s="4">
        <v>40322</v>
      </c>
      <c r="B31" s="5">
        <v>327</v>
      </c>
      <c r="C31" s="5">
        <v>330.70001200000002</v>
      </c>
      <c r="D31" s="5">
        <v>321.20001200000002</v>
      </c>
      <c r="E31" s="5">
        <v>280.34423800000002</v>
      </c>
      <c r="F31" s="5">
        <v>232404</v>
      </c>
    </row>
    <row r="32" spans="1:6" x14ac:dyDescent="0.3">
      <c r="A32" s="4">
        <v>40323</v>
      </c>
      <c r="B32" s="5">
        <v>322</v>
      </c>
      <c r="C32" s="5">
        <v>324.60000600000001</v>
      </c>
      <c r="D32" s="5">
        <v>316</v>
      </c>
      <c r="E32" s="5">
        <v>277.65277099999997</v>
      </c>
      <c r="F32" s="5">
        <v>458132</v>
      </c>
    </row>
    <row r="33" spans="1:6" x14ac:dyDescent="0.3">
      <c r="A33" s="4">
        <v>40324</v>
      </c>
      <c r="B33" s="5">
        <v>320.75</v>
      </c>
      <c r="C33" s="5">
        <v>324.70001200000002</v>
      </c>
      <c r="D33" s="5">
        <v>312.60000600000001</v>
      </c>
      <c r="E33" s="5">
        <v>273.52880900000002</v>
      </c>
      <c r="F33" s="5">
        <v>642783</v>
      </c>
    </row>
    <row r="34" spans="1:6" x14ac:dyDescent="0.3">
      <c r="A34" s="4">
        <v>40325</v>
      </c>
      <c r="B34" s="5">
        <v>316</v>
      </c>
      <c r="C34" s="5">
        <v>319.39999399999999</v>
      </c>
      <c r="D34" s="5">
        <v>311.14999399999999</v>
      </c>
      <c r="E34" s="5">
        <v>274.78771999999998</v>
      </c>
      <c r="F34" s="5">
        <v>565164</v>
      </c>
    </row>
    <row r="35" spans="1:6" x14ac:dyDescent="0.3">
      <c r="A35" s="4">
        <v>40326</v>
      </c>
      <c r="B35" s="5">
        <v>321</v>
      </c>
      <c r="C35" s="5">
        <v>328.45001200000002</v>
      </c>
      <c r="D35" s="5">
        <v>320.10000600000001</v>
      </c>
      <c r="E35" s="5">
        <v>282.25433299999997</v>
      </c>
      <c r="F35" s="5">
        <v>451188</v>
      </c>
    </row>
    <row r="36" spans="1:6" x14ac:dyDescent="0.3">
      <c r="A36" s="4">
        <v>40329</v>
      </c>
      <c r="B36" s="5">
        <v>325.10000600000001</v>
      </c>
      <c r="C36" s="5">
        <v>331.45001200000002</v>
      </c>
      <c r="D36" s="5">
        <v>322.10000600000001</v>
      </c>
      <c r="E36" s="5">
        <v>286.20465100000001</v>
      </c>
      <c r="F36" s="5">
        <v>499459</v>
      </c>
    </row>
    <row r="37" spans="1:6" x14ac:dyDescent="0.3">
      <c r="A37" s="4">
        <v>40330</v>
      </c>
      <c r="B37" s="5">
        <v>330.14999399999999</v>
      </c>
      <c r="C37" s="5">
        <v>334.29998799999998</v>
      </c>
      <c r="D37" s="5">
        <v>321</v>
      </c>
      <c r="E37" s="5">
        <v>279.56286599999999</v>
      </c>
      <c r="F37" s="5">
        <v>521012</v>
      </c>
    </row>
    <row r="38" spans="1:6" x14ac:dyDescent="0.3">
      <c r="A38" s="4">
        <v>40331</v>
      </c>
      <c r="B38" s="5">
        <v>324</v>
      </c>
      <c r="C38" s="5">
        <v>331.14999399999999</v>
      </c>
      <c r="D38" s="5">
        <v>320.5</v>
      </c>
      <c r="E38" s="5">
        <v>284.468231</v>
      </c>
      <c r="F38" s="5">
        <v>353347</v>
      </c>
    </row>
    <row r="39" spans="1:6" x14ac:dyDescent="0.3">
      <c r="A39" s="4">
        <v>40332</v>
      </c>
      <c r="B39" s="5">
        <v>330.25</v>
      </c>
      <c r="C39" s="5">
        <v>338.10000600000001</v>
      </c>
      <c r="D39" s="5">
        <v>329.25</v>
      </c>
      <c r="E39" s="5">
        <v>288.85269199999999</v>
      </c>
      <c r="F39" s="5">
        <v>744580</v>
      </c>
    </row>
    <row r="40" spans="1:6" x14ac:dyDescent="0.3">
      <c r="A40" s="4">
        <v>40333</v>
      </c>
      <c r="B40" s="5">
        <v>334</v>
      </c>
      <c r="C40" s="5">
        <v>338.89999399999999</v>
      </c>
      <c r="D40" s="5">
        <v>330.25</v>
      </c>
      <c r="E40" s="5">
        <v>290.24179099999998</v>
      </c>
      <c r="F40" s="5">
        <v>459031</v>
      </c>
    </row>
    <row r="41" spans="1:6" x14ac:dyDescent="0.3">
      <c r="A41" s="4">
        <v>40336</v>
      </c>
      <c r="B41" s="5">
        <v>325.10000600000001</v>
      </c>
      <c r="C41" s="5">
        <v>329.70001200000002</v>
      </c>
      <c r="D41" s="5">
        <v>323.70001200000002</v>
      </c>
      <c r="E41" s="5">
        <v>284.81552099999999</v>
      </c>
      <c r="F41" s="5">
        <v>262178</v>
      </c>
    </row>
    <row r="42" spans="1:6" x14ac:dyDescent="0.3">
      <c r="A42" s="4">
        <v>40337</v>
      </c>
      <c r="B42" s="5">
        <v>328</v>
      </c>
      <c r="C42" s="5">
        <v>335</v>
      </c>
      <c r="D42" s="5">
        <v>323.70001200000002</v>
      </c>
      <c r="E42" s="5">
        <v>281.95043900000002</v>
      </c>
      <c r="F42" s="5">
        <v>522012</v>
      </c>
    </row>
    <row r="43" spans="1:6" x14ac:dyDescent="0.3">
      <c r="A43" s="4">
        <v>40338</v>
      </c>
      <c r="B43" s="5">
        <v>325.04998799999998</v>
      </c>
      <c r="C43" s="5">
        <v>330.89999399999999</v>
      </c>
      <c r="D43" s="5">
        <v>325.04998799999998</v>
      </c>
      <c r="E43" s="5">
        <v>285.85736100000003</v>
      </c>
      <c r="F43" s="5">
        <v>402369</v>
      </c>
    </row>
    <row r="44" spans="1:6" x14ac:dyDescent="0.3">
      <c r="A44" s="4">
        <v>40339</v>
      </c>
      <c r="B44" s="5">
        <v>330.04998799999998</v>
      </c>
      <c r="C44" s="5">
        <v>334</v>
      </c>
      <c r="D44" s="5">
        <v>327.79998799999998</v>
      </c>
      <c r="E44" s="5">
        <v>288.07128899999998</v>
      </c>
      <c r="F44" s="5">
        <v>365191</v>
      </c>
    </row>
    <row r="45" spans="1:6" x14ac:dyDescent="0.3">
      <c r="A45" s="4">
        <v>40340</v>
      </c>
      <c r="B45" s="5">
        <v>334.79998799999998</v>
      </c>
      <c r="C45" s="5">
        <v>334.89999399999999</v>
      </c>
      <c r="D45" s="5">
        <v>328.29998799999998</v>
      </c>
      <c r="E45" s="5">
        <v>285.94421399999999</v>
      </c>
      <c r="F45" s="5">
        <v>290731</v>
      </c>
    </row>
    <row r="46" spans="1:6" x14ac:dyDescent="0.3">
      <c r="A46" s="4">
        <v>40343</v>
      </c>
      <c r="B46" s="5">
        <v>333.70001200000002</v>
      </c>
      <c r="C46" s="5">
        <v>334.5</v>
      </c>
      <c r="D46" s="5">
        <v>330</v>
      </c>
      <c r="E46" s="5">
        <v>288.46203600000001</v>
      </c>
      <c r="F46" s="5">
        <v>302494</v>
      </c>
    </row>
    <row r="47" spans="1:6" x14ac:dyDescent="0.3">
      <c r="A47" s="4">
        <v>40344</v>
      </c>
      <c r="B47" s="5">
        <v>332.25</v>
      </c>
      <c r="C47" s="5">
        <v>338</v>
      </c>
      <c r="D47" s="5">
        <v>329.25</v>
      </c>
      <c r="E47" s="5">
        <v>292.32549999999998</v>
      </c>
      <c r="F47" s="5">
        <v>412711</v>
      </c>
    </row>
    <row r="48" spans="1:6" x14ac:dyDescent="0.3">
      <c r="A48" s="4">
        <v>40345</v>
      </c>
      <c r="B48" s="5">
        <v>339.79998799999998</v>
      </c>
      <c r="C48" s="5">
        <v>340.35000600000001</v>
      </c>
      <c r="D48" s="5">
        <v>330</v>
      </c>
      <c r="E48" s="5">
        <v>287.07281499999999</v>
      </c>
      <c r="F48" s="5">
        <v>533500</v>
      </c>
    </row>
    <row r="49" spans="1:6" x14ac:dyDescent="0.3">
      <c r="A49" s="4">
        <v>40346</v>
      </c>
      <c r="B49" s="5">
        <v>330</v>
      </c>
      <c r="C49" s="5">
        <v>332.70001200000002</v>
      </c>
      <c r="D49" s="5">
        <v>325.14999399999999</v>
      </c>
      <c r="E49" s="5">
        <v>283.12252799999999</v>
      </c>
      <c r="F49" s="5">
        <v>374317</v>
      </c>
    </row>
    <row r="50" spans="1:6" x14ac:dyDescent="0.3">
      <c r="A50" s="4">
        <v>40347</v>
      </c>
      <c r="B50" s="5">
        <v>326</v>
      </c>
      <c r="C50" s="5">
        <v>334.29998799999998</v>
      </c>
      <c r="D50" s="5">
        <v>325.10000600000001</v>
      </c>
      <c r="E50" s="5">
        <v>289.33023100000003</v>
      </c>
      <c r="F50" s="5">
        <v>630791</v>
      </c>
    </row>
    <row r="51" spans="1:6" x14ac:dyDescent="0.3">
      <c r="A51" s="4">
        <v>40350</v>
      </c>
      <c r="B51" s="5">
        <v>335</v>
      </c>
      <c r="C51" s="5">
        <v>342.70001200000002</v>
      </c>
      <c r="D51" s="5">
        <v>334.89999399999999</v>
      </c>
      <c r="E51" s="5">
        <v>295.88516199999998</v>
      </c>
      <c r="F51" s="5">
        <v>676391</v>
      </c>
    </row>
    <row r="52" spans="1:6" x14ac:dyDescent="0.3">
      <c r="A52" s="4">
        <v>40351</v>
      </c>
      <c r="B52" s="5">
        <v>340</v>
      </c>
      <c r="C52" s="5">
        <v>344.95001200000002</v>
      </c>
      <c r="D52" s="5">
        <v>338</v>
      </c>
      <c r="E52" s="5">
        <v>295.972015</v>
      </c>
      <c r="F52" s="5">
        <v>750362</v>
      </c>
    </row>
    <row r="53" spans="1:6" x14ac:dyDescent="0.3">
      <c r="A53" s="4">
        <v>40352</v>
      </c>
      <c r="B53" s="5">
        <v>340</v>
      </c>
      <c r="C53" s="5">
        <v>343.89999399999999</v>
      </c>
      <c r="D53" s="5">
        <v>338.25</v>
      </c>
      <c r="E53" s="5">
        <v>294.49603300000001</v>
      </c>
      <c r="F53" s="5">
        <v>458943</v>
      </c>
    </row>
    <row r="54" spans="1:6" x14ac:dyDescent="0.3">
      <c r="A54" s="4">
        <v>40353</v>
      </c>
      <c r="B54" s="5">
        <v>340</v>
      </c>
      <c r="C54" s="5">
        <v>350</v>
      </c>
      <c r="D54" s="5">
        <v>340</v>
      </c>
      <c r="E54" s="5">
        <v>302.57037400000002</v>
      </c>
      <c r="F54" s="5">
        <v>1333966</v>
      </c>
    </row>
    <row r="55" spans="1:6" x14ac:dyDescent="0.3">
      <c r="A55" s="4">
        <v>40354</v>
      </c>
      <c r="B55" s="5">
        <v>348</v>
      </c>
      <c r="C55" s="5">
        <v>351.70001200000002</v>
      </c>
      <c r="D55" s="5">
        <v>342.60000600000001</v>
      </c>
      <c r="E55" s="5">
        <v>298.967285</v>
      </c>
      <c r="F55" s="5">
        <v>515529</v>
      </c>
    </row>
    <row r="56" spans="1:6" x14ac:dyDescent="0.3">
      <c r="A56" s="4">
        <v>40357</v>
      </c>
      <c r="B56" s="5">
        <v>344.5</v>
      </c>
      <c r="C56" s="5">
        <v>348.45001200000002</v>
      </c>
      <c r="D56" s="5">
        <v>340.39999399999999</v>
      </c>
      <c r="E56" s="5">
        <v>300.790527</v>
      </c>
      <c r="F56" s="5">
        <v>454783</v>
      </c>
    </row>
    <row r="57" spans="1:6" x14ac:dyDescent="0.3">
      <c r="A57" s="4">
        <v>40358</v>
      </c>
      <c r="B57" s="5">
        <v>345.5</v>
      </c>
      <c r="C57" s="5">
        <v>349.95001200000002</v>
      </c>
      <c r="D57" s="5">
        <v>344</v>
      </c>
      <c r="E57" s="5">
        <v>300.26965300000001</v>
      </c>
      <c r="F57" s="5">
        <v>556962</v>
      </c>
    </row>
    <row r="58" spans="1:6" x14ac:dyDescent="0.3">
      <c r="A58" s="4">
        <v>40359</v>
      </c>
      <c r="B58" s="5">
        <v>342</v>
      </c>
      <c r="C58" s="5">
        <v>353.89999399999999</v>
      </c>
      <c r="D58" s="5">
        <v>336</v>
      </c>
      <c r="E58" s="5">
        <v>303.43859900000001</v>
      </c>
      <c r="F58" s="5">
        <v>613535</v>
      </c>
    </row>
    <row r="59" spans="1:6" x14ac:dyDescent="0.3">
      <c r="A59" s="4">
        <v>40360</v>
      </c>
      <c r="B59" s="5">
        <v>347.5</v>
      </c>
      <c r="C59" s="5">
        <v>364.10000600000001</v>
      </c>
      <c r="D59" s="5">
        <v>346.10000600000001</v>
      </c>
      <c r="E59" s="5">
        <v>309.95016500000003</v>
      </c>
      <c r="F59" s="5">
        <v>1342039</v>
      </c>
    </row>
    <row r="60" spans="1:6" x14ac:dyDescent="0.3">
      <c r="A60" s="4">
        <v>40361</v>
      </c>
      <c r="B60" s="5">
        <v>359</v>
      </c>
      <c r="C60" s="5">
        <v>362</v>
      </c>
      <c r="D60" s="5">
        <v>354.20001200000002</v>
      </c>
      <c r="E60" s="5">
        <v>309.95016500000003</v>
      </c>
      <c r="F60" s="5">
        <v>633600</v>
      </c>
    </row>
    <row r="61" spans="1:6" x14ac:dyDescent="0.3">
      <c r="A61" s="4">
        <v>40364</v>
      </c>
      <c r="B61" s="5">
        <v>355.5</v>
      </c>
      <c r="C61" s="5">
        <v>366.85000600000001</v>
      </c>
      <c r="D61" s="5">
        <v>354</v>
      </c>
      <c r="E61" s="5">
        <v>316.54855300000003</v>
      </c>
      <c r="F61" s="5">
        <v>783955</v>
      </c>
    </row>
    <row r="62" spans="1:6" x14ac:dyDescent="0.3">
      <c r="A62" s="4">
        <v>40365</v>
      </c>
      <c r="B62" s="5">
        <v>366.20001200000002</v>
      </c>
      <c r="C62" s="5">
        <v>377.70001200000002</v>
      </c>
      <c r="D62" s="5">
        <v>362.85000600000001</v>
      </c>
      <c r="E62" s="5">
        <v>324.62283300000001</v>
      </c>
      <c r="F62" s="5">
        <v>1514526</v>
      </c>
    </row>
    <row r="63" spans="1:6" x14ac:dyDescent="0.3">
      <c r="A63" s="4">
        <v>40366</v>
      </c>
      <c r="B63" s="5">
        <v>375</v>
      </c>
      <c r="C63" s="5">
        <v>375</v>
      </c>
      <c r="D63" s="5">
        <v>367.10000600000001</v>
      </c>
      <c r="E63" s="5">
        <v>319.84765599999997</v>
      </c>
      <c r="F63" s="5">
        <v>939078</v>
      </c>
    </row>
    <row r="64" spans="1:6" x14ac:dyDescent="0.3">
      <c r="A64" s="4">
        <v>40367</v>
      </c>
      <c r="B64" s="5">
        <v>368</v>
      </c>
      <c r="C64" s="5">
        <v>369.45001200000002</v>
      </c>
      <c r="D64" s="5">
        <v>362.29998799999998</v>
      </c>
      <c r="E64" s="5">
        <v>325.733093</v>
      </c>
      <c r="F64" s="5">
        <v>772125</v>
      </c>
    </row>
    <row r="65" spans="1:6" x14ac:dyDescent="0.3">
      <c r="A65" s="4">
        <v>40368</v>
      </c>
      <c r="B65" s="5">
        <v>370</v>
      </c>
      <c r="C65" s="5">
        <v>375</v>
      </c>
      <c r="D65" s="5">
        <v>367.25</v>
      </c>
      <c r="E65" s="5">
        <v>331.22027600000001</v>
      </c>
      <c r="F65" s="5">
        <v>920018</v>
      </c>
    </row>
    <row r="66" spans="1:6" x14ac:dyDescent="0.3">
      <c r="A66" s="4">
        <v>40371</v>
      </c>
      <c r="B66" s="5">
        <v>373.70001200000002</v>
      </c>
      <c r="C66" s="5">
        <v>374.70001200000002</v>
      </c>
      <c r="D66" s="5">
        <v>365.5</v>
      </c>
      <c r="E66" s="5">
        <v>327.32614100000001</v>
      </c>
      <c r="F66" s="5">
        <v>437829</v>
      </c>
    </row>
    <row r="67" spans="1:6" x14ac:dyDescent="0.3">
      <c r="A67" s="4">
        <v>40372</v>
      </c>
      <c r="B67" s="5">
        <v>372</v>
      </c>
      <c r="C67" s="5">
        <v>383.89999399999999</v>
      </c>
      <c r="D67" s="5">
        <v>369.39999399999999</v>
      </c>
      <c r="E67" s="5">
        <v>333.56555200000003</v>
      </c>
      <c r="F67" s="5">
        <v>1210724</v>
      </c>
    </row>
    <row r="68" spans="1:6" x14ac:dyDescent="0.3">
      <c r="A68" s="4">
        <v>40373</v>
      </c>
      <c r="B68" s="5">
        <v>380</v>
      </c>
      <c r="C68" s="5">
        <v>385</v>
      </c>
      <c r="D68" s="5">
        <v>378</v>
      </c>
      <c r="E68" s="5">
        <v>337.725189</v>
      </c>
      <c r="F68" s="5">
        <v>1146900</v>
      </c>
    </row>
    <row r="69" spans="1:6" x14ac:dyDescent="0.3">
      <c r="A69" s="4">
        <v>40374</v>
      </c>
      <c r="B69" s="5">
        <v>379.95001200000002</v>
      </c>
      <c r="C69" s="5">
        <v>392.75</v>
      </c>
      <c r="D69" s="5">
        <v>379.20001200000002</v>
      </c>
      <c r="E69" s="5">
        <v>345.69039900000001</v>
      </c>
      <c r="F69" s="5">
        <v>971206</v>
      </c>
    </row>
    <row r="70" spans="1:6" x14ac:dyDescent="0.3">
      <c r="A70" s="4">
        <v>40375</v>
      </c>
      <c r="B70" s="5">
        <v>390.5</v>
      </c>
      <c r="C70" s="5">
        <v>397.89999399999999</v>
      </c>
      <c r="D70" s="5">
        <v>388.5</v>
      </c>
      <c r="E70" s="5">
        <v>349.58450299999998</v>
      </c>
      <c r="F70" s="5">
        <v>1300080</v>
      </c>
    </row>
    <row r="71" spans="1:6" x14ac:dyDescent="0.3">
      <c r="A71" s="4">
        <v>40378</v>
      </c>
      <c r="B71" s="5">
        <v>395.5</v>
      </c>
      <c r="C71" s="5">
        <v>401.89999399999999</v>
      </c>
      <c r="D71" s="5">
        <v>390</v>
      </c>
      <c r="E71" s="5">
        <v>347.85870399999999</v>
      </c>
      <c r="F71" s="5">
        <v>741753</v>
      </c>
    </row>
    <row r="72" spans="1:6" x14ac:dyDescent="0.3">
      <c r="A72" s="4">
        <v>40379</v>
      </c>
      <c r="B72" s="5">
        <v>395</v>
      </c>
      <c r="C72" s="5">
        <v>403.20001200000002</v>
      </c>
      <c r="D72" s="5">
        <v>394</v>
      </c>
      <c r="E72" s="5">
        <v>352.770599</v>
      </c>
      <c r="F72" s="5">
        <v>1347096</v>
      </c>
    </row>
    <row r="73" spans="1:6" x14ac:dyDescent="0.3">
      <c r="A73" s="4">
        <v>40380</v>
      </c>
      <c r="B73" s="5">
        <v>402.20001200000002</v>
      </c>
      <c r="C73" s="5">
        <v>409.79998799999998</v>
      </c>
      <c r="D73" s="5">
        <v>399</v>
      </c>
      <c r="E73" s="5">
        <v>361.04562399999998</v>
      </c>
      <c r="F73" s="5">
        <v>1550889</v>
      </c>
    </row>
    <row r="74" spans="1:6" x14ac:dyDescent="0.3">
      <c r="A74" s="4">
        <v>40381</v>
      </c>
      <c r="B74" s="5">
        <v>406.70001200000002</v>
      </c>
      <c r="C74" s="5">
        <v>408.75</v>
      </c>
      <c r="D74" s="5">
        <v>401.60000600000001</v>
      </c>
      <c r="E74" s="5">
        <v>356.79745500000001</v>
      </c>
      <c r="F74" s="5">
        <v>1271249</v>
      </c>
    </row>
    <row r="75" spans="1:6" x14ac:dyDescent="0.3">
      <c r="A75" s="4">
        <v>40382</v>
      </c>
      <c r="B75" s="5">
        <v>405.85000600000001</v>
      </c>
      <c r="C75" s="5">
        <v>406.89999399999999</v>
      </c>
      <c r="D75" s="5">
        <v>396.10000600000001</v>
      </c>
      <c r="E75" s="5">
        <v>356.62048299999998</v>
      </c>
      <c r="F75" s="5">
        <v>1147630</v>
      </c>
    </row>
    <row r="76" spans="1:6" x14ac:dyDescent="0.3">
      <c r="A76" s="4">
        <v>40385</v>
      </c>
      <c r="B76" s="5">
        <v>405</v>
      </c>
      <c r="C76" s="5">
        <v>405.79998799999998</v>
      </c>
      <c r="D76" s="5">
        <v>391.20001200000002</v>
      </c>
      <c r="E76" s="5">
        <v>348.56674199999998</v>
      </c>
      <c r="F76" s="5">
        <v>717245</v>
      </c>
    </row>
    <row r="77" spans="1:6" x14ac:dyDescent="0.3">
      <c r="A77" s="4">
        <v>40386</v>
      </c>
      <c r="B77" s="5">
        <v>395</v>
      </c>
      <c r="C77" s="5">
        <v>402.14999399999999</v>
      </c>
      <c r="D77" s="5">
        <v>390.04998799999998</v>
      </c>
      <c r="E77" s="5">
        <v>351.66430700000001</v>
      </c>
      <c r="F77" s="5">
        <v>915467</v>
      </c>
    </row>
    <row r="78" spans="1:6" x14ac:dyDescent="0.3">
      <c r="A78" s="4">
        <v>40387</v>
      </c>
      <c r="B78" s="5">
        <v>396.79998799999998</v>
      </c>
      <c r="C78" s="5">
        <v>405</v>
      </c>
      <c r="D78" s="5">
        <v>395.14999399999999</v>
      </c>
      <c r="E78" s="5">
        <v>356.84170499999999</v>
      </c>
      <c r="F78" s="5">
        <v>654856</v>
      </c>
    </row>
    <row r="79" spans="1:6" x14ac:dyDescent="0.3">
      <c r="A79" s="4">
        <v>40388</v>
      </c>
      <c r="B79" s="5">
        <v>405</v>
      </c>
      <c r="C79" s="5">
        <v>413.10000600000001</v>
      </c>
      <c r="D79" s="5">
        <v>404</v>
      </c>
      <c r="E79" s="5">
        <v>363.74487299999998</v>
      </c>
      <c r="F79" s="5">
        <v>1468966</v>
      </c>
    </row>
    <row r="80" spans="1:6" x14ac:dyDescent="0.3">
      <c r="A80" s="4">
        <v>40389</v>
      </c>
      <c r="B80" s="5">
        <v>409.39999399999999</v>
      </c>
      <c r="C80" s="5">
        <v>415</v>
      </c>
      <c r="D80" s="5">
        <v>404.5</v>
      </c>
      <c r="E80" s="5">
        <v>363.39093000000003</v>
      </c>
      <c r="F80" s="5">
        <v>797987</v>
      </c>
    </row>
    <row r="81" spans="1:6" x14ac:dyDescent="0.3">
      <c r="A81" s="4">
        <v>40392</v>
      </c>
      <c r="B81" s="5">
        <v>417.70001200000002</v>
      </c>
      <c r="C81" s="5">
        <v>440.89999399999999</v>
      </c>
      <c r="D81" s="5">
        <v>415.79998799999998</v>
      </c>
      <c r="E81" s="5">
        <v>388.87957799999998</v>
      </c>
      <c r="F81" s="5">
        <v>3460179</v>
      </c>
    </row>
    <row r="82" spans="1:6" x14ac:dyDescent="0.3">
      <c r="A82" s="4">
        <v>40393</v>
      </c>
      <c r="B82" s="5">
        <v>440.89999399999999</v>
      </c>
      <c r="C82" s="5">
        <v>441.89999399999999</v>
      </c>
      <c r="D82" s="5">
        <v>435.64999399999999</v>
      </c>
      <c r="E82" s="5">
        <v>386.75555400000002</v>
      </c>
      <c r="F82" s="5">
        <v>1431043</v>
      </c>
    </row>
    <row r="83" spans="1:6" x14ac:dyDescent="0.3">
      <c r="A83" s="4">
        <v>40394</v>
      </c>
      <c r="B83" s="5">
        <v>437</v>
      </c>
      <c r="C83" s="5">
        <v>439.89999399999999</v>
      </c>
      <c r="D83" s="5">
        <v>433.10000600000001</v>
      </c>
      <c r="E83" s="5">
        <v>386.622772</v>
      </c>
      <c r="F83" s="5">
        <v>584168</v>
      </c>
    </row>
    <row r="84" spans="1:6" x14ac:dyDescent="0.3">
      <c r="A84" s="4">
        <v>40395</v>
      </c>
      <c r="B84" s="5">
        <v>436.85000600000001</v>
      </c>
      <c r="C84" s="5">
        <v>444.89999399999999</v>
      </c>
      <c r="D84" s="5">
        <v>436.04998799999998</v>
      </c>
      <c r="E84" s="5">
        <v>386.66699199999999</v>
      </c>
      <c r="F84" s="5">
        <v>1169616</v>
      </c>
    </row>
    <row r="85" spans="1:6" x14ac:dyDescent="0.3">
      <c r="A85" s="4">
        <v>40396</v>
      </c>
      <c r="B85" s="5">
        <v>437</v>
      </c>
      <c r="C85" s="5">
        <v>440.5</v>
      </c>
      <c r="D85" s="5">
        <v>431.20001200000002</v>
      </c>
      <c r="E85" s="5">
        <v>384.72000100000002</v>
      </c>
      <c r="F85" s="5">
        <v>675068</v>
      </c>
    </row>
    <row r="86" spans="1:6" x14ac:dyDescent="0.3">
      <c r="A86" s="4">
        <v>40399</v>
      </c>
      <c r="B86" s="5">
        <v>434</v>
      </c>
      <c r="C86" s="5">
        <v>439.79998799999998</v>
      </c>
      <c r="D86" s="5">
        <v>432</v>
      </c>
      <c r="E86" s="5">
        <v>388.21579000000003</v>
      </c>
      <c r="F86" s="5">
        <v>445393</v>
      </c>
    </row>
    <row r="87" spans="1:6" x14ac:dyDescent="0.3">
      <c r="A87" s="4">
        <v>40400</v>
      </c>
      <c r="B87" s="5">
        <v>438.10000600000001</v>
      </c>
      <c r="C87" s="5">
        <v>444.45001200000002</v>
      </c>
      <c r="D87" s="5">
        <v>433.25</v>
      </c>
      <c r="E87" s="5">
        <v>385.78201300000001</v>
      </c>
      <c r="F87" s="5">
        <v>640151</v>
      </c>
    </row>
    <row r="88" spans="1:6" x14ac:dyDescent="0.3">
      <c r="A88" s="4">
        <v>40401</v>
      </c>
      <c r="B88" s="5">
        <v>435.04998799999998</v>
      </c>
      <c r="C88" s="5">
        <v>440.75</v>
      </c>
      <c r="D88" s="5">
        <v>435.04998799999998</v>
      </c>
      <c r="E88" s="5">
        <v>387.68481400000002</v>
      </c>
      <c r="F88" s="5">
        <v>542883</v>
      </c>
    </row>
    <row r="89" spans="1:6" x14ac:dyDescent="0.3">
      <c r="A89" s="4">
        <v>40402</v>
      </c>
      <c r="B89" s="5">
        <v>433.45001200000002</v>
      </c>
      <c r="C89" s="5">
        <v>464</v>
      </c>
      <c r="D89" s="5">
        <v>433.45001200000002</v>
      </c>
      <c r="E89" s="5">
        <v>409.14666699999998</v>
      </c>
      <c r="F89" s="5">
        <v>2036446</v>
      </c>
    </row>
    <row r="90" spans="1:6" x14ac:dyDescent="0.3">
      <c r="A90" s="4">
        <v>40403</v>
      </c>
      <c r="B90" s="5">
        <v>462.04998799999998</v>
      </c>
      <c r="C90" s="5">
        <v>472.85000600000001</v>
      </c>
      <c r="D90" s="5">
        <v>457.5</v>
      </c>
      <c r="E90" s="5">
        <v>409.72189300000002</v>
      </c>
      <c r="F90" s="5">
        <v>1085627</v>
      </c>
    </row>
    <row r="91" spans="1:6" x14ac:dyDescent="0.3">
      <c r="A91" s="4">
        <v>40406</v>
      </c>
      <c r="B91" s="5">
        <v>462.89999399999999</v>
      </c>
      <c r="C91" s="5">
        <v>467.70001200000002</v>
      </c>
      <c r="D91" s="5">
        <v>459.10000600000001</v>
      </c>
      <c r="E91" s="5">
        <v>410.960938</v>
      </c>
      <c r="F91" s="5">
        <v>505276</v>
      </c>
    </row>
    <row r="92" spans="1:6" x14ac:dyDescent="0.3">
      <c r="A92" s="4">
        <v>40407</v>
      </c>
      <c r="B92" s="5">
        <v>468.75</v>
      </c>
      <c r="C92" s="5">
        <v>476.39999399999999</v>
      </c>
      <c r="D92" s="5">
        <v>462.39999399999999</v>
      </c>
      <c r="E92" s="5">
        <v>412.775238</v>
      </c>
      <c r="F92" s="5">
        <v>1289121</v>
      </c>
    </row>
    <row r="93" spans="1:6" x14ac:dyDescent="0.3">
      <c r="A93" s="4">
        <v>40408</v>
      </c>
      <c r="B93" s="5">
        <v>467</v>
      </c>
      <c r="C93" s="5">
        <v>469.79998799999998</v>
      </c>
      <c r="D93" s="5">
        <v>455.29998799999998</v>
      </c>
      <c r="E93" s="5">
        <v>408.52710000000002</v>
      </c>
      <c r="F93" s="5">
        <v>789933</v>
      </c>
    </row>
    <row r="94" spans="1:6" x14ac:dyDescent="0.3">
      <c r="A94" s="4">
        <v>40409</v>
      </c>
      <c r="B94" s="5">
        <v>462.5</v>
      </c>
      <c r="C94" s="5">
        <v>471.35000600000001</v>
      </c>
      <c r="D94" s="5">
        <v>455.5</v>
      </c>
      <c r="E94" s="5">
        <v>413.30627399999997</v>
      </c>
      <c r="F94" s="5">
        <v>1490511</v>
      </c>
    </row>
    <row r="95" spans="1:6" x14ac:dyDescent="0.3">
      <c r="A95" s="4">
        <v>40410</v>
      </c>
      <c r="B95" s="5">
        <v>467</v>
      </c>
      <c r="C95" s="5">
        <v>468.5</v>
      </c>
      <c r="D95" s="5">
        <v>456.89999399999999</v>
      </c>
      <c r="E95" s="5">
        <v>406.801331</v>
      </c>
      <c r="F95" s="5">
        <v>676260</v>
      </c>
    </row>
    <row r="96" spans="1:6" x14ac:dyDescent="0.3">
      <c r="A96" s="4">
        <v>40413</v>
      </c>
      <c r="B96" s="5">
        <v>459.25</v>
      </c>
      <c r="C96" s="5">
        <v>465.89999399999999</v>
      </c>
      <c r="D96" s="5">
        <v>455.29998799999998</v>
      </c>
      <c r="E96" s="5">
        <v>410.20864899999998</v>
      </c>
      <c r="F96" s="5">
        <v>588777</v>
      </c>
    </row>
    <row r="97" spans="1:6" x14ac:dyDescent="0.3">
      <c r="A97" s="4">
        <v>40414</v>
      </c>
      <c r="B97" s="5">
        <v>463.60000600000001</v>
      </c>
      <c r="C97" s="5">
        <v>468.29998799999998</v>
      </c>
      <c r="D97" s="5">
        <v>456.70001200000002</v>
      </c>
      <c r="E97" s="5">
        <v>411.18218999999999</v>
      </c>
      <c r="F97" s="5">
        <v>1015280</v>
      </c>
    </row>
    <row r="98" spans="1:6" x14ac:dyDescent="0.3">
      <c r="A98" s="4">
        <v>40415</v>
      </c>
      <c r="B98" s="5">
        <v>460.75</v>
      </c>
      <c r="C98" s="5">
        <v>465</v>
      </c>
      <c r="D98" s="5">
        <v>452.64999399999999</v>
      </c>
      <c r="E98" s="5">
        <v>406.226044</v>
      </c>
      <c r="F98" s="5">
        <v>880692</v>
      </c>
    </row>
    <row r="99" spans="1:6" x14ac:dyDescent="0.3">
      <c r="A99" s="4">
        <v>40416</v>
      </c>
      <c r="B99" s="5">
        <v>457</v>
      </c>
      <c r="C99" s="5">
        <v>473.10000600000001</v>
      </c>
      <c r="D99" s="5">
        <v>457</v>
      </c>
      <c r="E99" s="5">
        <v>410.56265300000001</v>
      </c>
      <c r="F99" s="5">
        <v>2227457</v>
      </c>
    </row>
    <row r="100" spans="1:6" x14ac:dyDescent="0.3">
      <c r="A100" s="4">
        <v>40417</v>
      </c>
      <c r="B100" s="5">
        <v>465</v>
      </c>
      <c r="C100" s="5">
        <v>465</v>
      </c>
      <c r="D100" s="5">
        <v>443.5</v>
      </c>
      <c r="E100" s="5">
        <v>395.42877199999998</v>
      </c>
      <c r="F100" s="5">
        <v>756501</v>
      </c>
    </row>
    <row r="101" spans="1:6" x14ac:dyDescent="0.3">
      <c r="A101" s="4">
        <v>40420</v>
      </c>
      <c r="B101" s="5">
        <v>448</v>
      </c>
      <c r="C101" s="5">
        <v>455.95001200000002</v>
      </c>
      <c r="D101" s="5">
        <v>436.04998799999998</v>
      </c>
      <c r="E101" s="5">
        <v>391.88867199999999</v>
      </c>
      <c r="F101" s="5">
        <v>662818</v>
      </c>
    </row>
    <row r="102" spans="1:6" x14ac:dyDescent="0.3">
      <c r="A102" s="4">
        <v>40421</v>
      </c>
      <c r="B102" s="5">
        <v>441</v>
      </c>
      <c r="C102" s="5">
        <v>448.70001200000002</v>
      </c>
      <c r="D102" s="5">
        <v>437.25</v>
      </c>
      <c r="E102" s="5">
        <v>391.49041699999998</v>
      </c>
      <c r="F102" s="5">
        <v>1143499</v>
      </c>
    </row>
    <row r="103" spans="1:6" x14ac:dyDescent="0.3">
      <c r="A103" s="4">
        <v>40422</v>
      </c>
      <c r="B103" s="5">
        <v>444.10000600000001</v>
      </c>
      <c r="C103" s="5">
        <v>452.60000600000001</v>
      </c>
      <c r="D103" s="5">
        <v>443.35000600000001</v>
      </c>
      <c r="E103" s="5">
        <v>399.67687999999998</v>
      </c>
      <c r="F103" s="5">
        <v>652628</v>
      </c>
    </row>
    <row r="104" spans="1:6" x14ac:dyDescent="0.3">
      <c r="A104" s="4">
        <v>40423</v>
      </c>
      <c r="B104" s="5">
        <v>454</v>
      </c>
      <c r="C104" s="5">
        <v>459.5</v>
      </c>
      <c r="D104" s="5">
        <v>450.75</v>
      </c>
      <c r="E104" s="5">
        <v>405.296783</v>
      </c>
      <c r="F104" s="5">
        <v>502808</v>
      </c>
    </row>
    <row r="105" spans="1:6" x14ac:dyDescent="0.3">
      <c r="A105" s="4">
        <v>40424</v>
      </c>
      <c r="B105" s="5">
        <v>459.79998799999998</v>
      </c>
      <c r="C105" s="5">
        <v>466.70001200000002</v>
      </c>
      <c r="D105" s="5">
        <v>456.5</v>
      </c>
      <c r="E105" s="5">
        <v>411.005157</v>
      </c>
      <c r="F105" s="5">
        <v>454983</v>
      </c>
    </row>
    <row r="106" spans="1:6" x14ac:dyDescent="0.3">
      <c r="A106" s="4">
        <v>40427</v>
      </c>
      <c r="B106" s="5">
        <v>468</v>
      </c>
      <c r="C106" s="5">
        <v>469.79998799999998</v>
      </c>
      <c r="D106" s="5">
        <v>462.64999399999999</v>
      </c>
      <c r="E106" s="5">
        <v>411.04943800000001</v>
      </c>
      <c r="F106" s="5">
        <v>315645</v>
      </c>
    </row>
    <row r="107" spans="1:6" x14ac:dyDescent="0.3">
      <c r="A107" s="4">
        <v>40428</v>
      </c>
      <c r="B107" s="5">
        <v>462</v>
      </c>
      <c r="C107" s="5">
        <v>467.70001200000002</v>
      </c>
      <c r="D107" s="5">
        <v>458.10000600000001</v>
      </c>
      <c r="E107" s="5">
        <v>407.37655599999999</v>
      </c>
      <c r="F107" s="5">
        <v>376046</v>
      </c>
    </row>
    <row r="108" spans="1:6" x14ac:dyDescent="0.3">
      <c r="A108" s="4">
        <v>40429</v>
      </c>
      <c r="B108" s="5">
        <v>437.10000600000001</v>
      </c>
      <c r="C108" s="5">
        <v>469.79998799999998</v>
      </c>
      <c r="D108" s="5">
        <v>437.10000600000001</v>
      </c>
      <c r="E108" s="5">
        <v>409.81036399999999</v>
      </c>
      <c r="F108" s="5">
        <v>548390</v>
      </c>
    </row>
    <row r="109" spans="1:6" x14ac:dyDescent="0.3">
      <c r="A109" s="4">
        <v>40430</v>
      </c>
      <c r="B109" s="5">
        <v>463.10000600000001</v>
      </c>
      <c r="C109" s="5">
        <v>492.79998799999998</v>
      </c>
      <c r="D109" s="5">
        <v>462.20001200000002</v>
      </c>
      <c r="E109" s="5">
        <v>433.175049</v>
      </c>
      <c r="F109" s="5">
        <v>2229359</v>
      </c>
    </row>
    <row r="110" spans="1:6" x14ac:dyDescent="0.3">
      <c r="A110" s="4">
        <v>40434</v>
      </c>
      <c r="B110" s="5">
        <v>495</v>
      </c>
      <c r="C110" s="5">
        <v>504.70001200000002</v>
      </c>
      <c r="D110" s="5">
        <v>492</v>
      </c>
      <c r="E110" s="5">
        <v>442.512024</v>
      </c>
      <c r="F110" s="5">
        <v>2541983</v>
      </c>
    </row>
    <row r="111" spans="1:6" x14ac:dyDescent="0.3">
      <c r="A111" s="4">
        <v>40435</v>
      </c>
      <c r="B111" s="5">
        <v>504</v>
      </c>
      <c r="C111" s="5">
        <v>504</v>
      </c>
      <c r="D111" s="5">
        <v>494.10000600000001</v>
      </c>
      <c r="E111" s="5">
        <v>439.547211</v>
      </c>
      <c r="F111" s="5">
        <v>1187503</v>
      </c>
    </row>
    <row r="112" spans="1:6" x14ac:dyDescent="0.3">
      <c r="A112" s="4">
        <v>40436</v>
      </c>
      <c r="B112" s="5">
        <v>482.10000600000001</v>
      </c>
      <c r="C112" s="5">
        <v>501.89999399999999</v>
      </c>
      <c r="D112" s="5">
        <v>482.10000600000001</v>
      </c>
      <c r="E112" s="5">
        <v>441.44998199999998</v>
      </c>
      <c r="F112" s="5">
        <v>1105040</v>
      </c>
    </row>
    <row r="113" spans="1:6" x14ac:dyDescent="0.3">
      <c r="A113" s="4">
        <v>40437</v>
      </c>
      <c r="B113" s="5">
        <v>496</v>
      </c>
      <c r="C113" s="5">
        <v>504.70001200000002</v>
      </c>
      <c r="D113" s="5">
        <v>468.70001200000002</v>
      </c>
      <c r="E113" s="5">
        <v>430.65273999999999</v>
      </c>
      <c r="F113" s="5">
        <v>1961132</v>
      </c>
    </row>
    <row r="114" spans="1:6" x14ac:dyDescent="0.3">
      <c r="A114" s="4">
        <v>40438</v>
      </c>
      <c r="B114" s="5">
        <v>487.5</v>
      </c>
      <c r="C114" s="5">
        <v>501.75</v>
      </c>
      <c r="D114" s="5">
        <v>487.20001200000002</v>
      </c>
      <c r="E114" s="5">
        <v>441.14025900000001</v>
      </c>
      <c r="F114" s="5">
        <v>1431204</v>
      </c>
    </row>
    <row r="115" spans="1:6" x14ac:dyDescent="0.3">
      <c r="A115" s="4">
        <v>40441</v>
      </c>
      <c r="B115" s="5">
        <v>495</v>
      </c>
      <c r="C115" s="5">
        <v>501.79998799999998</v>
      </c>
      <c r="D115" s="5">
        <v>493.5</v>
      </c>
      <c r="E115" s="5">
        <v>439.41442899999998</v>
      </c>
      <c r="F115" s="5">
        <v>880085</v>
      </c>
    </row>
    <row r="116" spans="1:6" x14ac:dyDescent="0.3">
      <c r="A116" s="4">
        <v>40442</v>
      </c>
      <c r="B116" s="5">
        <v>502.89999399999999</v>
      </c>
      <c r="C116" s="5">
        <v>502.89999399999999</v>
      </c>
      <c r="D116" s="5">
        <v>491</v>
      </c>
      <c r="E116" s="5">
        <v>438.352417</v>
      </c>
      <c r="F116" s="5">
        <v>756501</v>
      </c>
    </row>
    <row r="117" spans="1:6" x14ac:dyDescent="0.3">
      <c r="A117" s="4">
        <v>40443</v>
      </c>
      <c r="B117" s="5">
        <v>498</v>
      </c>
      <c r="C117" s="5">
        <v>508.79998799999998</v>
      </c>
      <c r="D117" s="5">
        <v>495.75</v>
      </c>
      <c r="E117" s="5">
        <v>445.34414700000002</v>
      </c>
      <c r="F117" s="5">
        <v>1857061</v>
      </c>
    </row>
    <row r="118" spans="1:6" x14ac:dyDescent="0.3">
      <c r="A118" s="4">
        <v>40444</v>
      </c>
      <c r="B118" s="5">
        <v>503</v>
      </c>
      <c r="C118" s="5">
        <v>506</v>
      </c>
      <c r="D118" s="5">
        <v>495.60000600000001</v>
      </c>
      <c r="E118" s="5">
        <v>441.67123400000003</v>
      </c>
      <c r="F118" s="5">
        <v>1085119</v>
      </c>
    </row>
    <row r="119" spans="1:6" x14ac:dyDescent="0.3">
      <c r="A119" s="4">
        <v>40445</v>
      </c>
      <c r="B119" s="5">
        <v>496.25</v>
      </c>
      <c r="C119" s="5">
        <v>498.89999399999999</v>
      </c>
      <c r="D119" s="5">
        <v>491.75</v>
      </c>
      <c r="E119" s="5">
        <v>439.45873999999998</v>
      </c>
      <c r="F119" s="5">
        <v>750327</v>
      </c>
    </row>
    <row r="120" spans="1:6" x14ac:dyDescent="0.3">
      <c r="A120" s="4">
        <v>40448</v>
      </c>
      <c r="B120" s="5">
        <v>502</v>
      </c>
      <c r="C120" s="5">
        <v>502</v>
      </c>
      <c r="D120" s="5">
        <v>494.64999399999999</v>
      </c>
      <c r="E120" s="5">
        <v>440.29946899999999</v>
      </c>
      <c r="F120" s="5">
        <v>489167</v>
      </c>
    </row>
    <row r="121" spans="1:6" x14ac:dyDescent="0.3">
      <c r="A121" s="4">
        <v>40449</v>
      </c>
      <c r="B121" s="5">
        <v>497.5</v>
      </c>
      <c r="C121" s="5">
        <v>517.09997599999997</v>
      </c>
      <c r="D121" s="5">
        <v>492.14999399999999</v>
      </c>
      <c r="E121" s="5">
        <v>456.628174</v>
      </c>
      <c r="F121" s="5">
        <v>2365913</v>
      </c>
    </row>
    <row r="122" spans="1:6" x14ac:dyDescent="0.3">
      <c r="A122" s="4">
        <v>40450</v>
      </c>
      <c r="B122" s="5">
        <v>518.20001200000002</v>
      </c>
      <c r="C122" s="5">
        <v>528.59997599999997</v>
      </c>
      <c r="D122" s="5">
        <v>517.04998799999998</v>
      </c>
      <c r="E122" s="5">
        <v>463.31011999999998</v>
      </c>
      <c r="F122" s="5">
        <v>1706308</v>
      </c>
    </row>
    <row r="123" spans="1:6" x14ac:dyDescent="0.3">
      <c r="A123" s="4">
        <v>40451</v>
      </c>
      <c r="B123" s="5">
        <v>520.25</v>
      </c>
      <c r="C123" s="5">
        <v>525</v>
      </c>
      <c r="D123" s="5">
        <v>512</v>
      </c>
      <c r="E123" s="5">
        <v>457.95571899999999</v>
      </c>
      <c r="F123" s="5">
        <v>808288</v>
      </c>
    </row>
    <row r="124" spans="1:6" x14ac:dyDescent="0.3">
      <c r="A124" s="4">
        <v>40452</v>
      </c>
      <c r="B124" s="5">
        <v>520</v>
      </c>
      <c r="C124" s="5">
        <v>527.95001200000002</v>
      </c>
      <c r="D124" s="5">
        <v>518</v>
      </c>
      <c r="E124" s="5">
        <v>464.726135</v>
      </c>
      <c r="F124" s="5">
        <v>574004</v>
      </c>
    </row>
    <row r="125" spans="1:6" x14ac:dyDescent="0.3">
      <c r="A125" s="4">
        <v>40455</v>
      </c>
      <c r="B125" s="5">
        <v>527.25</v>
      </c>
      <c r="C125" s="5">
        <v>539.20001200000002</v>
      </c>
      <c r="D125" s="5">
        <v>527.25</v>
      </c>
      <c r="E125" s="5">
        <v>474.68264799999997</v>
      </c>
      <c r="F125" s="5">
        <v>1063202</v>
      </c>
    </row>
    <row r="126" spans="1:6" x14ac:dyDescent="0.3">
      <c r="A126" s="4">
        <v>40456</v>
      </c>
      <c r="B126" s="5">
        <v>535</v>
      </c>
      <c r="C126" s="5">
        <v>558.90002400000003</v>
      </c>
      <c r="D126" s="5">
        <v>534.15002400000003</v>
      </c>
      <c r="E126" s="5">
        <v>490.25915500000002</v>
      </c>
      <c r="F126" s="5">
        <v>1341445</v>
      </c>
    </row>
    <row r="127" spans="1:6" x14ac:dyDescent="0.3">
      <c r="A127" s="4">
        <v>40457</v>
      </c>
      <c r="B127" s="5">
        <v>553</v>
      </c>
      <c r="C127" s="5">
        <v>583.90002400000003</v>
      </c>
      <c r="D127" s="5">
        <v>553</v>
      </c>
      <c r="E127" s="5">
        <v>508.66757200000001</v>
      </c>
      <c r="F127" s="5">
        <v>1305864</v>
      </c>
    </row>
    <row r="128" spans="1:6" x14ac:dyDescent="0.3">
      <c r="A128" s="4">
        <v>40458</v>
      </c>
      <c r="B128" s="5">
        <v>575</v>
      </c>
      <c r="C128" s="5">
        <v>589</v>
      </c>
      <c r="D128" s="5">
        <v>568.59997599999997</v>
      </c>
      <c r="E128" s="5">
        <v>509.55264299999999</v>
      </c>
      <c r="F128" s="5">
        <v>1232737</v>
      </c>
    </row>
    <row r="129" spans="1:6" x14ac:dyDescent="0.3">
      <c r="A129" s="4">
        <v>40459</v>
      </c>
      <c r="B129" s="5">
        <v>575</v>
      </c>
      <c r="C129" s="5">
        <v>585.90002400000003</v>
      </c>
      <c r="D129" s="5">
        <v>551.09997599999997</v>
      </c>
      <c r="E129" s="5">
        <v>494.24163800000002</v>
      </c>
      <c r="F129" s="5">
        <v>1689952</v>
      </c>
    </row>
    <row r="130" spans="1:6" x14ac:dyDescent="0.3">
      <c r="A130" s="4">
        <v>40462</v>
      </c>
      <c r="B130" s="5">
        <v>564</v>
      </c>
      <c r="C130" s="5">
        <v>567.70001200000002</v>
      </c>
      <c r="D130" s="5">
        <v>556.29998799999998</v>
      </c>
      <c r="E130" s="5">
        <v>495.56921399999999</v>
      </c>
      <c r="F130" s="5">
        <v>635160</v>
      </c>
    </row>
    <row r="131" spans="1:6" x14ac:dyDescent="0.3">
      <c r="A131" s="4">
        <v>40463</v>
      </c>
      <c r="B131" s="5">
        <v>567</v>
      </c>
      <c r="C131" s="5">
        <v>567</v>
      </c>
      <c r="D131" s="5">
        <v>540.54998799999998</v>
      </c>
      <c r="E131" s="5">
        <v>485.74542200000002</v>
      </c>
      <c r="F131" s="5">
        <v>1089334</v>
      </c>
    </row>
    <row r="132" spans="1:6" x14ac:dyDescent="0.3">
      <c r="A132" s="4">
        <v>40464</v>
      </c>
      <c r="B132" s="5">
        <v>556.95001200000002</v>
      </c>
      <c r="C132" s="5">
        <v>559.79998799999998</v>
      </c>
      <c r="D132" s="5">
        <v>551</v>
      </c>
      <c r="E132" s="5">
        <v>491.94061299999998</v>
      </c>
      <c r="F132" s="5">
        <v>1438764</v>
      </c>
    </row>
    <row r="133" spans="1:6" x14ac:dyDescent="0.3">
      <c r="A133" s="4">
        <v>40465</v>
      </c>
      <c r="B133" s="5">
        <v>555.84997599999997</v>
      </c>
      <c r="C133" s="5">
        <v>562.5</v>
      </c>
      <c r="D133" s="5">
        <v>550.54998799999998</v>
      </c>
      <c r="E133" s="5">
        <v>489.41836499999999</v>
      </c>
      <c r="F133" s="5">
        <v>830524</v>
      </c>
    </row>
    <row r="134" spans="1:6" x14ac:dyDescent="0.3">
      <c r="A134" s="4">
        <v>40466</v>
      </c>
      <c r="B134" s="5">
        <v>555</v>
      </c>
      <c r="C134" s="5">
        <v>556.75</v>
      </c>
      <c r="D134" s="5">
        <v>529</v>
      </c>
      <c r="E134" s="5">
        <v>471.45230099999998</v>
      </c>
      <c r="F134" s="5">
        <v>1289154</v>
      </c>
    </row>
    <row r="135" spans="1:6" x14ac:dyDescent="0.3">
      <c r="A135" s="4">
        <v>40469</v>
      </c>
      <c r="B135" s="5">
        <v>535.20001200000002</v>
      </c>
      <c r="C135" s="5">
        <v>535.20001200000002</v>
      </c>
      <c r="D135" s="5">
        <v>524</v>
      </c>
      <c r="E135" s="5">
        <v>470.61151100000001</v>
      </c>
      <c r="F135" s="5">
        <v>1230887</v>
      </c>
    </row>
    <row r="136" spans="1:6" x14ac:dyDescent="0.3">
      <c r="A136" s="4">
        <v>40470</v>
      </c>
      <c r="B136" s="5">
        <v>535.75</v>
      </c>
      <c r="C136" s="5">
        <v>535.75</v>
      </c>
      <c r="D136" s="5">
        <v>514</v>
      </c>
      <c r="E136" s="5">
        <v>459.548767</v>
      </c>
      <c r="F136" s="5">
        <v>2585341</v>
      </c>
    </row>
    <row r="137" spans="1:6" x14ac:dyDescent="0.3">
      <c r="A137" s="4">
        <v>40471</v>
      </c>
      <c r="B137" s="5">
        <v>518</v>
      </c>
      <c r="C137" s="5">
        <v>532</v>
      </c>
      <c r="D137" s="5">
        <v>512.09997599999997</v>
      </c>
      <c r="E137" s="5">
        <v>466.67318699999998</v>
      </c>
      <c r="F137" s="5">
        <v>1328934</v>
      </c>
    </row>
    <row r="138" spans="1:6" x14ac:dyDescent="0.3">
      <c r="A138" s="4">
        <v>40472</v>
      </c>
      <c r="B138" s="5">
        <v>532.84997599999997</v>
      </c>
      <c r="C138" s="5">
        <v>554.54998799999998</v>
      </c>
      <c r="D138" s="5">
        <v>528.5</v>
      </c>
      <c r="E138" s="5">
        <v>487.38278200000002</v>
      </c>
      <c r="F138" s="5">
        <v>2019045</v>
      </c>
    </row>
    <row r="139" spans="1:6" x14ac:dyDescent="0.3">
      <c r="A139" s="4">
        <v>40473</v>
      </c>
      <c r="B139" s="5">
        <v>555.09997599999997</v>
      </c>
      <c r="C139" s="5">
        <v>563.90002400000003</v>
      </c>
      <c r="D139" s="5">
        <v>535</v>
      </c>
      <c r="E139" s="5">
        <v>475.65625</v>
      </c>
      <c r="F139" s="5">
        <v>3596832</v>
      </c>
    </row>
    <row r="140" spans="1:6" x14ac:dyDescent="0.3">
      <c r="A140" s="4">
        <v>40476</v>
      </c>
      <c r="B140" s="5">
        <v>540</v>
      </c>
      <c r="C140" s="5">
        <v>545</v>
      </c>
      <c r="D140" s="5">
        <v>518.15002400000003</v>
      </c>
      <c r="E140" s="5">
        <v>460.03552200000001</v>
      </c>
      <c r="F140" s="5">
        <v>2572278</v>
      </c>
    </row>
    <row r="141" spans="1:6" x14ac:dyDescent="0.3">
      <c r="A141" s="4">
        <v>40477</v>
      </c>
      <c r="B141" s="5">
        <v>520.79998799999998</v>
      </c>
      <c r="C141" s="5">
        <v>529.90002400000003</v>
      </c>
      <c r="D141" s="5">
        <v>518</v>
      </c>
      <c r="E141" s="5">
        <v>463.44287100000003</v>
      </c>
      <c r="F141" s="5">
        <v>1433429</v>
      </c>
    </row>
    <row r="142" spans="1:6" x14ac:dyDescent="0.3">
      <c r="A142" s="4">
        <v>40478</v>
      </c>
      <c r="B142" s="5">
        <v>523.34997599999997</v>
      </c>
      <c r="C142" s="5">
        <v>525.90002400000003</v>
      </c>
      <c r="D142" s="5">
        <v>516</v>
      </c>
      <c r="E142" s="5">
        <v>458.97345000000001</v>
      </c>
      <c r="F142" s="5">
        <v>1157426</v>
      </c>
    </row>
    <row r="143" spans="1:6" x14ac:dyDescent="0.3">
      <c r="A143" s="4">
        <v>40479</v>
      </c>
      <c r="B143" s="5">
        <v>520.79998799999998</v>
      </c>
      <c r="C143" s="5">
        <v>521.59997599999997</v>
      </c>
      <c r="D143" s="5">
        <v>498.10000600000001</v>
      </c>
      <c r="E143" s="5">
        <v>443.75106799999998</v>
      </c>
      <c r="F143" s="5">
        <v>3337412</v>
      </c>
    </row>
    <row r="144" spans="1:6" x14ac:dyDescent="0.3">
      <c r="A144" s="4">
        <v>40480</v>
      </c>
      <c r="B144" s="5">
        <v>502.04998799999998</v>
      </c>
      <c r="C144" s="5">
        <v>509.85000600000001</v>
      </c>
      <c r="D144" s="5">
        <v>478.20001200000002</v>
      </c>
      <c r="E144" s="5">
        <v>430.60845899999998</v>
      </c>
      <c r="F144" s="5">
        <v>1362032</v>
      </c>
    </row>
    <row r="145" spans="1:6" x14ac:dyDescent="0.3">
      <c r="A145" s="4">
        <v>40483</v>
      </c>
      <c r="B145" s="5">
        <v>493.35000600000001</v>
      </c>
      <c r="C145" s="5">
        <v>503.89999399999999</v>
      </c>
      <c r="D145" s="5">
        <v>483.04998799999998</v>
      </c>
      <c r="E145" s="5">
        <v>442.95459</v>
      </c>
      <c r="F145" s="5">
        <v>950992</v>
      </c>
    </row>
    <row r="146" spans="1:6" x14ac:dyDescent="0.3">
      <c r="A146" s="4">
        <v>40484</v>
      </c>
      <c r="B146" s="5">
        <v>500.95001200000002</v>
      </c>
      <c r="C146" s="5">
        <v>511.85000600000001</v>
      </c>
      <c r="D146" s="5">
        <v>496</v>
      </c>
      <c r="E146" s="5">
        <v>449.63644399999998</v>
      </c>
      <c r="F146" s="5">
        <v>944646</v>
      </c>
    </row>
    <row r="147" spans="1:6" x14ac:dyDescent="0.3">
      <c r="A147" s="4">
        <v>40485</v>
      </c>
      <c r="B147" s="5">
        <v>510.25</v>
      </c>
      <c r="C147" s="5">
        <v>513.40002400000003</v>
      </c>
      <c r="D147" s="5">
        <v>502.60000600000001</v>
      </c>
      <c r="E147" s="5">
        <v>446.317657</v>
      </c>
      <c r="F147" s="5">
        <v>721653</v>
      </c>
    </row>
    <row r="148" spans="1:6" x14ac:dyDescent="0.3">
      <c r="A148" s="4">
        <v>40486</v>
      </c>
      <c r="B148" s="5">
        <v>505.29998799999998</v>
      </c>
      <c r="C148" s="5">
        <v>514.5</v>
      </c>
      <c r="D148" s="5">
        <v>505.04998799999998</v>
      </c>
      <c r="E148" s="5">
        <v>453.84030200000001</v>
      </c>
      <c r="F148" s="5">
        <v>534487</v>
      </c>
    </row>
    <row r="149" spans="1:6" x14ac:dyDescent="0.3">
      <c r="A149" s="4">
        <v>40490</v>
      </c>
      <c r="B149" s="5">
        <v>516.29998799999998</v>
      </c>
      <c r="C149" s="5">
        <v>516.79998799999998</v>
      </c>
      <c r="D149" s="5">
        <v>499.60000600000001</v>
      </c>
      <c r="E149" s="5">
        <v>447.68942299999998</v>
      </c>
      <c r="F149" s="5">
        <v>633916</v>
      </c>
    </row>
    <row r="150" spans="1:6" x14ac:dyDescent="0.3">
      <c r="A150" s="4">
        <v>40491</v>
      </c>
      <c r="B150" s="5">
        <v>505.5</v>
      </c>
      <c r="C150" s="5">
        <v>526.79998799999998</v>
      </c>
      <c r="D150" s="5">
        <v>503.39999399999999</v>
      </c>
      <c r="E150" s="5">
        <v>464.239349</v>
      </c>
      <c r="F150" s="5">
        <v>1368113</v>
      </c>
    </row>
    <row r="151" spans="1:6" x14ac:dyDescent="0.3">
      <c r="A151" s="4">
        <v>40492</v>
      </c>
      <c r="B151" s="5">
        <v>529.84997599999997</v>
      </c>
      <c r="C151" s="5">
        <v>529.84997599999997</v>
      </c>
      <c r="D151" s="5">
        <v>515.54998799999998</v>
      </c>
      <c r="E151" s="5">
        <v>458.92919899999998</v>
      </c>
      <c r="F151" s="5">
        <v>702780</v>
      </c>
    </row>
    <row r="152" spans="1:6" x14ac:dyDescent="0.3">
      <c r="A152" s="4">
        <v>40493</v>
      </c>
      <c r="B152" s="5">
        <v>518.54998799999998</v>
      </c>
      <c r="C152" s="5">
        <v>520</v>
      </c>
      <c r="D152" s="5">
        <v>498</v>
      </c>
      <c r="E152" s="5">
        <v>444.99005099999999</v>
      </c>
      <c r="F152" s="5">
        <v>1075327</v>
      </c>
    </row>
    <row r="153" spans="1:6" x14ac:dyDescent="0.3">
      <c r="A153" s="4">
        <v>40494</v>
      </c>
      <c r="B153" s="5">
        <v>501.95001200000002</v>
      </c>
      <c r="C153" s="5">
        <v>506</v>
      </c>
      <c r="D153" s="5">
        <v>483.10000600000001</v>
      </c>
      <c r="E153" s="5">
        <v>430.56420900000001</v>
      </c>
      <c r="F153" s="5">
        <v>1011708</v>
      </c>
    </row>
    <row r="154" spans="1:6" x14ac:dyDescent="0.3">
      <c r="A154" s="4">
        <v>40497</v>
      </c>
      <c r="B154" s="5">
        <v>488.04998799999998</v>
      </c>
      <c r="C154" s="5">
        <v>494</v>
      </c>
      <c r="D154" s="5">
        <v>483.04998799999998</v>
      </c>
      <c r="E154" s="5">
        <v>434.14855999999997</v>
      </c>
      <c r="F154" s="5">
        <v>646930</v>
      </c>
    </row>
    <row r="155" spans="1:6" x14ac:dyDescent="0.3">
      <c r="A155" s="4">
        <v>40498</v>
      </c>
      <c r="B155" s="5">
        <v>492</v>
      </c>
      <c r="C155" s="5">
        <v>494.79998799999998</v>
      </c>
      <c r="D155" s="5">
        <v>467</v>
      </c>
      <c r="E155" s="5">
        <v>419.85543799999999</v>
      </c>
      <c r="F155" s="5">
        <v>876972</v>
      </c>
    </row>
    <row r="156" spans="1:6" x14ac:dyDescent="0.3">
      <c r="A156" s="4">
        <v>40500</v>
      </c>
      <c r="B156" s="5">
        <v>475.14999399999999</v>
      </c>
      <c r="C156" s="5">
        <v>483.5</v>
      </c>
      <c r="D156" s="5">
        <v>453.64999399999999</v>
      </c>
      <c r="E156" s="5">
        <v>425.696594</v>
      </c>
      <c r="F156" s="5">
        <v>1176597</v>
      </c>
    </row>
    <row r="157" spans="1:6" x14ac:dyDescent="0.3">
      <c r="A157" s="4">
        <v>40501</v>
      </c>
      <c r="B157" s="5">
        <v>482</v>
      </c>
      <c r="C157" s="5">
        <v>489.5</v>
      </c>
      <c r="D157" s="5">
        <v>463.25</v>
      </c>
      <c r="E157" s="5">
        <v>414.27975500000002</v>
      </c>
      <c r="F157" s="5">
        <v>1464903</v>
      </c>
    </row>
    <row r="158" spans="1:6" x14ac:dyDescent="0.3">
      <c r="A158" s="4">
        <v>40504</v>
      </c>
      <c r="B158" s="5">
        <v>472</v>
      </c>
      <c r="C158" s="5">
        <v>489.89999399999999</v>
      </c>
      <c r="D158" s="5">
        <v>457.04998799999998</v>
      </c>
      <c r="E158" s="5">
        <v>431.803223</v>
      </c>
      <c r="F158" s="5">
        <v>1690543</v>
      </c>
    </row>
    <row r="159" spans="1:6" x14ac:dyDescent="0.3">
      <c r="A159" s="4">
        <v>40505</v>
      </c>
      <c r="B159" s="5">
        <v>480.35000600000001</v>
      </c>
      <c r="C159" s="5">
        <v>484.89999399999999</v>
      </c>
      <c r="D159" s="5">
        <v>465.85000600000001</v>
      </c>
      <c r="E159" s="5">
        <v>419.23590100000001</v>
      </c>
      <c r="F159" s="5">
        <v>790278</v>
      </c>
    </row>
    <row r="160" spans="1:6" x14ac:dyDescent="0.3">
      <c r="A160" s="4">
        <v>40506</v>
      </c>
      <c r="B160" s="5">
        <v>470.10000600000001</v>
      </c>
      <c r="C160" s="5">
        <v>481.45001200000002</v>
      </c>
      <c r="D160" s="5">
        <v>427.85000600000001</v>
      </c>
      <c r="E160" s="5">
        <v>397.06603999999999</v>
      </c>
      <c r="F160" s="5">
        <v>1722523</v>
      </c>
    </row>
    <row r="161" spans="1:6" x14ac:dyDescent="0.3">
      <c r="A161" s="4">
        <v>40507</v>
      </c>
      <c r="B161" s="5">
        <v>445.10000600000001</v>
      </c>
      <c r="C161" s="5">
        <v>446.35000600000001</v>
      </c>
      <c r="D161" s="5">
        <v>415</v>
      </c>
      <c r="E161" s="5">
        <v>370.69235200000003</v>
      </c>
      <c r="F161" s="5">
        <v>4767257</v>
      </c>
    </row>
    <row r="162" spans="1:6" x14ac:dyDescent="0.3">
      <c r="A162" s="4">
        <v>40508</v>
      </c>
      <c r="B162" s="5">
        <v>416</v>
      </c>
      <c r="C162" s="5">
        <v>439.79998799999998</v>
      </c>
      <c r="D162" s="5">
        <v>388.35000600000001</v>
      </c>
      <c r="E162" s="5">
        <v>379.763824</v>
      </c>
      <c r="F162" s="5">
        <v>4281298</v>
      </c>
    </row>
    <row r="163" spans="1:6" x14ac:dyDescent="0.3">
      <c r="A163" s="4">
        <v>40511</v>
      </c>
      <c r="B163" s="5">
        <v>430.10000600000001</v>
      </c>
      <c r="C163" s="5">
        <v>459.79998799999998</v>
      </c>
      <c r="D163" s="5">
        <v>429</v>
      </c>
      <c r="E163" s="5">
        <v>402.331909</v>
      </c>
      <c r="F163" s="5">
        <v>2361260</v>
      </c>
    </row>
    <row r="164" spans="1:6" x14ac:dyDescent="0.3">
      <c r="A164" s="4">
        <v>40512</v>
      </c>
      <c r="B164" s="5">
        <v>464.89999399999999</v>
      </c>
      <c r="C164" s="5">
        <v>474.39999399999999</v>
      </c>
      <c r="D164" s="5">
        <v>451.20001200000002</v>
      </c>
      <c r="E164" s="5">
        <v>414.01422100000002</v>
      </c>
      <c r="F164" s="5">
        <v>2587431</v>
      </c>
    </row>
    <row r="165" spans="1:6" x14ac:dyDescent="0.3">
      <c r="A165" s="4">
        <v>40513</v>
      </c>
      <c r="B165" s="5">
        <v>465.10000600000001</v>
      </c>
      <c r="C165" s="5">
        <v>486</v>
      </c>
      <c r="D165" s="5">
        <v>431.29998799999998</v>
      </c>
      <c r="E165" s="5">
        <v>427.99761999999998</v>
      </c>
      <c r="F165" s="5">
        <v>1747212</v>
      </c>
    </row>
    <row r="166" spans="1:6" x14ac:dyDescent="0.3">
      <c r="A166" s="4">
        <v>40514</v>
      </c>
      <c r="B166" s="5">
        <v>489.79998799999998</v>
      </c>
      <c r="C166" s="5">
        <v>499.14999399999999</v>
      </c>
      <c r="D166" s="5">
        <v>485.04998799999998</v>
      </c>
      <c r="E166" s="5">
        <v>437.334656</v>
      </c>
      <c r="F166" s="5">
        <v>2087865</v>
      </c>
    </row>
    <row r="167" spans="1:6" x14ac:dyDescent="0.3">
      <c r="A167" s="4">
        <v>40515</v>
      </c>
      <c r="B167" s="5">
        <v>494</v>
      </c>
      <c r="C167" s="5">
        <v>494</v>
      </c>
      <c r="D167" s="5">
        <v>472.5</v>
      </c>
      <c r="E167" s="5">
        <v>426.27185100000003</v>
      </c>
      <c r="F167" s="5">
        <v>2230383</v>
      </c>
    </row>
    <row r="168" spans="1:6" x14ac:dyDescent="0.3">
      <c r="A168" s="4">
        <v>40518</v>
      </c>
      <c r="B168" s="5">
        <v>480.10000600000001</v>
      </c>
      <c r="C168" s="5">
        <v>481.20001200000002</v>
      </c>
      <c r="D168" s="5">
        <v>456.10000600000001</v>
      </c>
      <c r="E168" s="5">
        <v>406.53582799999998</v>
      </c>
      <c r="F168" s="5">
        <v>2469811</v>
      </c>
    </row>
    <row r="169" spans="1:6" x14ac:dyDescent="0.3">
      <c r="A169" s="4">
        <v>40519</v>
      </c>
      <c r="B169" s="5">
        <v>458.5</v>
      </c>
      <c r="C169" s="5">
        <v>460</v>
      </c>
      <c r="D169" s="5">
        <v>435.29998799999998</v>
      </c>
      <c r="E169" s="5">
        <v>389.89733899999999</v>
      </c>
      <c r="F169" s="5">
        <v>3157430</v>
      </c>
    </row>
    <row r="170" spans="1:6" x14ac:dyDescent="0.3">
      <c r="A170" s="4">
        <v>40520</v>
      </c>
      <c r="B170" s="5">
        <v>440</v>
      </c>
      <c r="C170" s="5">
        <v>457.89999399999999</v>
      </c>
      <c r="D170" s="5">
        <v>432.5</v>
      </c>
      <c r="E170" s="5">
        <v>387.021027</v>
      </c>
      <c r="F170" s="5">
        <v>4128143</v>
      </c>
    </row>
    <row r="171" spans="1:6" x14ac:dyDescent="0.3">
      <c r="A171" s="4">
        <v>40521</v>
      </c>
      <c r="B171" s="5">
        <v>440.10000600000001</v>
      </c>
      <c r="C171" s="5">
        <v>445.95001200000002</v>
      </c>
      <c r="D171" s="5">
        <v>418.60000600000001</v>
      </c>
      <c r="E171" s="5">
        <v>376.88751200000002</v>
      </c>
      <c r="F171" s="5">
        <v>1844886</v>
      </c>
    </row>
    <row r="172" spans="1:6" x14ac:dyDescent="0.3">
      <c r="A172" s="4">
        <v>40522</v>
      </c>
      <c r="B172" s="5">
        <v>425.10000600000001</v>
      </c>
      <c r="C172" s="5">
        <v>436.89999399999999</v>
      </c>
      <c r="D172" s="5">
        <v>413.5</v>
      </c>
      <c r="E172" s="5">
        <v>379.49829099999999</v>
      </c>
      <c r="F172" s="5">
        <v>1158137</v>
      </c>
    </row>
    <row r="173" spans="1:6" x14ac:dyDescent="0.3">
      <c r="A173" s="4">
        <v>40525</v>
      </c>
      <c r="B173" s="5">
        <v>433</v>
      </c>
      <c r="C173" s="5">
        <v>446.89999399999999</v>
      </c>
      <c r="D173" s="5">
        <v>430</v>
      </c>
      <c r="E173" s="5">
        <v>393.83572400000003</v>
      </c>
      <c r="F173" s="5">
        <v>1046048</v>
      </c>
    </row>
    <row r="174" spans="1:6" x14ac:dyDescent="0.3">
      <c r="A174" s="4">
        <v>40526</v>
      </c>
      <c r="B174" s="5">
        <v>446.60000600000001</v>
      </c>
      <c r="C174" s="5">
        <v>454.79998799999998</v>
      </c>
      <c r="D174" s="5">
        <v>446.60000600000001</v>
      </c>
      <c r="E174" s="5">
        <v>397.287262</v>
      </c>
      <c r="F174" s="5">
        <v>939577</v>
      </c>
    </row>
    <row r="175" spans="1:6" x14ac:dyDescent="0.3">
      <c r="A175" s="4">
        <v>40527</v>
      </c>
      <c r="B175" s="5">
        <v>445.5</v>
      </c>
      <c r="C175" s="5">
        <v>451.85000600000001</v>
      </c>
      <c r="D175" s="5">
        <v>433.75</v>
      </c>
      <c r="E175" s="5">
        <v>386.00323500000002</v>
      </c>
      <c r="F175" s="5">
        <v>767894</v>
      </c>
    </row>
    <row r="176" spans="1:6" x14ac:dyDescent="0.3">
      <c r="A176" s="4">
        <v>40528</v>
      </c>
      <c r="B176" s="5">
        <v>437</v>
      </c>
      <c r="C176" s="5">
        <v>444</v>
      </c>
      <c r="D176" s="5">
        <v>431.10000600000001</v>
      </c>
      <c r="E176" s="5">
        <v>387.99453699999998</v>
      </c>
      <c r="F176" s="5">
        <v>929428</v>
      </c>
    </row>
    <row r="177" spans="1:6" x14ac:dyDescent="0.3">
      <c r="A177" s="4">
        <v>40532</v>
      </c>
      <c r="B177" s="5">
        <v>445</v>
      </c>
      <c r="C177" s="5">
        <v>446.5</v>
      </c>
      <c r="D177" s="5">
        <v>429.54998799999998</v>
      </c>
      <c r="E177" s="5">
        <v>387.46353099999999</v>
      </c>
      <c r="F177" s="5">
        <v>694947</v>
      </c>
    </row>
    <row r="178" spans="1:6" x14ac:dyDescent="0.3">
      <c r="A178" s="4">
        <v>40533</v>
      </c>
      <c r="B178" s="5">
        <v>439</v>
      </c>
      <c r="C178" s="5">
        <v>454.89999399999999</v>
      </c>
      <c r="D178" s="5">
        <v>438.25</v>
      </c>
      <c r="E178" s="5">
        <v>399.14584400000001</v>
      </c>
      <c r="F178" s="5">
        <v>1436904</v>
      </c>
    </row>
    <row r="179" spans="1:6" x14ac:dyDescent="0.3">
      <c r="A179" s="4">
        <v>40534</v>
      </c>
      <c r="B179" s="5">
        <v>453.85000600000001</v>
      </c>
      <c r="C179" s="5">
        <v>458.95001200000002</v>
      </c>
      <c r="D179" s="5">
        <v>443.20001200000002</v>
      </c>
      <c r="E179" s="5">
        <v>394.23397799999998</v>
      </c>
      <c r="F179" s="5">
        <v>828423</v>
      </c>
    </row>
    <row r="180" spans="1:6" x14ac:dyDescent="0.3">
      <c r="A180" s="4">
        <v>40535</v>
      </c>
      <c r="B180" s="5">
        <v>446.5</v>
      </c>
      <c r="C180" s="5">
        <v>449.79998799999998</v>
      </c>
      <c r="D180" s="5">
        <v>440.10000600000001</v>
      </c>
      <c r="E180" s="5">
        <v>390.516907</v>
      </c>
      <c r="F180" s="5">
        <v>460201</v>
      </c>
    </row>
    <row r="181" spans="1:6" x14ac:dyDescent="0.3">
      <c r="A181" s="4">
        <v>40536</v>
      </c>
      <c r="B181" s="5">
        <v>442</v>
      </c>
      <c r="C181" s="5">
        <v>445.5</v>
      </c>
      <c r="D181" s="5">
        <v>439</v>
      </c>
      <c r="E181" s="5">
        <v>392.15420499999999</v>
      </c>
      <c r="F181" s="5">
        <v>389034</v>
      </c>
    </row>
    <row r="182" spans="1:6" x14ac:dyDescent="0.3">
      <c r="A182" s="4">
        <v>40539</v>
      </c>
      <c r="B182" s="5">
        <v>444</v>
      </c>
      <c r="C182" s="5">
        <v>445.14999399999999</v>
      </c>
      <c r="D182" s="5">
        <v>432.5</v>
      </c>
      <c r="E182" s="5">
        <v>385.16247600000003</v>
      </c>
      <c r="F182" s="5">
        <v>402803</v>
      </c>
    </row>
    <row r="183" spans="1:6" x14ac:dyDescent="0.3">
      <c r="A183" s="4">
        <v>40540</v>
      </c>
      <c r="B183" s="5">
        <v>436.04998799999998</v>
      </c>
      <c r="C183" s="5">
        <v>438.45001200000002</v>
      </c>
      <c r="D183" s="5">
        <v>425.5</v>
      </c>
      <c r="E183" s="5">
        <v>377.72827100000001</v>
      </c>
      <c r="F183" s="5">
        <v>535029</v>
      </c>
    </row>
    <row r="184" spans="1:6" x14ac:dyDescent="0.3">
      <c r="A184" s="4">
        <v>40541</v>
      </c>
      <c r="B184" s="5">
        <v>425</v>
      </c>
      <c r="C184" s="5">
        <v>433.35000600000001</v>
      </c>
      <c r="D184" s="5">
        <v>425</v>
      </c>
      <c r="E184" s="5">
        <v>382.15338100000002</v>
      </c>
      <c r="F184" s="5">
        <v>555785</v>
      </c>
    </row>
    <row r="185" spans="1:6" x14ac:dyDescent="0.3">
      <c r="A185" s="4">
        <v>40542</v>
      </c>
      <c r="B185" s="5">
        <v>432.70001200000002</v>
      </c>
      <c r="C185" s="5">
        <v>438</v>
      </c>
      <c r="D185" s="5">
        <v>428</v>
      </c>
      <c r="E185" s="5">
        <v>386.44576999999998</v>
      </c>
      <c r="F185" s="5">
        <v>703591</v>
      </c>
    </row>
    <row r="186" spans="1:6" x14ac:dyDescent="0.3">
      <c r="A186" s="4">
        <v>40543</v>
      </c>
      <c r="B186" s="5">
        <v>436.64999399999999</v>
      </c>
      <c r="C186" s="5">
        <v>459.79998799999998</v>
      </c>
      <c r="D186" s="5">
        <v>435.14999399999999</v>
      </c>
      <c r="E186" s="5">
        <v>399.67687999999998</v>
      </c>
      <c r="F186" s="5">
        <v>798738</v>
      </c>
    </row>
    <row r="187" spans="1:6" x14ac:dyDescent="0.3">
      <c r="A187" s="4">
        <v>40546</v>
      </c>
      <c r="B187" s="5">
        <v>445.10000600000001</v>
      </c>
      <c r="C187" s="5">
        <v>459.29998799999998</v>
      </c>
      <c r="D187" s="5">
        <v>445</v>
      </c>
      <c r="E187" s="5">
        <v>399.23434400000002</v>
      </c>
      <c r="F187" s="5">
        <v>342129</v>
      </c>
    </row>
    <row r="188" spans="1:6" x14ac:dyDescent="0.3">
      <c r="A188" s="4">
        <v>40547</v>
      </c>
      <c r="B188" s="5">
        <v>453.10000600000001</v>
      </c>
      <c r="C188" s="5">
        <v>455.5</v>
      </c>
      <c r="D188" s="5">
        <v>436.60000600000001</v>
      </c>
      <c r="E188" s="5">
        <v>388.12728900000002</v>
      </c>
      <c r="F188" s="5">
        <v>1098082</v>
      </c>
    </row>
    <row r="189" spans="1:6" x14ac:dyDescent="0.3">
      <c r="A189" s="4">
        <v>40548</v>
      </c>
      <c r="B189" s="5">
        <v>439.79998799999998</v>
      </c>
      <c r="C189" s="5">
        <v>441.04998799999998</v>
      </c>
      <c r="D189" s="5">
        <v>435.95001200000002</v>
      </c>
      <c r="E189" s="5">
        <v>388.96807899999999</v>
      </c>
      <c r="F189" s="5">
        <v>990855</v>
      </c>
    </row>
    <row r="190" spans="1:6" x14ac:dyDescent="0.3">
      <c r="A190" s="4">
        <v>40549</v>
      </c>
      <c r="B190" s="5">
        <v>440</v>
      </c>
      <c r="C190" s="5">
        <v>449.10000600000001</v>
      </c>
      <c r="D190" s="5">
        <v>439.10000600000001</v>
      </c>
      <c r="E190" s="5">
        <v>392.19842499999999</v>
      </c>
      <c r="F190" s="5">
        <v>1610709</v>
      </c>
    </row>
    <row r="191" spans="1:6" x14ac:dyDescent="0.3">
      <c r="A191" s="4">
        <v>40550</v>
      </c>
      <c r="B191" s="5">
        <v>443.14999399999999</v>
      </c>
      <c r="C191" s="5">
        <v>457.45001200000002</v>
      </c>
      <c r="D191" s="5">
        <v>438.5</v>
      </c>
      <c r="E191" s="5">
        <v>398.34930400000002</v>
      </c>
      <c r="F191" s="5">
        <v>2077414</v>
      </c>
    </row>
    <row r="192" spans="1:6" x14ac:dyDescent="0.3">
      <c r="A192" s="4">
        <v>40553</v>
      </c>
      <c r="B192" s="5">
        <v>452</v>
      </c>
      <c r="C192" s="5">
        <v>452.29998799999998</v>
      </c>
      <c r="D192" s="5">
        <v>436.10000600000001</v>
      </c>
      <c r="E192" s="5">
        <v>388.92382800000001</v>
      </c>
      <c r="F192" s="5">
        <v>950143</v>
      </c>
    </row>
    <row r="193" spans="1:6" x14ac:dyDescent="0.3">
      <c r="A193" s="4">
        <v>40554</v>
      </c>
      <c r="B193" s="5">
        <v>439.60000600000001</v>
      </c>
      <c r="C193" s="5">
        <v>447.89999399999999</v>
      </c>
      <c r="D193" s="5">
        <v>435.79998799999998</v>
      </c>
      <c r="E193" s="5">
        <v>390.73812900000001</v>
      </c>
      <c r="F193" s="5">
        <v>817210</v>
      </c>
    </row>
    <row r="194" spans="1:6" x14ac:dyDescent="0.3">
      <c r="A194" s="4">
        <v>40555</v>
      </c>
      <c r="B194" s="5">
        <v>445</v>
      </c>
      <c r="C194" s="5">
        <v>447.29998799999998</v>
      </c>
      <c r="D194" s="5">
        <v>425</v>
      </c>
      <c r="E194" s="5">
        <v>392.90643299999999</v>
      </c>
      <c r="F194" s="5">
        <v>1191324</v>
      </c>
    </row>
    <row r="195" spans="1:6" x14ac:dyDescent="0.3">
      <c r="A195" s="4">
        <v>40556</v>
      </c>
      <c r="B195" s="5">
        <v>445.10000600000001</v>
      </c>
      <c r="C195" s="5">
        <v>451.75</v>
      </c>
      <c r="D195" s="5">
        <v>424.35000600000001</v>
      </c>
      <c r="E195" s="5">
        <v>378.39205900000002</v>
      </c>
      <c r="F195" s="5">
        <v>1150244</v>
      </c>
    </row>
    <row r="196" spans="1:6" x14ac:dyDescent="0.3">
      <c r="A196" s="4">
        <v>40557</v>
      </c>
      <c r="B196" s="5">
        <v>428.64999399999999</v>
      </c>
      <c r="C196" s="5">
        <v>430</v>
      </c>
      <c r="D196" s="5">
        <v>415.14999399999999</v>
      </c>
      <c r="E196" s="5">
        <v>369.099243</v>
      </c>
      <c r="F196" s="5">
        <v>924824</v>
      </c>
    </row>
    <row r="197" spans="1:6" x14ac:dyDescent="0.3">
      <c r="A197" s="4">
        <v>40560</v>
      </c>
      <c r="B197" s="5">
        <v>415</v>
      </c>
      <c r="C197" s="5">
        <v>441</v>
      </c>
      <c r="D197" s="5">
        <v>408.89999399999999</v>
      </c>
      <c r="E197" s="5">
        <v>387.021027</v>
      </c>
      <c r="F197" s="5">
        <v>1647540</v>
      </c>
    </row>
    <row r="198" spans="1:6" x14ac:dyDescent="0.3">
      <c r="A198" s="4">
        <v>40561</v>
      </c>
      <c r="B198" s="5">
        <v>441.25</v>
      </c>
      <c r="C198" s="5">
        <v>489.89999399999999</v>
      </c>
      <c r="D198" s="5">
        <v>432.10000600000001</v>
      </c>
      <c r="E198" s="5">
        <v>387.41931199999999</v>
      </c>
      <c r="F198" s="5">
        <v>607260</v>
      </c>
    </row>
    <row r="199" spans="1:6" x14ac:dyDescent="0.3">
      <c r="A199" s="4">
        <v>40562</v>
      </c>
      <c r="B199" s="5">
        <v>437.64999399999999</v>
      </c>
      <c r="C199" s="5">
        <v>445.85000600000001</v>
      </c>
      <c r="D199" s="5">
        <v>427.04998799999998</v>
      </c>
      <c r="E199" s="5">
        <v>380.16204800000003</v>
      </c>
      <c r="F199" s="5">
        <v>566012</v>
      </c>
    </row>
    <row r="200" spans="1:6" x14ac:dyDescent="0.3">
      <c r="A200" s="4">
        <v>40563</v>
      </c>
      <c r="B200" s="5">
        <v>425.10000600000001</v>
      </c>
      <c r="C200" s="5">
        <v>434.89999399999999</v>
      </c>
      <c r="D200" s="5">
        <v>424</v>
      </c>
      <c r="E200" s="5">
        <v>382.817139</v>
      </c>
      <c r="F200" s="5">
        <v>912427</v>
      </c>
    </row>
    <row r="201" spans="1:6" x14ac:dyDescent="0.3">
      <c r="A201" s="4">
        <v>40564</v>
      </c>
      <c r="B201" s="5">
        <v>434.79998799999998</v>
      </c>
      <c r="C201" s="5">
        <v>464.89999399999999</v>
      </c>
      <c r="D201" s="5">
        <v>433.5</v>
      </c>
      <c r="E201" s="5">
        <v>407.90756199999998</v>
      </c>
      <c r="F201" s="5">
        <v>2902786</v>
      </c>
    </row>
    <row r="202" spans="1:6" x14ac:dyDescent="0.3">
      <c r="A202" s="4">
        <v>40567</v>
      </c>
      <c r="B202" s="5">
        <v>465</v>
      </c>
      <c r="C202" s="5">
        <v>473.64999399999999</v>
      </c>
      <c r="D202" s="5">
        <v>461.89999399999999</v>
      </c>
      <c r="E202" s="5">
        <v>414.19125400000001</v>
      </c>
      <c r="F202" s="5">
        <v>1230682</v>
      </c>
    </row>
    <row r="203" spans="1:6" x14ac:dyDescent="0.3">
      <c r="A203" s="4">
        <v>40568</v>
      </c>
      <c r="B203" s="5">
        <v>468.70001200000002</v>
      </c>
      <c r="C203" s="5">
        <v>474</v>
      </c>
      <c r="D203" s="5">
        <v>461</v>
      </c>
      <c r="E203" s="5">
        <v>414.54525799999999</v>
      </c>
      <c r="F203" s="5">
        <v>1293806</v>
      </c>
    </row>
    <row r="204" spans="1:6" x14ac:dyDescent="0.3">
      <c r="A204" s="4">
        <v>40570</v>
      </c>
      <c r="B204" s="5">
        <v>470</v>
      </c>
      <c r="C204" s="5">
        <v>473.95001200000002</v>
      </c>
      <c r="D204" s="5">
        <v>457</v>
      </c>
      <c r="E204" s="5">
        <v>407.59783900000002</v>
      </c>
      <c r="F204" s="5">
        <v>1258402</v>
      </c>
    </row>
    <row r="205" spans="1:6" x14ac:dyDescent="0.3">
      <c r="A205" s="4">
        <v>40571</v>
      </c>
      <c r="B205" s="5">
        <v>460.10000600000001</v>
      </c>
      <c r="C205" s="5">
        <v>460.10000600000001</v>
      </c>
      <c r="D205" s="5">
        <v>432.60000600000001</v>
      </c>
      <c r="E205" s="5">
        <v>387.46353099999999</v>
      </c>
      <c r="F205" s="5">
        <v>1354903</v>
      </c>
    </row>
    <row r="206" spans="1:6" x14ac:dyDescent="0.3">
      <c r="A206" s="4">
        <v>40574</v>
      </c>
      <c r="B206" s="5">
        <v>434.79998799999998</v>
      </c>
      <c r="C206" s="5">
        <v>445.45001200000002</v>
      </c>
      <c r="D206" s="5">
        <v>425.10000600000001</v>
      </c>
      <c r="E206" s="5">
        <v>388.61404399999998</v>
      </c>
      <c r="F206" s="5">
        <v>912593</v>
      </c>
    </row>
    <row r="207" spans="1:6" x14ac:dyDescent="0.3">
      <c r="A207" s="4">
        <v>40575</v>
      </c>
      <c r="B207" s="5">
        <v>442</v>
      </c>
      <c r="C207" s="5">
        <v>445.60000600000001</v>
      </c>
      <c r="D207" s="5">
        <v>435.45001200000002</v>
      </c>
      <c r="E207" s="5">
        <v>387.90606700000001</v>
      </c>
      <c r="F207" s="5">
        <v>767843</v>
      </c>
    </row>
    <row r="208" spans="1:6" x14ac:dyDescent="0.3">
      <c r="A208" s="4">
        <v>40576</v>
      </c>
      <c r="B208" s="5">
        <v>442</v>
      </c>
      <c r="C208" s="5">
        <v>449.70001200000002</v>
      </c>
      <c r="D208" s="5">
        <v>440.45001200000002</v>
      </c>
      <c r="E208" s="5">
        <v>393.34893799999998</v>
      </c>
      <c r="F208" s="5">
        <v>523904</v>
      </c>
    </row>
    <row r="209" spans="1:6" x14ac:dyDescent="0.3">
      <c r="A209" s="4">
        <v>40577</v>
      </c>
      <c r="B209" s="5">
        <v>442.10000600000001</v>
      </c>
      <c r="C209" s="5">
        <v>454</v>
      </c>
      <c r="D209" s="5">
        <v>442</v>
      </c>
      <c r="E209" s="5">
        <v>399.411316</v>
      </c>
      <c r="F209" s="5">
        <v>476481</v>
      </c>
    </row>
    <row r="210" spans="1:6" x14ac:dyDescent="0.3">
      <c r="A210" s="4">
        <v>40578</v>
      </c>
      <c r="B210" s="5">
        <v>453</v>
      </c>
      <c r="C210" s="5">
        <v>460</v>
      </c>
      <c r="D210" s="5">
        <v>438.04998799999998</v>
      </c>
      <c r="E210" s="5">
        <v>391.35766599999999</v>
      </c>
      <c r="F210" s="5">
        <v>436180</v>
      </c>
    </row>
    <row r="211" spans="1:6" x14ac:dyDescent="0.3">
      <c r="A211" s="4">
        <v>40581</v>
      </c>
      <c r="B211" s="5">
        <v>443.10000600000001</v>
      </c>
      <c r="C211" s="5">
        <v>447.70001200000002</v>
      </c>
      <c r="D211" s="5">
        <v>431</v>
      </c>
      <c r="E211" s="5">
        <v>383.08270299999998</v>
      </c>
      <c r="F211" s="5">
        <v>439413</v>
      </c>
    </row>
    <row r="212" spans="1:6" x14ac:dyDescent="0.3">
      <c r="A212" s="4">
        <v>40582</v>
      </c>
      <c r="B212" s="5">
        <v>435.04998799999998</v>
      </c>
      <c r="C212" s="5">
        <v>437.14999399999999</v>
      </c>
      <c r="D212" s="5">
        <v>409</v>
      </c>
      <c r="E212" s="5">
        <v>364.718414</v>
      </c>
      <c r="F212" s="5">
        <v>949012</v>
      </c>
    </row>
    <row r="213" spans="1:6" x14ac:dyDescent="0.3">
      <c r="A213" s="4">
        <v>40583</v>
      </c>
      <c r="B213" s="5">
        <v>412.20001200000002</v>
      </c>
      <c r="C213" s="5">
        <v>414</v>
      </c>
      <c r="D213" s="5">
        <v>392.04998799999998</v>
      </c>
      <c r="E213" s="5">
        <v>352.151093</v>
      </c>
      <c r="F213" s="5">
        <v>800361</v>
      </c>
    </row>
    <row r="214" spans="1:6" x14ac:dyDescent="0.3">
      <c r="A214" s="4">
        <v>40584</v>
      </c>
      <c r="B214" s="5">
        <v>402</v>
      </c>
      <c r="C214" s="5">
        <v>419.5</v>
      </c>
      <c r="D214" s="5">
        <v>392</v>
      </c>
      <c r="E214" s="5">
        <v>365.95748900000001</v>
      </c>
      <c r="F214" s="5">
        <v>782373</v>
      </c>
    </row>
    <row r="215" spans="1:6" x14ac:dyDescent="0.3">
      <c r="A215" s="4">
        <v>40585</v>
      </c>
      <c r="B215" s="5">
        <v>415.14999399999999</v>
      </c>
      <c r="C215" s="5">
        <v>417.89999399999999</v>
      </c>
      <c r="D215" s="5">
        <v>397.5</v>
      </c>
      <c r="E215" s="5">
        <v>367.94873000000001</v>
      </c>
      <c r="F215" s="5">
        <v>1015254</v>
      </c>
    </row>
    <row r="216" spans="1:6" x14ac:dyDescent="0.3">
      <c r="A216" s="4">
        <v>40588</v>
      </c>
      <c r="B216" s="5">
        <v>420.10000600000001</v>
      </c>
      <c r="C216" s="5">
        <v>431.5</v>
      </c>
      <c r="D216" s="5">
        <v>418.75</v>
      </c>
      <c r="E216" s="5">
        <v>380.95864899999998</v>
      </c>
      <c r="F216" s="5">
        <v>407856</v>
      </c>
    </row>
    <row r="217" spans="1:6" x14ac:dyDescent="0.3">
      <c r="A217" s="4">
        <v>40589</v>
      </c>
      <c r="B217" s="5">
        <v>433.70001200000002</v>
      </c>
      <c r="C217" s="5">
        <v>449</v>
      </c>
      <c r="D217" s="5">
        <v>425.14999399999999</v>
      </c>
      <c r="E217" s="5">
        <v>392.419647</v>
      </c>
      <c r="F217" s="5">
        <v>966978</v>
      </c>
    </row>
    <row r="218" spans="1:6" x14ac:dyDescent="0.3">
      <c r="A218" s="4">
        <v>40590</v>
      </c>
      <c r="B218" s="5">
        <v>445.10000600000001</v>
      </c>
      <c r="C218" s="5">
        <v>448.89999399999999</v>
      </c>
      <c r="D218" s="5">
        <v>440.5</v>
      </c>
      <c r="E218" s="5">
        <v>391.84442100000001</v>
      </c>
      <c r="F218" s="5">
        <v>451184</v>
      </c>
    </row>
    <row r="219" spans="1:6" x14ac:dyDescent="0.3">
      <c r="A219" s="4">
        <v>40591</v>
      </c>
      <c r="B219" s="5">
        <v>446.39999399999999</v>
      </c>
      <c r="C219" s="5">
        <v>454.14999399999999</v>
      </c>
      <c r="D219" s="5">
        <v>436</v>
      </c>
      <c r="E219" s="5">
        <v>396.66778599999998</v>
      </c>
      <c r="F219" s="5">
        <v>1217277</v>
      </c>
    </row>
    <row r="220" spans="1:6" x14ac:dyDescent="0.3">
      <c r="A220" s="4">
        <v>40592</v>
      </c>
      <c r="B220" s="5">
        <v>452.95001200000002</v>
      </c>
      <c r="C220" s="5">
        <v>455.89999399999999</v>
      </c>
      <c r="D220" s="5">
        <v>441</v>
      </c>
      <c r="E220" s="5">
        <v>391.93292200000002</v>
      </c>
      <c r="F220" s="5">
        <v>663465</v>
      </c>
    </row>
    <row r="221" spans="1:6" x14ac:dyDescent="0.3">
      <c r="A221" s="4">
        <v>40595</v>
      </c>
      <c r="B221" s="5">
        <v>440.25</v>
      </c>
      <c r="C221" s="5">
        <v>447</v>
      </c>
      <c r="D221" s="5">
        <v>437.10000600000001</v>
      </c>
      <c r="E221" s="5">
        <v>394.189728</v>
      </c>
      <c r="F221" s="5">
        <v>453092</v>
      </c>
    </row>
    <row r="222" spans="1:6" x14ac:dyDescent="0.3">
      <c r="A222" s="4">
        <v>40596</v>
      </c>
      <c r="B222" s="5">
        <v>445.89999399999999</v>
      </c>
      <c r="C222" s="5">
        <v>445.89999399999999</v>
      </c>
      <c r="D222" s="5">
        <v>433.5</v>
      </c>
      <c r="E222" s="5">
        <v>386.88824499999998</v>
      </c>
      <c r="F222" s="5">
        <v>785491</v>
      </c>
    </row>
    <row r="223" spans="1:6" x14ac:dyDescent="0.3">
      <c r="A223" s="4">
        <v>40597</v>
      </c>
      <c r="B223" s="5">
        <v>435.10000600000001</v>
      </c>
      <c r="C223" s="5">
        <v>453.54998799999998</v>
      </c>
      <c r="D223" s="5">
        <v>434.10000600000001</v>
      </c>
      <c r="E223" s="5">
        <v>397.287262</v>
      </c>
      <c r="F223" s="5">
        <v>1031159</v>
      </c>
    </row>
    <row r="224" spans="1:6" x14ac:dyDescent="0.3">
      <c r="A224" s="4">
        <v>40598</v>
      </c>
      <c r="B224" s="5">
        <v>446</v>
      </c>
      <c r="C224" s="5">
        <v>451.95001200000002</v>
      </c>
      <c r="D224" s="5">
        <v>409.04998799999998</v>
      </c>
      <c r="E224" s="5">
        <v>369.80731200000002</v>
      </c>
      <c r="F224" s="5">
        <v>908011</v>
      </c>
    </row>
    <row r="225" spans="1:6" x14ac:dyDescent="0.3">
      <c r="A225" s="4">
        <v>40599</v>
      </c>
      <c r="B225" s="5">
        <v>425</v>
      </c>
      <c r="C225" s="5">
        <v>443.75</v>
      </c>
      <c r="D225" s="5">
        <v>415.39999399999999</v>
      </c>
      <c r="E225" s="5">
        <v>386.66699199999999</v>
      </c>
      <c r="F225" s="5">
        <v>761955</v>
      </c>
    </row>
    <row r="226" spans="1:6" x14ac:dyDescent="0.3">
      <c r="A226" s="4">
        <v>40602</v>
      </c>
      <c r="B226" s="5">
        <v>446.89999399999999</v>
      </c>
      <c r="C226" s="5">
        <v>465.89999399999999</v>
      </c>
      <c r="D226" s="5">
        <v>434.70001200000002</v>
      </c>
      <c r="E226" s="5">
        <v>389.01229899999998</v>
      </c>
      <c r="F226" s="5">
        <v>497407</v>
      </c>
    </row>
    <row r="227" spans="1:6" x14ac:dyDescent="0.3">
      <c r="A227" s="4">
        <v>40603</v>
      </c>
      <c r="B227" s="5">
        <v>445.10000600000001</v>
      </c>
      <c r="C227" s="5">
        <v>465.79998799999998</v>
      </c>
      <c r="D227" s="5">
        <v>442.60000600000001</v>
      </c>
      <c r="E227" s="5">
        <v>409.854645</v>
      </c>
      <c r="F227" s="5">
        <v>988102</v>
      </c>
    </row>
    <row r="228" spans="1:6" x14ac:dyDescent="0.3">
      <c r="A228" s="4">
        <v>40605</v>
      </c>
      <c r="B228" s="5">
        <v>460</v>
      </c>
      <c r="C228" s="5">
        <v>461.79998799999998</v>
      </c>
      <c r="D228" s="5">
        <v>446.64999399999999</v>
      </c>
      <c r="E228" s="5">
        <v>405.65078699999998</v>
      </c>
      <c r="F228" s="5">
        <v>1895302</v>
      </c>
    </row>
    <row r="229" spans="1:6" x14ac:dyDescent="0.3">
      <c r="A229" s="4">
        <v>40606</v>
      </c>
      <c r="B229" s="5">
        <v>462</v>
      </c>
      <c r="C229" s="5">
        <v>464.89999399999999</v>
      </c>
      <c r="D229" s="5">
        <v>457.5</v>
      </c>
      <c r="E229" s="5">
        <v>407.42083700000001</v>
      </c>
      <c r="F229" s="5">
        <v>718119</v>
      </c>
    </row>
    <row r="230" spans="1:6" x14ac:dyDescent="0.3">
      <c r="A230" s="4">
        <v>40609</v>
      </c>
      <c r="B230" s="5">
        <v>460</v>
      </c>
      <c r="C230" s="5">
        <v>460</v>
      </c>
      <c r="D230" s="5">
        <v>445.5</v>
      </c>
      <c r="E230" s="5">
        <v>400.47341899999998</v>
      </c>
      <c r="F230" s="5">
        <v>406895</v>
      </c>
    </row>
    <row r="231" spans="1:6" x14ac:dyDescent="0.3">
      <c r="A231" s="4">
        <v>40610</v>
      </c>
      <c r="B231" s="5">
        <v>454.70001200000002</v>
      </c>
      <c r="C231" s="5">
        <v>462.95001200000002</v>
      </c>
      <c r="D231" s="5">
        <v>453</v>
      </c>
      <c r="E231" s="5">
        <v>407.64209</v>
      </c>
      <c r="F231" s="5">
        <v>367355</v>
      </c>
    </row>
    <row r="232" spans="1:6" x14ac:dyDescent="0.3">
      <c r="A232" s="4">
        <v>40611</v>
      </c>
      <c r="B232" s="5">
        <v>463.10000600000001</v>
      </c>
      <c r="C232" s="5">
        <v>472.25</v>
      </c>
      <c r="D232" s="5">
        <v>463.10000600000001</v>
      </c>
      <c r="E232" s="5">
        <v>416.13833599999998</v>
      </c>
      <c r="F232" s="5">
        <v>982397</v>
      </c>
    </row>
    <row r="233" spans="1:6" x14ac:dyDescent="0.3">
      <c r="A233" s="4">
        <v>40612</v>
      </c>
      <c r="B233" s="5">
        <v>468.89999399999999</v>
      </c>
      <c r="C233" s="5">
        <v>468.89999399999999</v>
      </c>
      <c r="D233" s="5">
        <v>459.20001200000002</v>
      </c>
      <c r="E233" s="5">
        <v>412.68673699999999</v>
      </c>
      <c r="F233" s="5">
        <v>424559</v>
      </c>
    </row>
    <row r="234" spans="1:6" x14ac:dyDescent="0.3">
      <c r="A234" s="4">
        <v>40613</v>
      </c>
      <c r="B234" s="5">
        <v>457</v>
      </c>
      <c r="C234" s="5">
        <v>466</v>
      </c>
      <c r="D234" s="5">
        <v>452.29998799999998</v>
      </c>
      <c r="E234" s="5">
        <v>404.677277</v>
      </c>
      <c r="F234" s="5">
        <v>310315</v>
      </c>
    </row>
    <row r="235" spans="1:6" x14ac:dyDescent="0.3">
      <c r="A235" s="4">
        <v>40616</v>
      </c>
      <c r="B235" s="5">
        <v>457.25</v>
      </c>
      <c r="C235" s="5">
        <v>464.89999399999999</v>
      </c>
      <c r="D235" s="5">
        <v>452.64999399999999</v>
      </c>
      <c r="E235" s="5">
        <v>410.695404</v>
      </c>
      <c r="F235" s="5">
        <v>411692</v>
      </c>
    </row>
    <row r="236" spans="1:6" x14ac:dyDescent="0.3">
      <c r="A236" s="4">
        <v>40617</v>
      </c>
      <c r="B236" s="5">
        <v>456.20001200000002</v>
      </c>
      <c r="C236" s="5">
        <v>465</v>
      </c>
      <c r="D236" s="5">
        <v>442.89999399999999</v>
      </c>
      <c r="E236" s="5">
        <v>406.04904199999999</v>
      </c>
      <c r="F236" s="5">
        <v>550622</v>
      </c>
    </row>
    <row r="237" spans="1:6" x14ac:dyDescent="0.3">
      <c r="A237" s="4">
        <v>40618</v>
      </c>
      <c r="B237" s="5">
        <v>468.89999399999999</v>
      </c>
      <c r="C237" s="5">
        <v>469.89999399999999</v>
      </c>
      <c r="D237" s="5">
        <v>461.35000600000001</v>
      </c>
      <c r="E237" s="5">
        <v>411.09368899999998</v>
      </c>
      <c r="F237" s="5">
        <v>672781</v>
      </c>
    </row>
    <row r="238" spans="1:6" x14ac:dyDescent="0.3">
      <c r="A238" s="4">
        <v>40619</v>
      </c>
      <c r="B238" s="5">
        <v>463.29998799999998</v>
      </c>
      <c r="C238" s="5">
        <v>463.29998799999998</v>
      </c>
      <c r="D238" s="5">
        <v>447.10000600000001</v>
      </c>
      <c r="E238" s="5">
        <v>397.68557700000002</v>
      </c>
      <c r="F238" s="5">
        <v>1817749</v>
      </c>
    </row>
    <row r="239" spans="1:6" x14ac:dyDescent="0.3">
      <c r="A239" s="4">
        <v>40620</v>
      </c>
      <c r="B239" s="5">
        <v>453.39999399999999</v>
      </c>
      <c r="C239" s="5">
        <v>453.89999399999999</v>
      </c>
      <c r="D239" s="5">
        <v>432.10000600000001</v>
      </c>
      <c r="E239" s="5">
        <v>385.47222900000003</v>
      </c>
      <c r="F239" s="5">
        <v>1537662</v>
      </c>
    </row>
    <row r="240" spans="1:6" x14ac:dyDescent="0.3">
      <c r="A240" s="4">
        <v>40623</v>
      </c>
      <c r="B240" s="5">
        <v>438</v>
      </c>
      <c r="C240" s="5">
        <v>444.29998799999998</v>
      </c>
      <c r="D240" s="5">
        <v>431</v>
      </c>
      <c r="E240" s="5">
        <v>391.00363199999998</v>
      </c>
      <c r="F240" s="5">
        <v>694281</v>
      </c>
    </row>
    <row r="241" spans="1:6" x14ac:dyDescent="0.3">
      <c r="A241" s="4">
        <v>40624</v>
      </c>
      <c r="B241" s="5">
        <v>444</v>
      </c>
      <c r="C241" s="5">
        <v>451.70001200000002</v>
      </c>
      <c r="D241" s="5">
        <v>443.95001200000002</v>
      </c>
      <c r="E241" s="5">
        <v>398.747589</v>
      </c>
      <c r="F241" s="5">
        <v>555041</v>
      </c>
    </row>
    <row r="242" spans="1:6" x14ac:dyDescent="0.3">
      <c r="A242" s="4">
        <v>40625</v>
      </c>
      <c r="B242" s="5">
        <v>447.25</v>
      </c>
      <c r="C242" s="5">
        <v>453</v>
      </c>
      <c r="D242" s="5">
        <v>444.75</v>
      </c>
      <c r="E242" s="5">
        <v>398.21661399999999</v>
      </c>
      <c r="F242" s="5">
        <v>723170</v>
      </c>
    </row>
    <row r="243" spans="1:6" x14ac:dyDescent="0.3">
      <c r="A243" s="4">
        <v>40626</v>
      </c>
      <c r="B243" s="5">
        <v>450.10000600000001</v>
      </c>
      <c r="C243" s="5">
        <v>455</v>
      </c>
      <c r="D243" s="5">
        <v>450.10000600000001</v>
      </c>
      <c r="E243" s="5">
        <v>400.29638699999998</v>
      </c>
      <c r="F243" s="5">
        <v>685097</v>
      </c>
    </row>
    <row r="244" spans="1:6" x14ac:dyDescent="0.3">
      <c r="A244" s="4">
        <v>40627</v>
      </c>
      <c r="B244" s="5">
        <v>431.95001200000002</v>
      </c>
      <c r="C244" s="5">
        <v>459.5</v>
      </c>
      <c r="D244" s="5">
        <v>431.95001200000002</v>
      </c>
      <c r="E244" s="5">
        <v>403.26123000000001</v>
      </c>
      <c r="F244" s="5">
        <v>695839</v>
      </c>
    </row>
    <row r="245" spans="1:6" x14ac:dyDescent="0.3">
      <c r="A245" s="4">
        <v>40630</v>
      </c>
      <c r="B245" s="5">
        <v>454.04998799999998</v>
      </c>
      <c r="C245" s="5">
        <v>464</v>
      </c>
      <c r="D245" s="5">
        <v>452.95001200000002</v>
      </c>
      <c r="E245" s="5">
        <v>408.30584700000003</v>
      </c>
      <c r="F245" s="5">
        <v>1037665</v>
      </c>
    </row>
    <row r="246" spans="1:6" x14ac:dyDescent="0.3">
      <c r="A246" s="4">
        <v>40631</v>
      </c>
      <c r="B246" s="5">
        <v>460.14999399999999</v>
      </c>
      <c r="C246" s="5">
        <v>473.70001200000002</v>
      </c>
      <c r="D246" s="5">
        <v>457.54998799999998</v>
      </c>
      <c r="E246" s="5">
        <v>416.53656000000001</v>
      </c>
      <c r="F246" s="5">
        <v>840713</v>
      </c>
    </row>
    <row r="247" spans="1:6" x14ac:dyDescent="0.3">
      <c r="A247" s="4">
        <v>40632</v>
      </c>
      <c r="B247" s="5">
        <v>473</v>
      </c>
      <c r="C247" s="5">
        <v>480</v>
      </c>
      <c r="D247" s="5">
        <v>472</v>
      </c>
      <c r="E247" s="5">
        <v>423.97073399999999</v>
      </c>
      <c r="F247" s="5">
        <v>652814</v>
      </c>
    </row>
    <row r="248" spans="1:6" x14ac:dyDescent="0.3">
      <c r="A248" s="4">
        <v>40633</v>
      </c>
      <c r="B248" s="5">
        <v>480.14999399999999</v>
      </c>
      <c r="C248" s="5">
        <v>485.89999399999999</v>
      </c>
      <c r="D248" s="5">
        <v>465.10000600000001</v>
      </c>
      <c r="E248" s="5">
        <v>420.69619799999998</v>
      </c>
      <c r="F248" s="5">
        <v>1190695</v>
      </c>
    </row>
    <row r="249" spans="1:6" x14ac:dyDescent="0.3">
      <c r="A249" s="4">
        <v>40634</v>
      </c>
      <c r="B249" s="5">
        <v>476.79998799999998</v>
      </c>
      <c r="C249" s="5">
        <v>481.95001200000002</v>
      </c>
      <c r="D249" s="5">
        <v>471.54998799999998</v>
      </c>
      <c r="E249" s="5">
        <v>424.944275</v>
      </c>
      <c r="F249" s="5">
        <v>333198</v>
      </c>
    </row>
    <row r="250" spans="1:6" x14ac:dyDescent="0.3">
      <c r="A250" s="4">
        <v>40637</v>
      </c>
      <c r="B250" s="5">
        <v>480</v>
      </c>
      <c r="C250" s="5">
        <v>487.89999399999999</v>
      </c>
      <c r="D250" s="5">
        <v>479</v>
      </c>
      <c r="E250" s="5">
        <v>430.91821299999998</v>
      </c>
      <c r="F250" s="5">
        <v>387886</v>
      </c>
    </row>
    <row r="251" spans="1:6" x14ac:dyDescent="0.3">
      <c r="A251" s="4">
        <v>40638</v>
      </c>
      <c r="B251" s="5">
        <v>489.95001200000002</v>
      </c>
      <c r="C251" s="5">
        <v>493.64999399999999</v>
      </c>
      <c r="D251" s="5">
        <v>485</v>
      </c>
      <c r="E251" s="5">
        <v>433.08651700000001</v>
      </c>
      <c r="F251" s="5">
        <v>621889</v>
      </c>
    </row>
    <row r="252" spans="1:6" x14ac:dyDescent="0.3">
      <c r="A252" s="4">
        <v>40639</v>
      </c>
      <c r="B252" s="5">
        <v>490.39999399999999</v>
      </c>
      <c r="C252" s="5">
        <v>493.89999399999999</v>
      </c>
      <c r="D252" s="5">
        <v>480.5</v>
      </c>
      <c r="E252" s="5">
        <v>427.77639799999997</v>
      </c>
      <c r="F252" s="5">
        <v>369033</v>
      </c>
    </row>
    <row r="253" spans="1:6" x14ac:dyDescent="0.3">
      <c r="A253" s="4">
        <v>40640</v>
      </c>
      <c r="B253" s="5">
        <v>484.45001200000002</v>
      </c>
      <c r="C253" s="5">
        <v>491.5</v>
      </c>
      <c r="D253" s="5">
        <v>481</v>
      </c>
      <c r="E253" s="5">
        <v>433.219269</v>
      </c>
      <c r="F253" s="5">
        <v>652632</v>
      </c>
    </row>
    <row r="254" spans="1:6" x14ac:dyDescent="0.3">
      <c r="A254" s="4">
        <v>40641</v>
      </c>
      <c r="B254" s="5">
        <v>490.45001200000002</v>
      </c>
      <c r="C254" s="5">
        <v>491.79998799999998</v>
      </c>
      <c r="D254" s="5">
        <v>477.5</v>
      </c>
      <c r="E254" s="5">
        <v>427.95336900000001</v>
      </c>
      <c r="F254" s="5">
        <v>652531</v>
      </c>
    </row>
    <row r="255" spans="1:6" x14ac:dyDescent="0.3">
      <c r="A255" s="4">
        <v>40644</v>
      </c>
      <c r="B255" s="5">
        <v>478.10000600000001</v>
      </c>
      <c r="C255" s="5">
        <v>485</v>
      </c>
      <c r="D255" s="5">
        <v>474.5</v>
      </c>
      <c r="E255" s="5">
        <v>422.33349600000003</v>
      </c>
      <c r="F255" s="5">
        <v>594103</v>
      </c>
    </row>
    <row r="256" spans="1:6" x14ac:dyDescent="0.3">
      <c r="A256" s="4">
        <v>40646</v>
      </c>
      <c r="B256" s="5">
        <v>475.39999399999999</v>
      </c>
      <c r="C256" s="5">
        <v>488.5</v>
      </c>
      <c r="D256" s="5">
        <v>473.20001200000002</v>
      </c>
      <c r="E256" s="5">
        <v>430.96249399999999</v>
      </c>
      <c r="F256" s="5">
        <v>1069328</v>
      </c>
    </row>
    <row r="257" spans="1:6" x14ac:dyDescent="0.3">
      <c r="A257" s="4">
        <v>40648</v>
      </c>
      <c r="B257" s="5">
        <v>485.95001200000002</v>
      </c>
      <c r="C257" s="5">
        <v>492.45001200000002</v>
      </c>
      <c r="D257" s="5">
        <v>482.75</v>
      </c>
      <c r="E257" s="5">
        <v>431.98022500000002</v>
      </c>
      <c r="F257" s="5">
        <v>979425</v>
      </c>
    </row>
    <row r="258" spans="1:6" x14ac:dyDescent="0.3">
      <c r="A258" s="4">
        <v>40651</v>
      </c>
      <c r="B258" s="5">
        <v>488.45001200000002</v>
      </c>
      <c r="C258" s="5">
        <v>498.89999399999999</v>
      </c>
      <c r="D258" s="5">
        <v>484.04998799999998</v>
      </c>
      <c r="E258" s="5">
        <v>429.98895299999998</v>
      </c>
      <c r="F258" s="5">
        <v>1208831</v>
      </c>
    </row>
    <row r="259" spans="1:6" x14ac:dyDescent="0.3">
      <c r="A259" s="4">
        <v>40652</v>
      </c>
      <c r="B259" s="5">
        <v>488</v>
      </c>
      <c r="C259" s="5">
        <v>488</v>
      </c>
      <c r="D259" s="5">
        <v>479.04998799999998</v>
      </c>
      <c r="E259" s="5">
        <v>427.73208599999998</v>
      </c>
      <c r="F259" s="5">
        <v>378979</v>
      </c>
    </row>
    <row r="260" spans="1:6" x14ac:dyDescent="0.3">
      <c r="A260" s="4">
        <v>40653</v>
      </c>
      <c r="B260" s="5">
        <v>486.85000600000001</v>
      </c>
      <c r="C260" s="5">
        <v>489.89999399999999</v>
      </c>
      <c r="D260" s="5">
        <v>478.89999399999999</v>
      </c>
      <c r="E260" s="5">
        <v>427.59936499999998</v>
      </c>
      <c r="F260" s="5">
        <v>417265</v>
      </c>
    </row>
    <row r="261" spans="1:6" x14ac:dyDescent="0.3">
      <c r="A261" s="4">
        <v>40654</v>
      </c>
      <c r="B261" s="5">
        <v>485.39999399999999</v>
      </c>
      <c r="C261" s="5">
        <v>489.64999399999999</v>
      </c>
      <c r="D261" s="5">
        <v>477</v>
      </c>
      <c r="E261" s="5">
        <v>423.749481</v>
      </c>
      <c r="F261" s="5">
        <v>439309</v>
      </c>
    </row>
    <row r="262" spans="1:6" x14ac:dyDescent="0.3">
      <c r="A262" s="4">
        <v>40658</v>
      </c>
      <c r="B262" s="5">
        <v>480.5</v>
      </c>
      <c r="C262" s="5">
        <v>486.54998799999998</v>
      </c>
      <c r="D262" s="5">
        <v>480.25</v>
      </c>
      <c r="E262" s="5">
        <v>428.83840900000001</v>
      </c>
      <c r="F262" s="5">
        <v>245033</v>
      </c>
    </row>
    <row r="263" spans="1:6" x14ac:dyDescent="0.3">
      <c r="A263" s="4">
        <v>40659</v>
      </c>
      <c r="B263" s="5">
        <v>485.35000600000001</v>
      </c>
      <c r="C263" s="5">
        <v>490.89999399999999</v>
      </c>
      <c r="D263" s="5">
        <v>480.79998799999998</v>
      </c>
      <c r="E263" s="5">
        <v>431.050995</v>
      </c>
      <c r="F263" s="5">
        <v>498906</v>
      </c>
    </row>
    <row r="264" spans="1:6" x14ac:dyDescent="0.3">
      <c r="A264" s="4">
        <v>40660</v>
      </c>
      <c r="B264" s="5">
        <v>485.39999399999999</v>
      </c>
      <c r="C264" s="5">
        <v>492</v>
      </c>
      <c r="D264" s="5">
        <v>484.10000600000001</v>
      </c>
      <c r="E264" s="5">
        <v>431.00671399999999</v>
      </c>
      <c r="F264" s="5">
        <v>386208</v>
      </c>
    </row>
    <row r="265" spans="1:6" x14ac:dyDescent="0.3">
      <c r="A265" s="4">
        <v>40661</v>
      </c>
      <c r="B265" s="5">
        <v>486.95001200000002</v>
      </c>
      <c r="C265" s="5">
        <v>489.39999399999999</v>
      </c>
      <c r="D265" s="5">
        <v>476.10000600000001</v>
      </c>
      <c r="E265" s="5">
        <v>426.2276</v>
      </c>
      <c r="F265" s="5">
        <v>619669</v>
      </c>
    </row>
    <row r="266" spans="1:6" x14ac:dyDescent="0.3">
      <c r="A266" s="4">
        <v>40662</v>
      </c>
      <c r="B266" s="5">
        <v>480.10000600000001</v>
      </c>
      <c r="C266" s="5">
        <v>482.60000600000001</v>
      </c>
      <c r="D266" s="5">
        <v>452</v>
      </c>
      <c r="E266" s="5">
        <v>404.54452500000002</v>
      </c>
      <c r="F266" s="5">
        <v>593128</v>
      </c>
    </row>
    <row r="267" spans="1:6" x14ac:dyDescent="0.3">
      <c r="A267" s="4">
        <v>40665</v>
      </c>
      <c r="B267" s="5">
        <v>459.45001200000002</v>
      </c>
      <c r="C267" s="5">
        <v>462.79998799999998</v>
      </c>
      <c r="D267" s="5">
        <v>417.10000600000001</v>
      </c>
      <c r="E267" s="5">
        <v>371.975616</v>
      </c>
      <c r="F267" s="5">
        <v>2867980</v>
      </c>
    </row>
    <row r="268" spans="1:6" x14ac:dyDescent="0.3">
      <c r="A268" s="4">
        <v>40666</v>
      </c>
      <c r="B268" s="5">
        <v>420.29998799999998</v>
      </c>
      <c r="C268" s="5">
        <v>429.14999399999999</v>
      </c>
      <c r="D268" s="5">
        <v>391</v>
      </c>
      <c r="E268" s="5">
        <v>349.00921599999998</v>
      </c>
      <c r="F268" s="5">
        <v>3582539</v>
      </c>
    </row>
    <row r="269" spans="1:6" x14ac:dyDescent="0.3">
      <c r="A269" s="4">
        <v>40667</v>
      </c>
      <c r="B269" s="5">
        <v>396.20001200000002</v>
      </c>
      <c r="C269" s="5">
        <v>398.54998799999998</v>
      </c>
      <c r="D269" s="5">
        <v>385.29998799999998</v>
      </c>
      <c r="E269" s="5">
        <v>346.97369400000002</v>
      </c>
      <c r="F269" s="5">
        <v>3545248</v>
      </c>
    </row>
    <row r="270" spans="1:6" x14ac:dyDescent="0.3">
      <c r="A270" s="4">
        <v>40668</v>
      </c>
      <c r="B270" s="5">
        <v>395.85000600000001</v>
      </c>
      <c r="C270" s="5">
        <v>408</v>
      </c>
      <c r="D270" s="5">
        <v>394</v>
      </c>
      <c r="E270" s="5">
        <v>355.691193</v>
      </c>
      <c r="F270" s="5">
        <v>1917395</v>
      </c>
    </row>
    <row r="271" spans="1:6" x14ac:dyDescent="0.3">
      <c r="A271" s="4">
        <v>40669</v>
      </c>
      <c r="B271" s="5">
        <v>402</v>
      </c>
      <c r="C271" s="5">
        <v>425</v>
      </c>
      <c r="D271" s="5">
        <v>401.89999399999999</v>
      </c>
      <c r="E271" s="5">
        <v>373.56866500000001</v>
      </c>
      <c r="F271" s="5">
        <v>1662304</v>
      </c>
    </row>
    <row r="272" spans="1:6" x14ac:dyDescent="0.3">
      <c r="A272" s="4">
        <v>40672</v>
      </c>
      <c r="B272" s="5">
        <v>422.10000600000001</v>
      </c>
      <c r="C272" s="5">
        <v>428</v>
      </c>
      <c r="D272" s="5">
        <v>402.54998799999998</v>
      </c>
      <c r="E272" s="5">
        <v>365.691956</v>
      </c>
      <c r="F272" s="5">
        <v>1011864</v>
      </c>
    </row>
    <row r="273" spans="1:6" x14ac:dyDescent="0.3">
      <c r="A273" s="4">
        <v>40673</v>
      </c>
      <c r="B273" s="5">
        <v>410.14999399999999</v>
      </c>
      <c r="C273" s="5">
        <v>414.89999399999999</v>
      </c>
      <c r="D273" s="5">
        <v>406</v>
      </c>
      <c r="E273" s="5">
        <v>361.08981299999999</v>
      </c>
      <c r="F273" s="5">
        <v>871409</v>
      </c>
    </row>
    <row r="274" spans="1:6" x14ac:dyDescent="0.3">
      <c r="A274" s="4">
        <v>40674</v>
      </c>
      <c r="B274" s="5">
        <v>405.35000600000001</v>
      </c>
      <c r="C274" s="5">
        <v>410.79998799999998</v>
      </c>
      <c r="D274" s="5">
        <v>397.20001200000002</v>
      </c>
      <c r="E274" s="5">
        <v>354.23083500000001</v>
      </c>
      <c r="F274" s="5">
        <v>1205237</v>
      </c>
    </row>
    <row r="275" spans="1:6" x14ac:dyDescent="0.3">
      <c r="A275" s="4">
        <v>40675</v>
      </c>
      <c r="B275" s="5">
        <v>400</v>
      </c>
      <c r="C275" s="5">
        <v>404.95001200000002</v>
      </c>
      <c r="D275" s="5">
        <v>393.25</v>
      </c>
      <c r="E275" s="5">
        <v>348.74371300000001</v>
      </c>
      <c r="F275" s="5">
        <v>1051233</v>
      </c>
    </row>
    <row r="276" spans="1:6" x14ac:dyDescent="0.3">
      <c r="A276" s="4">
        <v>40676</v>
      </c>
      <c r="B276" s="5">
        <v>392.5</v>
      </c>
      <c r="C276" s="5">
        <v>403.60000600000001</v>
      </c>
      <c r="D276" s="5">
        <v>389.20001200000002</v>
      </c>
      <c r="E276" s="5">
        <v>350.381012</v>
      </c>
      <c r="F276" s="5">
        <v>1169589</v>
      </c>
    </row>
    <row r="277" spans="1:6" x14ac:dyDescent="0.3">
      <c r="A277" s="4">
        <v>40679</v>
      </c>
      <c r="B277" s="5">
        <v>395</v>
      </c>
      <c r="C277" s="5">
        <v>397.70001200000002</v>
      </c>
      <c r="D277" s="5">
        <v>389</v>
      </c>
      <c r="E277" s="5">
        <v>348.16845699999999</v>
      </c>
      <c r="F277" s="5">
        <v>875689</v>
      </c>
    </row>
    <row r="278" spans="1:6" x14ac:dyDescent="0.3">
      <c r="A278" s="4">
        <v>40680</v>
      </c>
      <c r="B278" s="5">
        <v>392</v>
      </c>
      <c r="C278" s="5">
        <v>405.54998799999998</v>
      </c>
      <c r="D278" s="5">
        <v>392</v>
      </c>
      <c r="E278" s="5">
        <v>355.86816399999998</v>
      </c>
      <c r="F278" s="5">
        <v>1654440</v>
      </c>
    </row>
    <row r="279" spans="1:6" x14ac:dyDescent="0.3">
      <c r="A279" s="4">
        <v>40681</v>
      </c>
      <c r="B279" s="5">
        <v>404.89999399999999</v>
      </c>
      <c r="C279" s="5">
        <v>409</v>
      </c>
      <c r="D279" s="5">
        <v>396</v>
      </c>
      <c r="E279" s="5">
        <v>358.92147799999998</v>
      </c>
      <c r="F279" s="5">
        <v>1015723</v>
      </c>
    </row>
    <row r="280" spans="1:6" x14ac:dyDescent="0.3">
      <c r="A280" s="4">
        <v>40682</v>
      </c>
      <c r="B280" s="5">
        <v>408</v>
      </c>
      <c r="C280" s="5">
        <v>408.20001200000002</v>
      </c>
      <c r="D280" s="5">
        <v>402.10000600000001</v>
      </c>
      <c r="E280" s="5">
        <v>357.81521600000002</v>
      </c>
      <c r="F280" s="5">
        <v>466257</v>
      </c>
    </row>
    <row r="281" spans="1:6" x14ac:dyDescent="0.3">
      <c r="A281" s="4">
        <v>40683</v>
      </c>
      <c r="B281" s="5">
        <v>405</v>
      </c>
      <c r="C281" s="5">
        <v>416</v>
      </c>
      <c r="D281" s="5">
        <v>401.5</v>
      </c>
      <c r="E281" s="5">
        <v>365.24945100000002</v>
      </c>
      <c r="F281" s="5">
        <v>1101564</v>
      </c>
    </row>
    <row r="282" spans="1:6" x14ac:dyDescent="0.3">
      <c r="A282" s="4">
        <v>40686</v>
      </c>
      <c r="B282" s="5">
        <v>412</v>
      </c>
      <c r="C282" s="5">
        <v>418</v>
      </c>
      <c r="D282" s="5">
        <v>401.5</v>
      </c>
      <c r="E282" s="5">
        <v>365.20519999999999</v>
      </c>
      <c r="F282" s="5">
        <v>1328652</v>
      </c>
    </row>
    <row r="283" spans="1:6" x14ac:dyDescent="0.3">
      <c r="A283" s="4">
        <v>40687</v>
      </c>
      <c r="B283" s="5">
        <v>412.45001200000002</v>
      </c>
      <c r="C283" s="5">
        <v>426</v>
      </c>
      <c r="D283" s="5">
        <v>409.04998799999998</v>
      </c>
      <c r="E283" s="5">
        <v>374.54220600000002</v>
      </c>
      <c r="F283" s="5">
        <v>1080931</v>
      </c>
    </row>
    <row r="284" spans="1:6" x14ac:dyDescent="0.3">
      <c r="A284" s="4">
        <v>40688</v>
      </c>
      <c r="B284" s="5">
        <v>421.95001200000002</v>
      </c>
      <c r="C284" s="5">
        <v>439.39999399999999</v>
      </c>
      <c r="D284" s="5">
        <v>420.35000600000001</v>
      </c>
      <c r="E284" s="5">
        <v>380.25058000000001</v>
      </c>
      <c r="F284" s="5">
        <v>2621188</v>
      </c>
    </row>
    <row r="285" spans="1:6" x14ac:dyDescent="0.3">
      <c r="A285" s="4">
        <v>40689</v>
      </c>
      <c r="B285" s="5">
        <v>430.04998799999998</v>
      </c>
      <c r="C285" s="5">
        <v>440</v>
      </c>
      <c r="D285" s="5">
        <v>428.45001200000002</v>
      </c>
      <c r="E285" s="5">
        <v>385.118225</v>
      </c>
      <c r="F285" s="5">
        <v>1920964</v>
      </c>
    </row>
    <row r="286" spans="1:6" x14ac:dyDescent="0.3">
      <c r="A286" s="4">
        <v>40690</v>
      </c>
      <c r="B286" s="5">
        <v>435</v>
      </c>
      <c r="C286" s="5">
        <v>440.04998799999998</v>
      </c>
      <c r="D286" s="5">
        <v>424.29998799999998</v>
      </c>
      <c r="E286" s="5">
        <v>385.64923099999999</v>
      </c>
      <c r="F286" s="5">
        <v>893111</v>
      </c>
    </row>
    <row r="287" spans="1:6" x14ac:dyDescent="0.3">
      <c r="A287" s="4">
        <v>40693</v>
      </c>
      <c r="B287" s="5">
        <v>429.95001200000002</v>
      </c>
      <c r="C287" s="5">
        <v>444.89999399999999</v>
      </c>
      <c r="D287" s="5">
        <v>429.95001200000002</v>
      </c>
      <c r="E287" s="5">
        <v>390.11859099999998</v>
      </c>
      <c r="F287" s="5">
        <v>1242665</v>
      </c>
    </row>
    <row r="288" spans="1:6" x14ac:dyDescent="0.3">
      <c r="A288" s="4">
        <v>40694</v>
      </c>
      <c r="B288" s="5">
        <v>441.04998799999998</v>
      </c>
      <c r="C288" s="5">
        <v>468.79998799999998</v>
      </c>
      <c r="D288" s="5">
        <v>438.29998799999998</v>
      </c>
      <c r="E288" s="5">
        <v>396.62350500000002</v>
      </c>
      <c r="F288" s="5">
        <v>6879562</v>
      </c>
    </row>
    <row r="289" spans="1:6" x14ac:dyDescent="0.3">
      <c r="A289" s="4">
        <v>40695</v>
      </c>
      <c r="B289" s="5">
        <v>448.14999399999999</v>
      </c>
      <c r="C289" s="5">
        <v>448.14999399999999</v>
      </c>
      <c r="D289" s="5">
        <v>429.20001200000002</v>
      </c>
      <c r="E289" s="5">
        <v>383.30395499999997</v>
      </c>
      <c r="F289" s="5">
        <v>1204000</v>
      </c>
    </row>
    <row r="290" spans="1:6" x14ac:dyDescent="0.3">
      <c r="A290" s="4">
        <v>40696</v>
      </c>
      <c r="B290" s="5">
        <v>430</v>
      </c>
      <c r="C290" s="5">
        <v>430.29998799999998</v>
      </c>
      <c r="D290" s="5">
        <v>422</v>
      </c>
      <c r="E290" s="5">
        <v>376.31225599999999</v>
      </c>
      <c r="F290" s="5">
        <v>677333</v>
      </c>
    </row>
    <row r="291" spans="1:6" x14ac:dyDescent="0.3">
      <c r="A291" s="4">
        <v>40697</v>
      </c>
      <c r="B291" s="5">
        <v>429</v>
      </c>
      <c r="C291" s="5">
        <v>433.5</v>
      </c>
      <c r="D291" s="5">
        <v>419.5</v>
      </c>
      <c r="E291" s="5">
        <v>375.73696899999999</v>
      </c>
      <c r="F291" s="5">
        <v>682179</v>
      </c>
    </row>
    <row r="292" spans="1:6" x14ac:dyDescent="0.3">
      <c r="A292" s="4">
        <v>40700</v>
      </c>
      <c r="B292" s="5">
        <v>424.04998799999998</v>
      </c>
      <c r="C292" s="5">
        <v>424.89999399999999</v>
      </c>
      <c r="D292" s="5">
        <v>418.10000600000001</v>
      </c>
      <c r="E292" s="5">
        <v>372.24115</v>
      </c>
      <c r="F292" s="5">
        <v>544954</v>
      </c>
    </row>
    <row r="293" spans="1:6" x14ac:dyDescent="0.3">
      <c r="A293" s="4">
        <v>40701</v>
      </c>
      <c r="B293" s="5">
        <v>420</v>
      </c>
      <c r="C293" s="5">
        <v>429.89999399999999</v>
      </c>
      <c r="D293" s="5">
        <v>419.95001200000002</v>
      </c>
      <c r="E293" s="5">
        <v>379.100098</v>
      </c>
      <c r="F293" s="5">
        <v>522087</v>
      </c>
    </row>
    <row r="294" spans="1:6" x14ac:dyDescent="0.3">
      <c r="A294" s="4">
        <v>40702</v>
      </c>
      <c r="B294" s="5">
        <v>426</v>
      </c>
      <c r="C294" s="5">
        <v>429</v>
      </c>
      <c r="D294" s="5">
        <v>419.5</v>
      </c>
      <c r="E294" s="5">
        <v>374.76348899999999</v>
      </c>
      <c r="F294" s="5">
        <v>381916</v>
      </c>
    </row>
    <row r="295" spans="1:6" x14ac:dyDescent="0.3">
      <c r="A295" s="4">
        <v>40703</v>
      </c>
      <c r="B295" s="5">
        <v>424.75</v>
      </c>
      <c r="C295" s="5">
        <v>429</v>
      </c>
      <c r="D295" s="5">
        <v>422.14999399999999</v>
      </c>
      <c r="E295" s="5">
        <v>378.52478000000002</v>
      </c>
      <c r="F295" s="5">
        <v>303629</v>
      </c>
    </row>
    <row r="296" spans="1:6" x14ac:dyDescent="0.3">
      <c r="A296" s="4">
        <v>40704</v>
      </c>
      <c r="B296" s="5">
        <v>430</v>
      </c>
      <c r="C296" s="5">
        <v>434.79998799999998</v>
      </c>
      <c r="D296" s="5">
        <v>425</v>
      </c>
      <c r="E296" s="5">
        <v>380.91436800000002</v>
      </c>
      <c r="F296" s="5">
        <v>1220541</v>
      </c>
    </row>
    <row r="297" spans="1:6" x14ac:dyDescent="0.3">
      <c r="A297" s="4">
        <v>40707</v>
      </c>
      <c r="B297" s="5">
        <v>431.85000600000001</v>
      </c>
      <c r="C297" s="5">
        <v>431.85000600000001</v>
      </c>
      <c r="D297" s="5">
        <v>418.10000600000001</v>
      </c>
      <c r="E297" s="5">
        <v>374.586456</v>
      </c>
      <c r="F297" s="5">
        <v>647297</v>
      </c>
    </row>
    <row r="298" spans="1:6" x14ac:dyDescent="0.3">
      <c r="A298" s="4">
        <v>40708</v>
      </c>
      <c r="B298" s="5">
        <v>424</v>
      </c>
      <c r="C298" s="5">
        <v>425.95001200000002</v>
      </c>
      <c r="D298" s="5">
        <v>415.04998799999998</v>
      </c>
      <c r="E298" s="5">
        <v>368.39126599999997</v>
      </c>
      <c r="F298" s="5">
        <v>957379</v>
      </c>
    </row>
    <row r="299" spans="1:6" x14ac:dyDescent="0.3">
      <c r="A299" s="4">
        <v>40709</v>
      </c>
      <c r="B299" s="5">
        <v>417.89999399999999</v>
      </c>
      <c r="C299" s="5">
        <v>418.95001200000002</v>
      </c>
      <c r="D299" s="5">
        <v>411.35000600000001</v>
      </c>
      <c r="E299" s="5">
        <v>366.842468</v>
      </c>
      <c r="F299" s="5">
        <v>301052</v>
      </c>
    </row>
    <row r="300" spans="1:6" x14ac:dyDescent="0.3">
      <c r="A300" s="4">
        <v>40710</v>
      </c>
      <c r="B300" s="5">
        <v>415.39999399999999</v>
      </c>
      <c r="C300" s="5">
        <v>417.85000600000001</v>
      </c>
      <c r="D300" s="5">
        <v>407</v>
      </c>
      <c r="E300" s="5">
        <v>361.39956699999999</v>
      </c>
      <c r="F300" s="5">
        <v>567911</v>
      </c>
    </row>
    <row r="301" spans="1:6" x14ac:dyDescent="0.3">
      <c r="A301" s="4">
        <v>40711</v>
      </c>
      <c r="B301" s="5">
        <v>410.39999399999999</v>
      </c>
      <c r="C301" s="5">
        <v>413.89999399999999</v>
      </c>
      <c r="D301" s="5">
        <v>406.10000600000001</v>
      </c>
      <c r="E301" s="5">
        <v>361.93057299999998</v>
      </c>
      <c r="F301" s="5">
        <v>442100</v>
      </c>
    </row>
    <row r="302" spans="1:6" x14ac:dyDescent="0.3">
      <c r="A302" s="4">
        <v>40714</v>
      </c>
      <c r="B302" s="5">
        <v>410.39999399999999</v>
      </c>
      <c r="C302" s="5">
        <v>413.39999399999999</v>
      </c>
      <c r="D302" s="5">
        <v>405.20001200000002</v>
      </c>
      <c r="E302" s="5">
        <v>361.26684599999999</v>
      </c>
      <c r="F302" s="5">
        <v>305669</v>
      </c>
    </row>
    <row r="303" spans="1:6" x14ac:dyDescent="0.3">
      <c r="A303" s="4">
        <v>40715</v>
      </c>
      <c r="B303" s="5">
        <v>410.39999399999999</v>
      </c>
      <c r="C303" s="5">
        <v>416.95001200000002</v>
      </c>
      <c r="D303" s="5">
        <v>407</v>
      </c>
      <c r="E303" s="5">
        <v>365.11669899999998</v>
      </c>
      <c r="F303" s="5">
        <v>436138</v>
      </c>
    </row>
    <row r="304" spans="1:6" x14ac:dyDescent="0.3">
      <c r="A304" s="4">
        <v>40716</v>
      </c>
      <c r="B304" s="5">
        <v>417.45001200000002</v>
      </c>
      <c r="C304" s="5">
        <v>417.45001200000002</v>
      </c>
      <c r="D304" s="5">
        <v>403.14999399999999</v>
      </c>
      <c r="E304" s="5">
        <v>359.45254499999999</v>
      </c>
      <c r="F304" s="5">
        <v>424293</v>
      </c>
    </row>
    <row r="305" spans="1:6" x14ac:dyDescent="0.3">
      <c r="A305" s="4">
        <v>40717</v>
      </c>
      <c r="B305" s="5">
        <v>406</v>
      </c>
      <c r="C305" s="5">
        <v>409.10000600000001</v>
      </c>
      <c r="D305" s="5">
        <v>400.79998799999998</v>
      </c>
      <c r="E305" s="5">
        <v>360.11627199999998</v>
      </c>
      <c r="F305" s="5">
        <v>338637</v>
      </c>
    </row>
    <row r="306" spans="1:6" x14ac:dyDescent="0.3">
      <c r="A306" s="4">
        <v>40718</v>
      </c>
      <c r="B306" s="5">
        <v>409.89999399999999</v>
      </c>
      <c r="C306" s="5">
        <v>413</v>
      </c>
      <c r="D306" s="5">
        <v>407.04998799999998</v>
      </c>
      <c r="E306" s="5">
        <v>363.78909299999998</v>
      </c>
      <c r="F306" s="5">
        <v>778011</v>
      </c>
    </row>
    <row r="307" spans="1:6" x14ac:dyDescent="0.3">
      <c r="A307" s="4">
        <v>40721</v>
      </c>
      <c r="B307" s="5">
        <v>410.85000600000001</v>
      </c>
      <c r="C307" s="5">
        <v>421.79998799999998</v>
      </c>
      <c r="D307" s="5">
        <v>407.10000600000001</v>
      </c>
      <c r="E307" s="5">
        <v>371.93133499999999</v>
      </c>
      <c r="F307" s="5">
        <v>520299</v>
      </c>
    </row>
    <row r="308" spans="1:6" x14ac:dyDescent="0.3">
      <c r="A308" s="4">
        <v>40722</v>
      </c>
      <c r="B308" s="5">
        <v>424</v>
      </c>
      <c r="C308" s="5">
        <v>425.85000600000001</v>
      </c>
      <c r="D308" s="5">
        <v>409.60000600000001</v>
      </c>
      <c r="E308" s="5">
        <v>366.31140099999999</v>
      </c>
      <c r="F308" s="5">
        <v>832977</v>
      </c>
    </row>
    <row r="309" spans="1:6" x14ac:dyDescent="0.3">
      <c r="A309" s="4">
        <v>40723</v>
      </c>
      <c r="B309" s="5">
        <v>420</v>
      </c>
      <c r="C309" s="5">
        <v>420</v>
      </c>
      <c r="D309" s="5">
        <v>410</v>
      </c>
      <c r="E309" s="5">
        <v>364.58569299999999</v>
      </c>
      <c r="F309" s="5">
        <v>545427</v>
      </c>
    </row>
    <row r="310" spans="1:6" x14ac:dyDescent="0.3">
      <c r="A310" s="4">
        <v>40724</v>
      </c>
      <c r="B310" s="5">
        <v>414</v>
      </c>
      <c r="C310" s="5">
        <v>417.39999399999999</v>
      </c>
      <c r="D310" s="5">
        <v>411.5</v>
      </c>
      <c r="E310" s="5">
        <v>366.222961</v>
      </c>
      <c r="F310" s="5">
        <v>1181357</v>
      </c>
    </row>
    <row r="311" spans="1:6" x14ac:dyDescent="0.3">
      <c r="A311" s="4">
        <v>40725</v>
      </c>
      <c r="B311" s="5">
        <v>413</v>
      </c>
      <c r="C311" s="5">
        <v>416</v>
      </c>
      <c r="D311" s="5">
        <v>410.10000600000001</v>
      </c>
      <c r="E311" s="5">
        <v>366.57696499999997</v>
      </c>
      <c r="F311" s="5">
        <v>455003</v>
      </c>
    </row>
    <row r="312" spans="1:6" x14ac:dyDescent="0.3">
      <c r="A312" s="4">
        <v>40728</v>
      </c>
      <c r="B312" s="5">
        <v>423.89999399999999</v>
      </c>
      <c r="C312" s="5">
        <v>423.89999399999999</v>
      </c>
      <c r="D312" s="5">
        <v>415</v>
      </c>
      <c r="E312" s="5">
        <v>367.81601000000001</v>
      </c>
      <c r="F312" s="5">
        <v>413155</v>
      </c>
    </row>
    <row r="313" spans="1:6" x14ac:dyDescent="0.3">
      <c r="A313" s="4">
        <v>40729</v>
      </c>
      <c r="B313" s="5">
        <v>417.39999399999999</v>
      </c>
      <c r="C313" s="5">
        <v>417.39999399999999</v>
      </c>
      <c r="D313" s="5">
        <v>411.14999399999999</v>
      </c>
      <c r="E313" s="5">
        <v>366.75396699999999</v>
      </c>
      <c r="F313" s="5">
        <v>416044</v>
      </c>
    </row>
    <row r="314" spans="1:6" x14ac:dyDescent="0.3">
      <c r="A314" s="4">
        <v>40730</v>
      </c>
      <c r="B314" s="5">
        <v>415</v>
      </c>
      <c r="C314" s="5">
        <v>415.95001200000002</v>
      </c>
      <c r="D314" s="5">
        <v>411</v>
      </c>
      <c r="E314" s="5">
        <v>365.603455</v>
      </c>
      <c r="F314" s="5">
        <v>573549</v>
      </c>
    </row>
    <row r="315" spans="1:6" x14ac:dyDescent="0.3">
      <c r="A315" s="4">
        <v>40731</v>
      </c>
      <c r="B315" s="5">
        <v>408</v>
      </c>
      <c r="C315" s="5">
        <v>412.5</v>
      </c>
      <c r="D315" s="5">
        <v>406.5</v>
      </c>
      <c r="E315" s="5">
        <v>370.78005999999999</v>
      </c>
      <c r="F315" s="5">
        <v>629163</v>
      </c>
    </row>
    <row r="316" spans="1:6" x14ac:dyDescent="0.3">
      <c r="A316" s="4">
        <v>40732</v>
      </c>
      <c r="B316" s="5">
        <v>413.5</v>
      </c>
      <c r="C316" s="5">
        <v>416.60000600000001</v>
      </c>
      <c r="D316" s="5">
        <v>410</v>
      </c>
      <c r="E316" s="5">
        <v>371.72534200000001</v>
      </c>
      <c r="F316" s="5">
        <v>576942</v>
      </c>
    </row>
    <row r="317" spans="1:6" x14ac:dyDescent="0.3">
      <c r="A317" s="4">
        <v>40735</v>
      </c>
      <c r="B317" s="5">
        <v>410</v>
      </c>
      <c r="C317" s="5">
        <v>416.60000600000001</v>
      </c>
      <c r="D317" s="5">
        <v>405.14999399999999</v>
      </c>
      <c r="E317" s="5">
        <v>367.449005</v>
      </c>
      <c r="F317" s="5">
        <v>530517</v>
      </c>
    </row>
    <row r="318" spans="1:6" x14ac:dyDescent="0.3">
      <c r="A318" s="4">
        <v>40736</v>
      </c>
      <c r="B318" s="5">
        <v>404</v>
      </c>
      <c r="C318" s="5">
        <v>406.89999399999999</v>
      </c>
      <c r="D318" s="5">
        <v>400.14999399999999</v>
      </c>
      <c r="E318" s="5">
        <v>364.79321299999998</v>
      </c>
      <c r="F318" s="5">
        <v>556412</v>
      </c>
    </row>
    <row r="319" spans="1:6" x14ac:dyDescent="0.3">
      <c r="A319" s="4">
        <v>40737</v>
      </c>
      <c r="B319" s="5">
        <v>407.04998799999998</v>
      </c>
      <c r="C319" s="5">
        <v>408.64999399999999</v>
      </c>
      <c r="D319" s="5">
        <v>401</v>
      </c>
      <c r="E319" s="5">
        <v>362.812592</v>
      </c>
      <c r="F319" s="5">
        <v>566996</v>
      </c>
    </row>
    <row r="320" spans="1:6" x14ac:dyDescent="0.3">
      <c r="A320" s="4">
        <v>40738</v>
      </c>
      <c r="B320" s="5">
        <v>403.10000600000001</v>
      </c>
      <c r="C320" s="5">
        <v>406</v>
      </c>
      <c r="D320" s="5">
        <v>400.70001200000002</v>
      </c>
      <c r="E320" s="5">
        <v>362.36245700000001</v>
      </c>
      <c r="F320" s="5">
        <v>827730</v>
      </c>
    </row>
    <row r="321" spans="1:6" x14ac:dyDescent="0.3">
      <c r="A321" s="4">
        <v>40739</v>
      </c>
      <c r="B321" s="5">
        <v>402.89999399999999</v>
      </c>
      <c r="C321" s="5">
        <v>408.89999399999999</v>
      </c>
      <c r="D321" s="5">
        <v>401.89999399999999</v>
      </c>
      <c r="E321" s="5">
        <v>365.15332000000001</v>
      </c>
      <c r="F321" s="5">
        <v>510369</v>
      </c>
    </row>
    <row r="322" spans="1:6" x14ac:dyDescent="0.3">
      <c r="A322" s="4">
        <v>40742</v>
      </c>
      <c r="B322" s="5">
        <v>406.10000600000001</v>
      </c>
      <c r="C322" s="5">
        <v>411.5</v>
      </c>
      <c r="D322" s="5">
        <v>405.10000600000001</v>
      </c>
      <c r="E322" s="5">
        <v>369.65472399999999</v>
      </c>
      <c r="F322" s="5">
        <v>261092</v>
      </c>
    </row>
    <row r="323" spans="1:6" x14ac:dyDescent="0.3">
      <c r="A323" s="4">
        <v>40743</v>
      </c>
      <c r="B323" s="5">
        <v>413.89999399999999</v>
      </c>
      <c r="C323" s="5">
        <v>419.39999399999999</v>
      </c>
      <c r="D323" s="5">
        <v>409</v>
      </c>
      <c r="E323" s="5">
        <v>369.60968000000003</v>
      </c>
      <c r="F323" s="5">
        <v>651301</v>
      </c>
    </row>
    <row r="324" spans="1:6" x14ac:dyDescent="0.3">
      <c r="A324" s="4">
        <v>40744</v>
      </c>
      <c r="B324" s="5">
        <v>412.04998799999998</v>
      </c>
      <c r="C324" s="5">
        <v>413.89999399999999</v>
      </c>
      <c r="D324" s="5">
        <v>406.29998799999998</v>
      </c>
      <c r="E324" s="5">
        <v>367.04394500000001</v>
      </c>
      <c r="F324" s="5">
        <v>421736</v>
      </c>
    </row>
    <row r="325" spans="1:6" x14ac:dyDescent="0.3">
      <c r="A325" s="4">
        <v>40745</v>
      </c>
      <c r="B325" s="5">
        <v>408</v>
      </c>
      <c r="C325" s="5">
        <v>413.35000600000001</v>
      </c>
      <c r="D325" s="5">
        <v>406</v>
      </c>
      <c r="E325" s="5">
        <v>367.313965</v>
      </c>
      <c r="F325" s="5">
        <v>491201</v>
      </c>
    </row>
    <row r="326" spans="1:6" x14ac:dyDescent="0.3">
      <c r="A326" s="4">
        <v>40746</v>
      </c>
      <c r="B326" s="5">
        <v>411</v>
      </c>
      <c r="C326" s="5">
        <v>417.79998799999998</v>
      </c>
      <c r="D326" s="5">
        <v>408.5</v>
      </c>
      <c r="E326" s="5">
        <v>374.696259</v>
      </c>
      <c r="F326" s="5">
        <v>564753</v>
      </c>
    </row>
    <row r="327" spans="1:6" x14ac:dyDescent="0.3">
      <c r="A327" s="4">
        <v>40749</v>
      </c>
      <c r="B327" s="5">
        <v>416.39999399999999</v>
      </c>
      <c r="C327" s="5">
        <v>418</v>
      </c>
      <c r="D327" s="5">
        <v>397.20001200000002</v>
      </c>
      <c r="E327" s="5">
        <v>363.082672</v>
      </c>
      <c r="F327" s="5">
        <v>2970052</v>
      </c>
    </row>
    <row r="328" spans="1:6" x14ac:dyDescent="0.3">
      <c r="A328" s="4">
        <v>40750</v>
      </c>
      <c r="B328" s="5">
        <v>399.89999399999999</v>
      </c>
      <c r="C328" s="5">
        <v>402</v>
      </c>
      <c r="D328" s="5">
        <v>382.5</v>
      </c>
      <c r="E328" s="5">
        <v>350.07363900000001</v>
      </c>
      <c r="F328" s="5">
        <v>2018702</v>
      </c>
    </row>
    <row r="329" spans="1:6" x14ac:dyDescent="0.3">
      <c r="A329" s="4">
        <v>40751</v>
      </c>
      <c r="B329" s="5">
        <v>390</v>
      </c>
      <c r="C329" s="5">
        <v>393</v>
      </c>
      <c r="D329" s="5">
        <v>386.54998799999998</v>
      </c>
      <c r="E329" s="5">
        <v>351.64910900000001</v>
      </c>
      <c r="F329" s="5">
        <v>1523001</v>
      </c>
    </row>
    <row r="330" spans="1:6" x14ac:dyDescent="0.3">
      <c r="A330" s="4">
        <v>40752</v>
      </c>
      <c r="B330" s="5">
        <v>391</v>
      </c>
      <c r="C330" s="5">
        <v>399</v>
      </c>
      <c r="D330" s="5">
        <v>384</v>
      </c>
      <c r="E330" s="5">
        <v>358.08612099999999</v>
      </c>
      <c r="F330" s="5">
        <v>1360443</v>
      </c>
    </row>
    <row r="331" spans="1:6" x14ac:dyDescent="0.3">
      <c r="A331" s="4">
        <v>40753</v>
      </c>
      <c r="B331" s="5">
        <v>399.5</v>
      </c>
      <c r="C331" s="5">
        <v>399.85000600000001</v>
      </c>
      <c r="D331" s="5">
        <v>384</v>
      </c>
      <c r="E331" s="5">
        <v>347.59787</v>
      </c>
      <c r="F331" s="5">
        <v>788656</v>
      </c>
    </row>
    <row r="332" spans="1:6" x14ac:dyDescent="0.3">
      <c r="A332" s="4">
        <v>40756</v>
      </c>
      <c r="B332" s="5">
        <v>390</v>
      </c>
      <c r="C332" s="5">
        <v>391.95001200000002</v>
      </c>
      <c r="D332" s="5">
        <v>380.10000600000001</v>
      </c>
      <c r="E332" s="5">
        <v>344.58193999999997</v>
      </c>
      <c r="F332" s="5">
        <v>631315</v>
      </c>
    </row>
    <row r="333" spans="1:6" x14ac:dyDescent="0.3">
      <c r="A333" s="4">
        <v>40757</v>
      </c>
      <c r="B333" s="5">
        <v>382.79998799999998</v>
      </c>
      <c r="C333" s="5">
        <v>382.79998799999998</v>
      </c>
      <c r="D333" s="5">
        <v>373.64999399999999</v>
      </c>
      <c r="E333" s="5">
        <v>338.36999500000002</v>
      </c>
      <c r="F333" s="5">
        <v>484124</v>
      </c>
    </row>
    <row r="334" spans="1:6" x14ac:dyDescent="0.3">
      <c r="A334" s="4">
        <v>40758</v>
      </c>
      <c r="B334" s="5">
        <v>368</v>
      </c>
      <c r="C334" s="5">
        <v>375</v>
      </c>
      <c r="D334" s="5">
        <v>362</v>
      </c>
      <c r="E334" s="5">
        <v>335.26403800000003</v>
      </c>
      <c r="F334" s="5">
        <v>505794</v>
      </c>
    </row>
    <row r="335" spans="1:6" x14ac:dyDescent="0.3">
      <c r="A335" s="4">
        <v>40759</v>
      </c>
      <c r="B335" s="5">
        <v>373.5</v>
      </c>
      <c r="C335" s="5">
        <v>380.20001200000002</v>
      </c>
      <c r="D335" s="5">
        <v>363</v>
      </c>
      <c r="E335" s="5">
        <v>330.13244600000002</v>
      </c>
      <c r="F335" s="5">
        <v>572373</v>
      </c>
    </row>
    <row r="336" spans="1:6" x14ac:dyDescent="0.3">
      <c r="A336" s="4">
        <v>40760</v>
      </c>
      <c r="B336" s="5">
        <v>360.60000600000001</v>
      </c>
      <c r="C336" s="5">
        <v>365.64999399999999</v>
      </c>
      <c r="D336" s="5">
        <v>349.89999399999999</v>
      </c>
      <c r="E336" s="5">
        <v>326.17120399999999</v>
      </c>
      <c r="F336" s="5">
        <v>1211592</v>
      </c>
    </row>
    <row r="337" spans="1:6" x14ac:dyDescent="0.3">
      <c r="A337" s="4">
        <v>40763</v>
      </c>
      <c r="B337" s="5">
        <v>352.10000600000001</v>
      </c>
      <c r="C337" s="5">
        <v>360</v>
      </c>
      <c r="D337" s="5">
        <v>344.25</v>
      </c>
      <c r="E337" s="5">
        <v>320.22937000000002</v>
      </c>
      <c r="F337" s="5">
        <v>874773</v>
      </c>
    </row>
    <row r="338" spans="1:6" x14ac:dyDescent="0.3">
      <c r="A338" s="4">
        <v>40764</v>
      </c>
      <c r="B338" s="5">
        <v>342</v>
      </c>
      <c r="C338" s="5">
        <v>355</v>
      </c>
      <c r="D338" s="5">
        <v>342</v>
      </c>
      <c r="E338" s="5">
        <v>315.54791299999999</v>
      </c>
      <c r="F338" s="5">
        <v>1123835</v>
      </c>
    </row>
    <row r="339" spans="1:6" x14ac:dyDescent="0.3">
      <c r="A339" s="4">
        <v>40765</v>
      </c>
      <c r="B339" s="5">
        <v>360</v>
      </c>
      <c r="C339" s="5">
        <v>360.89999399999999</v>
      </c>
      <c r="D339" s="5">
        <v>345.5</v>
      </c>
      <c r="E339" s="5">
        <v>315.27783199999999</v>
      </c>
      <c r="F339" s="5">
        <v>702784</v>
      </c>
    </row>
    <row r="340" spans="1:6" x14ac:dyDescent="0.3">
      <c r="A340" s="4">
        <v>40766</v>
      </c>
      <c r="B340" s="5">
        <v>351.95001200000002</v>
      </c>
      <c r="C340" s="5">
        <v>354</v>
      </c>
      <c r="D340" s="5">
        <v>344.04998799999998</v>
      </c>
      <c r="E340" s="5">
        <v>312.306915</v>
      </c>
      <c r="F340" s="5">
        <v>528151</v>
      </c>
    </row>
    <row r="341" spans="1:6" x14ac:dyDescent="0.3">
      <c r="A341" s="4">
        <v>40767</v>
      </c>
      <c r="B341" s="5">
        <v>350.60000600000001</v>
      </c>
      <c r="C341" s="5">
        <v>353.20001200000002</v>
      </c>
      <c r="D341" s="5">
        <v>336.70001200000002</v>
      </c>
      <c r="E341" s="5">
        <v>304.65451000000002</v>
      </c>
      <c r="F341" s="5">
        <v>665506</v>
      </c>
    </row>
    <row r="342" spans="1:6" x14ac:dyDescent="0.3">
      <c r="A342" s="4">
        <v>40771</v>
      </c>
      <c r="B342" s="5">
        <v>338.54998799999998</v>
      </c>
      <c r="C342" s="5">
        <v>344.89999399999999</v>
      </c>
      <c r="D342" s="5">
        <v>320.25</v>
      </c>
      <c r="E342" s="5">
        <v>291.19537400000002</v>
      </c>
      <c r="F342" s="5">
        <v>585896</v>
      </c>
    </row>
    <row r="343" spans="1:6" x14ac:dyDescent="0.3">
      <c r="A343" s="4">
        <v>40772</v>
      </c>
      <c r="B343" s="5">
        <v>323.95001200000002</v>
      </c>
      <c r="C343" s="5">
        <v>328.35000600000001</v>
      </c>
      <c r="D343" s="5">
        <v>316</v>
      </c>
      <c r="E343" s="5">
        <v>289.12472500000001</v>
      </c>
      <c r="F343" s="5">
        <v>473076</v>
      </c>
    </row>
    <row r="344" spans="1:6" x14ac:dyDescent="0.3">
      <c r="A344" s="4">
        <v>40773</v>
      </c>
      <c r="B344" s="5">
        <v>324.79998799999998</v>
      </c>
      <c r="C344" s="5">
        <v>325.20001200000002</v>
      </c>
      <c r="D344" s="5">
        <v>312</v>
      </c>
      <c r="E344" s="5">
        <v>282.64273100000003</v>
      </c>
      <c r="F344" s="5">
        <v>445900</v>
      </c>
    </row>
    <row r="345" spans="1:6" x14ac:dyDescent="0.3">
      <c r="A345" s="4">
        <v>40774</v>
      </c>
      <c r="B345" s="5">
        <v>306.10000600000001</v>
      </c>
      <c r="C345" s="5">
        <v>318.79998799999998</v>
      </c>
      <c r="D345" s="5">
        <v>299.95001200000002</v>
      </c>
      <c r="E345" s="5">
        <v>282.73269699999997</v>
      </c>
      <c r="F345" s="5">
        <v>660393</v>
      </c>
    </row>
    <row r="346" spans="1:6" x14ac:dyDescent="0.3">
      <c r="A346" s="4">
        <v>40777</v>
      </c>
      <c r="B346" s="5">
        <v>314.10000600000001</v>
      </c>
      <c r="C346" s="5">
        <v>314.79998799999998</v>
      </c>
      <c r="D346" s="5">
        <v>300.14999399999999</v>
      </c>
      <c r="E346" s="5">
        <v>275.66555799999998</v>
      </c>
      <c r="F346" s="5">
        <v>630166</v>
      </c>
    </row>
    <row r="347" spans="1:6" x14ac:dyDescent="0.3">
      <c r="A347" s="4">
        <v>40778</v>
      </c>
      <c r="B347" s="5">
        <v>307.25</v>
      </c>
      <c r="C347" s="5">
        <v>321.5</v>
      </c>
      <c r="D347" s="5">
        <v>305.35000600000001</v>
      </c>
      <c r="E347" s="5">
        <v>287.68426499999998</v>
      </c>
      <c r="F347" s="5">
        <v>758189</v>
      </c>
    </row>
    <row r="348" spans="1:6" x14ac:dyDescent="0.3">
      <c r="A348" s="4">
        <v>40779</v>
      </c>
      <c r="B348" s="5">
        <v>317.10000600000001</v>
      </c>
      <c r="C348" s="5">
        <v>325.60000600000001</v>
      </c>
      <c r="D348" s="5">
        <v>305</v>
      </c>
      <c r="E348" s="5">
        <v>276.83590700000002</v>
      </c>
      <c r="F348" s="5">
        <v>733099</v>
      </c>
    </row>
    <row r="349" spans="1:6" x14ac:dyDescent="0.3">
      <c r="A349" s="4">
        <v>40780</v>
      </c>
      <c r="B349" s="5">
        <v>309.89999399999999</v>
      </c>
      <c r="C349" s="5">
        <v>315</v>
      </c>
      <c r="D349" s="5">
        <v>297.79998799999998</v>
      </c>
      <c r="E349" s="5">
        <v>276.52081299999998</v>
      </c>
      <c r="F349" s="5">
        <v>1087982</v>
      </c>
    </row>
    <row r="350" spans="1:6" x14ac:dyDescent="0.3">
      <c r="A350" s="4">
        <v>40781</v>
      </c>
      <c r="B350" s="5">
        <v>308.29998799999998</v>
      </c>
      <c r="C350" s="5">
        <v>314.70001200000002</v>
      </c>
      <c r="D350" s="5">
        <v>289.29998799999998</v>
      </c>
      <c r="E350" s="5">
        <v>267.833099</v>
      </c>
      <c r="F350" s="5">
        <v>880365</v>
      </c>
    </row>
    <row r="351" spans="1:6" x14ac:dyDescent="0.3">
      <c r="A351" s="4">
        <v>40784</v>
      </c>
      <c r="B351" s="5">
        <v>304</v>
      </c>
      <c r="C351" s="5">
        <v>314.10000600000001</v>
      </c>
      <c r="D351" s="5">
        <v>295</v>
      </c>
      <c r="E351" s="5">
        <v>281.78744499999999</v>
      </c>
      <c r="F351" s="5">
        <v>546706</v>
      </c>
    </row>
    <row r="352" spans="1:6" x14ac:dyDescent="0.3">
      <c r="A352" s="4">
        <v>40785</v>
      </c>
      <c r="B352" s="5">
        <v>318</v>
      </c>
      <c r="C352" s="5">
        <v>319</v>
      </c>
      <c r="D352" s="5">
        <v>306.14999399999999</v>
      </c>
      <c r="E352" s="5">
        <v>278.27636699999999</v>
      </c>
      <c r="F352" s="5">
        <v>493084</v>
      </c>
    </row>
    <row r="353" spans="1:6" x14ac:dyDescent="0.3">
      <c r="A353" s="4">
        <v>40788</v>
      </c>
      <c r="B353" s="5">
        <v>310.95001200000002</v>
      </c>
      <c r="C353" s="5">
        <v>328.95001200000002</v>
      </c>
      <c r="D353" s="5">
        <v>309.20001200000002</v>
      </c>
      <c r="E353" s="5">
        <v>281.472351</v>
      </c>
      <c r="F353" s="5">
        <v>645804</v>
      </c>
    </row>
    <row r="354" spans="1:6" x14ac:dyDescent="0.3">
      <c r="A354" s="4">
        <v>40791</v>
      </c>
      <c r="B354" s="5">
        <v>309.5</v>
      </c>
      <c r="C354" s="5">
        <v>321.89999399999999</v>
      </c>
      <c r="D354" s="5">
        <v>307.04998799999998</v>
      </c>
      <c r="E354" s="5">
        <v>288.76461799999998</v>
      </c>
      <c r="F354" s="5">
        <v>614298</v>
      </c>
    </row>
    <row r="355" spans="1:6" x14ac:dyDescent="0.3">
      <c r="A355" s="4">
        <v>40792</v>
      </c>
      <c r="B355" s="5">
        <v>318.5</v>
      </c>
      <c r="C355" s="5">
        <v>329.85000600000001</v>
      </c>
      <c r="D355" s="5">
        <v>314.25</v>
      </c>
      <c r="E355" s="5">
        <v>293.53604100000001</v>
      </c>
      <c r="F355" s="5">
        <v>1037889</v>
      </c>
    </row>
    <row r="356" spans="1:6" x14ac:dyDescent="0.3">
      <c r="A356" s="4">
        <v>40793</v>
      </c>
      <c r="B356" s="5">
        <v>327</v>
      </c>
      <c r="C356" s="5">
        <v>337.70001200000002</v>
      </c>
      <c r="D356" s="5">
        <v>327</v>
      </c>
      <c r="E356" s="5">
        <v>299.52294899999998</v>
      </c>
      <c r="F356" s="5">
        <v>822225</v>
      </c>
    </row>
    <row r="357" spans="1:6" x14ac:dyDescent="0.3">
      <c r="A357" s="4">
        <v>40794</v>
      </c>
      <c r="B357" s="5">
        <v>329.89999399999999</v>
      </c>
      <c r="C357" s="5">
        <v>338.95001200000002</v>
      </c>
      <c r="D357" s="5">
        <v>329.89999399999999</v>
      </c>
      <c r="E357" s="5">
        <v>301.323486</v>
      </c>
      <c r="F357" s="5">
        <v>715298</v>
      </c>
    </row>
    <row r="358" spans="1:6" x14ac:dyDescent="0.3">
      <c r="A358" s="4">
        <v>40795</v>
      </c>
      <c r="B358" s="5">
        <v>335.04998799999998</v>
      </c>
      <c r="C358" s="5">
        <v>338.95001200000002</v>
      </c>
      <c r="D358" s="5">
        <v>325.54998799999998</v>
      </c>
      <c r="E358" s="5">
        <v>294.39129600000001</v>
      </c>
      <c r="F358" s="5">
        <v>481293</v>
      </c>
    </row>
    <row r="359" spans="1:6" x14ac:dyDescent="0.3">
      <c r="A359" s="4">
        <v>40798</v>
      </c>
      <c r="B359" s="5">
        <v>325</v>
      </c>
      <c r="C359" s="5">
        <v>326</v>
      </c>
      <c r="D359" s="5">
        <v>316</v>
      </c>
      <c r="E359" s="5">
        <v>286.01876800000002</v>
      </c>
      <c r="F359" s="5">
        <v>407226</v>
      </c>
    </row>
    <row r="360" spans="1:6" x14ac:dyDescent="0.3">
      <c r="A360" s="4">
        <v>40799</v>
      </c>
      <c r="B360" s="5">
        <v>319.95001200000002</v>
      </c>
      <c r="C360" s="5">
        <v>328.35000600000001</v>
      </c>
      <c r="D360" s="5">
        <v>313.14999399999999</v>
      </c>
      <c r="E360" s="5">
        <v>286.15380900000002</v>
      </c>
      <c r="F360" s="5">
        <v>379535</v>
      </c>
    </row>
    <row r="361" spans="1:6" x14ac:dyDescent="0.3">
      <c r="A361" s="4">
        <v>40800</v>
      </c>
      <c r="B361" s="5">
        <v>319.5</v>
      </c>
      <c r="C361" s="5">
        <v>327.89999399999999</v>
      </c>
      <c r="D361" s="5">
        <v>316.45001200000002</v>
      </c>
      <c r="E361" s="5">
        <v>292.18563799999998</v>
      </c>
      <c r="F361" s="5">
        <v>542137</v>
      </c>
    </row>
    <row r="362" spans="1:6" x14ac:dyDescent="0.3">
      <c r="A362" s="4">
        <v>40801</v>
      </c>
      <c r="B362" s="5">
        <v>325.89999399999999</v>
      </c>
      <c r="C362" s="5">
        <v>330</v>
      </c>
      <c r="D362" s="5">
        <v>320</v>
      </c>
      <c r="E362" s="5">
        <v>293.98620599999998</v>
      </c>
      <c r="F362" s="5">
        <v>726421</v>
      </c>
    </row>
    <row r="363" spans="1:6" x14ac:dyDescent="0.3">
      <c r="A363" s="4">
        <v>40802</v>
      </c>
      <c r="B363" s="5">
        <v>329.89999399999999</v>
      </c>
      <c r="C363" s="5">
        <v>332</v>
      </c>
      <c r="D363" s="5">
        <v>321.20001200000002</v>
      </c>
      <c r="E363" s="5">
        <v>291.82553100000001</v>
      </c>
      <c r="F363" s="5">
        <v>673291</v>
      </c>
    </row>
    <row r="364" spans="1:6" x14ac:dyDescent="0.3">
      <c r="A364" s="4">
        <v>40805</v>
      </c>
      <c r="B364" s="5">
        <v>324.5</v>
      </c>
      <c r="C364" s="5">
        <v>324.5</v>
      </c>
      <c r="D364" s="5">
        <v>311</v>
      </c>
      <c r="E364" s="5">
        <v>280.88714599999997</v>
      </c>
      <c r="F364" s="5">
        <v>550112</v>
      </c>
    </row>
    <row r="365" spans="1:6" x14ac:dyDescent="0.3">
      <c r="A365" s="4">
        <v>40806</v>
      </c>
      <c r="B365" s="5">
        <v>311.60000600000001</v>
      </c>
      <c r="C365" s="5">
        <v>319.85000600000001</v>
      </c>
      <c r="D365" s="5">
        <v>309.10000600000001</v>
      </c>
      <c r="E365" s="5">
        <v>286.73898300000002</v>
      </c>
      <c r="F365" s="5">
        <v>506565</v>
      </c>
    </row>
    <row r="366" spans="1:6" x14ac:dyDescent="0.3">
      <c r="A366" s="4">
        <v>40807</v>
      </c>
      <c r="B366" s="5">
        <v>319</v>
      </c>
      <c r="C366" s="5">
        <v>322</v>
      </c>
      <c r="D366" s="5">
        <v>314.54998799999998</v>
      </c>
      <c r="E366" s="5">
        <v>286.19882200000001</v>
      </c>
      <c r="F366" s="5">
        <v>467576</v>
      </c>
    </row>
    <row r="367" spans="1:6" x14ac:dyDescent="0.3">
      <c r="A367" s="4">
        <v>40808</v>
      </c>
      <c r="B367" s="5">
        <v>314.75</v>
      </c>
      <c r="C367" s="5">
        <v>315.75</v>
      </c>
      <c r="D367" s="5">
        <v>307</v>
      </c>
      <c r="E367" s="5">
        <v>277.871216</v>
      </c>
      <c r="F367" s="5">
        <v>450921</v>
      </c>
    </row>
    <row r="368" spans="1:6" x14ac:dyDescent="0.3">
      <c r="A368" s="4">
        <v>40809</v>
      </c>
      <c r="B368" s="5">
        <v>306.10000600000001</v>
      </c>
      <c r="C368" s="5">
        <v>307</v>
      </c>
      <c r="D368" s="5">
        <v>299.14999399999999</v>
      </c>
      <c r="E368" s="5">
        <v>270.93908699999997</v>
      </c>
      <c r="F368" s="5">
        <v>903352</v>
      </c>
    </row>
    <row r="369" spans="1:6" x14ac:dyDescent="0.3">
      <c r="A369" s="4">
        <v>40812</v>
      </c>
      <c r="B369" s="5">
        <v>303.85000600000001</v>
      </c>
      <c r="C369" s="5">
        <v>305.89999399999999</v>
      </c>
      <c r="D369" s="5">
        <v>292.39999399999999</v>
      </c>
      <c r="E369" s="5">
        <v>271.38922100000002</v>
      </c>
      <c r="F369" s="5">
        <v>684355</v>
      </c>
    </row>
    <row r="370" spans="1:6" x14ac:dyDescent="0.3">
      <c r="A370" s="4">
        <v>40813</v>
      </c>
      <c r="B370" s="5">
        <v>306.89999399999999</v>
      </c>
      <c r="C370" s="5">
        <v>314.20001200000002</v>
      </c>
      <c r="D370" s="5">
        <v>304</v>
      </c>
      <c r="E370" s="5">
        <v>280.43704200000002</v>
      </c>
      <c r="F370" s="5">
        <v>593218</v>
      </c>
    </row>
    <row r="371" spans="1:6" x14ac:dyDescent="0.3">
      <c r="A371" s="4">
        <v>40814</v>
      </c>
      <c r="B371" s="5">
        <v>312.10000600000001</v>
      </c>
      <c r="C371" s="5">
        <v>318.25</v>
      </c>
      <c r="D371" s="5">
        <v>310.70001200000002</v>
      </c>
      <c r="E371" s="5">
        <v>285.43359400000003</v>
      </c>
      <c r="F371" s="5">
        <v>710577</v>
      </c>
    </row>
    <row r="372" spans="1:6" x14ac:dyDescent="0.3">
      <c r="A372" s="4">
        <v>40815</v>
      </c>
      <c r="B372" s="5">
        <v>314.79998799999998</v>
      </c>
      <c r="C372" s="5">
        <v>324</v>
      </c>
      <c r="D372" s="5">
        <v>311.75</v>
      </c>
      <c r="E372" s="5">
        <v>288.854645</v>
      </c>
      <c r="F372" s="5">
        <v>520617</v>
      </c>
    </row>
    <row r="373" spans="1:6" x14ac:dyDescent="0.3">
      <c r="A373" s="4">
        <v>40816</v>
      </c>
      <c r="B373" s="5">
        <v>320</v>
      </c>
      <c r="C373" s="5">
        <v>324.79998799999998</v>
      </c>
      <c r="D373" s="5">
        <v>312</v>
      </c>
      <c r="E373" s="5">
        <v>283.81308000000001</v>
      </c>
      <c r="F373" s="5">
        <v>600580</v>
      </c>
    </row>
    <row r="374" spans="1:6" x14ac:dyDescent="0.3">
      <c r="A374" s="4">
        <v>40819</v>
      </c>
      <c r="B374" s="5">
        <v>312.14999399999999</v>
      </c>
      <c r="C374" s="5">
        <v>315</v>
      </c>
      <c r="D374" s="5">
        <v>309.70001200000002</v>
      </c>
      <c r="E374" s="5">
        <v>281.15725700000002</v>
      </c>
      <c r="F374" s="5">
        <v>266267</v>
      </c>
    </row>
    <row r="375" spans="1:6" x14ac:dyDescent="0.3">
      <c r="A375" s="4">
        <v>40820</v>
      </c>
      <c r="B375" s="5">
        <v>311.10000600000001</v>
      </c>
      <c r="C375" s="5">
        <v>318.5</v>
      </c>
      <c r="D375" s="5">
        <v>304</v>
      </c>
      <c r="E375" s="5">
        <v>275.35043300000001</v>
      </c>
      <c r="F375" s="5">
        <v>655878</v>
      </c>
    </row>
    <row r="376" spans="1:6" x14ac:dyDescent="0.3">
      <c r="A376" s="4">
        <v>40821</v>
      </c>
      <c r="B376" s="5">
        <v>309.79998799999998</v>
      </c>
      <c r="C376" s="5">
        <v>312.89999399999999</v>
      </c>
      <c r="D376" s="5">
        <v>297.54998799999998</v>
      </c>
      <c r="E376" s="5">
        <v>276.025665</v>
      </c>
      <c r="F376" s="5">
        <v>1040751</v>
      </c>
    </row>
    <row r="377" spans="1:6" x14ac:dyDescent="0.3">
      <c r="A377" s="4">
        <v>40823</v>
      </c>
      <c r="B377" s="5">
        <v>309</v>
      </c>
      <c r="C377" s="5">
        <v>319.45001200000002</v>
      </c>
      <c r="D377" s="5">
        <v>309</v>
      </c>
      <c r="E377" s="5">
        <v>281.38232399999998</v>
      </c>
      <c r="F377" s="5">
        <v>737658</v>
      </c>
    </row>
    <row r="378" spans="1:6" x14ac:dyDescent="0.3">
      <c r="A378" s="4">
        <v>40826</v>
      </c>
      <c r="B378" s="5">
        <v>313</v>
      </c>
      <c r="C378" s="5">
        <v>319.89999399999999</v>
      </c>
      <c r="D378" s="5">
        <v>310</v>
      </c>
      <c r="E378" s="5">
        <v>285.29855300000003</v>
      </c>
      <c r="F378" s="5">
        <v>481652</v>
      </c>
    </row>
    <row r="379" spans="1:6" x14ac:dyDescent="0.3">
      <c r="A379" s="4">
        <v>40827</v>
      </c>
      <c r="B379" s="5">
        <v>317.79998799999998</v>
      </c>
      <c r="C379" s="5">
        <v>328.89999399999999</v>
      </c>
      <c r="D379" s="5">
        <v>317.79998799999998</v>
      </c>
      <c r="E379" s="5">
        <v>293.89617900000002</v>
      </c>
      <c r="F379" s="5">
        <v>865949</v>
      </c>
    </row>
    <row r="380" spans="1:6" x14ac:dyDescent="0.3">
      <c r="A380" s="4">
        <v>40828</v>
      </c>
      <c r="B380" s="5">
        <v>328.79998799999998</v>
      </c>
      <c r="C380" s="5">
        <v>332</v>
      </c>
      <c r="D380" s="5">
        <v>325.20001200000002</v>
      </c>
      <c r="E380" s="5">
        <v>295.69674700000002</v>
      </c>
      <c r="F380" s="5">
        <v>451698</v>
      </c>
    </row>
    <row r="381" spans="1:6" x14ac:dyDescent="0.3">
      <c r="A381" s="4">
        <v>40829</v>
      </c>
      <c r="B381" s="5">
        <v>330.5</v>
      </c>
      <c r="C381" s="5">
        <v>333</v>
      </c>
      <c r="D381" s="5">
        <v>326.39999399999999</v>
      </c>
      <c r="E381" s="5">
        <v>297.49731400000002</v>
      </c>
      <c r="F381" s="5">
        <v>481313</v>
      </c>
    </row>
    <row r="382" spans="1:6" x14ac:dyDescent="0.3">
      <c r="A382" s="4">
        <v>40830</v>
      </c>
      <c r="B382" s="5">
        <v>325.04998799999998</v>
      </c>
      <c r="C382" s="5">
        <v>339.79998799999998</v>
      </c>
      <c r="D382" s="5">
        <v>325.04998799999998</v>
      </c>
      <c r="E382" s="5">
        <v>304.65451000000002</v>
      </c>
      <c r="F382" s="5">
        <v>584311</v>
      </c>
    </row>
    <row r="383" spans="1:6" x14ac:dyDescent="0.3">
      <c r="A383" s="4">
        <v>40833</v>
      </c>
      <c r="B383" s="5">
        <v>341.79998799999998</v>
      </c>
      <c r="C383" s="5">
        <v>346</v>
      </c>
      <c r="D383" s="5">
        <v>338</v>
      </c>
      <c r="E383" s="5">
        <v>305.41976899999997</v>
      </c>
      <c r="F383" s="5">
        <v>380143</v>
      </c>
    </row>
    <row r="384" spans="1:6" x14ac:dyDescent="0.3">
      <c r="A384" s="4">
        <v>40834</v>
      </c>
      <c r="B384" s="5">
        <v>338</v>
      </c>
      <c r="C384" s="5">
        <v>338</v>
      </c>
      <c r="D384" s="5">
        <v>330</v>
      </c>
      <c r="E384" s="5">
        <v>301.72860700000001</v>
      </c>
      <c r="F384" s="5">
        <v>431688</v>
      </c>
    </row>
    <row r="385" spans="1:6" x14ac:dyDescent="0.3">
      <c r="A385" s="4">
        <v>40835</v>
      </c>
      <c r="B385" s="5">
        <v>337.10000600000001</v>
      </c>
      <c r="C385" s="5">
        <v>343</v>
      </c>
      <c r="D385" s="5">
        <v>337.04998799999998</v>
      </c>
      <c r="E385" s="5">
        <v>307.850525</v>
      </c>
      <c r="F385" s="5">
        <v>200710</v>
      </c>
    </row>
    <row r="386" spans="1:6" x14ac:dyDescent="0.3">
      <c r="A386" s="4">
        <v>40836</v>
      </c>
      <c r="B386" s="5">
        <v>338.95001200000002</v>
      </c>
      <c r="C386" s="5">
        <v>341.89999399999999</v>
      </c>
      <c r="D386" s="5">
        <v>330.45001200000002</v>
      </c>
      <c r="E386" s="5">
        <v>300.60324100000003</v>
      </c>
      <c r="F386" s="5">
        <v>299445</v>
      </c>
    </row>
    <row r="387" spans="1:6" x14ac:dyDescent="0.3">
      <c r="A387" s="4">
        <v>40837</v>
      </c>
      <c r="B387" s="5">
        <v>335.10000600000001</v>
      </c>
      <c r="C387" s="5">
        <v>335.79998799999998</v>
      </c>
      <c r="D387" s="5">
        <v>322.35000600000001</v>
      </c>
      <c r="E387" s="5">
        <v>292.18563799999998</v>
      </c>
      <c r="F387" s="5">
        <v>418558</v>
      </c>
    </row>
    <row r="388" spans="1:6" x14ac:dyDescent="0.3">
      <c r="A388" s="4">
        <v>40840</v>
      </c>
      <c r="B388" s="5">
        <v>328.04998799999998</v>
      </c>
      <c r="C388" s="5">
        <v>335.29998799999998</v>
      </c>
      <c r="D388" s="5">
        <v>321.14999399999999</v>
      </c>
      <c r="E388" s="5">
        <v>290.92526199999998</v>
      </c>
      <c r="F388" s="5">
        <v>419749</v>
      </c>
    </row>
    <row r="389" spans="1:6" x14ac:dyDescent="0.3">
      <c r="A389" s="4">
        <v>40841</v>
      </c>
      <c r="B389" s="5">
        <v>321.35000600000001</v>
      </c>
      <c r="C389" s="5">
        <v>329</v>
      </c>
      <c r="D389" s="5">
        <v>312.25</v>
      </c>
      <c r="E389" s="5">
        <v>283.27288800000002</v>
      </c>
      <c r="F389" s="5">
        <v>850969</v>
      </c>
    </row>
    <row r="390" spans="1:6" x14ac:dyDescent="0.3">
      <c r="A390" s="4">
        <v>40844</v>
      </c>
      <c r="B390" s="5">
        <v>317.45001200000002</v>
      </c>
      <c r="C390" s="5">
        <v>328.64999399999999</v>
      </c>
      <c r="D390" s="5">
        <v>315</v>
      </c>
      <c r="E390" s="5">
        <v>293.04092400000002</v>
      </c>
      <c r="F390" s="5">
        <v>668177</v>
      </c>
    </row>
    <row r="391" spans="1:6" x14ac:dyDescent="0.3">
      <c r="A391" s="4">
        <v>40847</v>
      </c>
      <c r="B391" s="5">
        <v>321</v>
      </c>
      <c r="C391" s="5">
        <v>334.70001200000002</v>
      </c>
      <c r="D391" s="5">
        <v>319.5</v>
      </c>
      <c r="E391" s="5">
        <v>299.56793199999998</v>
      </c>
      <c r="F391" s="5">
        <v>423941</v>
      </c>
    </row>
    <row r="392" spans="1:6" x14ac:dyDescent="0.3">
      <c r="A392" s="4">
        <v>40848</v>
      </c>
      <c r="B392" s="5">
        <v>330</v>
      </c>
      <c r="C392" s="5">
        <v>339.5</v>
      </c>
      <c r="D392" s="5">
        <v>327.89999399999999</v>
      </c>
      <c r="E392" s="5">
        <v>303.259094</v>
      </c>
      <c r="F392" s="5">
        <v>472674</v>
      </c>
    </row>
    <row r="393" spans="1:6" x14ac:dyDescent="0.3">
      <c r="A393" s="4">
        <v>40849</v>
      </c>
      <c r="B393" s="5">
        <v>333.39999399999999</v>
      </c>
      <c r="C393" s="5">
        <v>337.5</v>
      </c>
      <c r="D393" s="5">
        <v>331.35000600000001</v>
      </c>
      <c r="E393" s="5">
        <v>300.198151</v>
      </c>
      <c r="F393" s="5">
        <v>556291</v>
      </c>
    </row>
    <row r="394" spans="1:6" x14ac:dyDescent="0.3">
      <c r="A394" s="4">
        <v>40850</v>
      </c>
      <c r="B394" s="5">
        <v>334.04998799999998</v>
      </c>
      <c r="C394" s="5">
        <v>336.75</v>
      </c>
      <c r="D394" s="5">
        <v>330.70001200000002</v>
      </c>
      <c r="E394" s="5">
        <v>301.00842299999999</v>
      </c>
      <c r="F394" s="5">
        <v>569381</v>
      </c>
    </row>
    <row r="395" spans="1:6" x14ac:dyDescent="0.3">
      <c r="A395" s="4">
        <v>40851</v>
      </c>
      <c r="B395" s="5">
        <v>336</v>
      </c>
      <c r="C395" s="5">
        <v>343.89999399999999</v>
      </c>
      <c r="D395" s="5">
        <v>335.79998799999998</v>
      </c>
      <c r="E395" s="5">
        <v>307.67047100000002</v>
      </c>
      <c r="F395" s="5">
        <v>949879</v>
      </c>
    </row>
    <row r="396" spans="1:6" x14ac:dyDescent="0.3">
      <c r="A396" s="4">
        <v>40855</v>
      </c>
      <c r="B396" s="5">
        <v>346.89999399999999</v>
      </c>
      <c r="C396" s="5">
        <v>346.89999399999999</v>
      </c>
      <c r="D396" s="5">
        <v>321</v>
      </c>
      <c r="E396" s="5">
        <v>295.11157200000002</v>
      </c>
      <c r="F396" s="5">
        <v>3017845</v>
      </c>
    </row>
    <row r="397" spans="1:6" x14ac:dyDescent="0.3">
      <c r="A397" s="4">
        <v>40856</v>
      </c>
      <c r="B397" s="5">
        <v>329</v>
      </c>
      <c r="C397" s="5">
        <v>330.5</v>
      </c>
      <c r="D397" s="5">
        <v>322</v>
      </c>
      <c r="E397" s="5">
        <v>293.17596400000002</v>
      </c>
      <c r="F397" s="5">
        <v>847082</v>
      </c>
    </row>
    <row r="398" spans="1:6" x14ac:dyDescent="0.3">
      <c r="A398" s="4">
        <v>40858</v>
      </c>
      <c r="B398" s="5">
        <v>322.5</v>
      </c>
      <c r="C398" s="5">
        <v>333.70001200000002</v>
      </c>
      <c r="D398" s="5">
        <v>321.5</v>
      </c>
      <c r="E398" s="5">
        <v>298.71267699999999</v>
      </c>
      <c r="F398" s="5">
        <v>1443702</v>
      </c>
    </row>
    <row r="399" spans="1:6" x14ac:dyDescent="0.3">
      <c r="A399" s="4">
        <v>40861</v>
      </c>
      <c r="B399" s="5">
        <v>334.75</v>
      </c>
      <c r="C399" s="5">
        <v>339</v>
      </c>
      <c r="D399" s="5">
        <v>332.85000600000001</v>
      </c>
      <c r="E399" s="5">
        <v>301.54855300000003</v>
      </c>
      <c r="F399" s="5">
        <v>712330</v>
      </c>
    </row>
    <row r="400" spans="1:6" x14ac:dyDescent="0.3">
      <c r="A400" s="4">
        <v>40862</v>
      </c>
      <c r="B400" s="5">
        <v>334.04998799999998</v>
      </c>
      <c r="C400" s="5">
        <v>336</v>
      </c>
      <c r="D400" s="5">
        <v>325</v>
      </c>
      <c r="E400" s="5">
        <v>299.97308299999997</v>
      </c>
      <c r="F400" s="5">
        <v>566770</v>
      </c>
    </row>
    <row r="401" spans="1:6" x14ac:dyDescent="0.3">
      <c r="A401" s="4">
        <v>40863</v>
      </c>
      <c r="B401" s="5">
        <v>329.79998799999998</v>
      </c>
      <c r="C401" s="5">
        <v>340</v>
      </c>
      <c r="D401" s="5">
        <v>320</v>
      </c>
      <c r="E401" s="5">
        <v>302.22378500000002</v>
      </c>
      <c r="F401" s="5">
        <v>736477</v>
      </c>
    </row>
    <row r="402" spans="1:6" x14ac:dyDescent="0.3">
      <c r="A402" s="4">
        <v>40864</v>
      </c>
      <c r="B402" s="5">
        <v>335.39999399999999</v>
      </c>
      <c r="C402" s="5">
        <v>339.89999399999999</v>
      </c>
      <c r="D402" s="5">
        <v>334.85000600000001</v>
      </c>
      <c r="E402" s="5">
        <v>303.52920499999999</v>
      </c>
      <c r="F402" s="5">
        <v>882881</v>
      </c>
    </row>
    <row r="403" spans="1:6" x14ac:dyDescent="0.3">
      <c r="A403" s="4">
        <v>40865</v>
      </c>
      <c r="B403" s="5">
        <v>333.89999399999999</v>
      </c>
      <c r="C403" s="5">
        <v>339.29998799999998</v>
      </c>
      <c r="D403" s="5">
        <v>316.39999399999999</v>
      </c>
      <c r="E403" s="5">
        <v>302.67388899999997</v>
      </c>
      <c r="F403" s="5">
        <v>665726</v>
      </c>
    </row>
    <row r="404" spans="1:6" x14ac:dyDescent="0.3">
      <c r="A404" s="4">
        <v>40868</v>
      </c>
      <c r="B404" s="5">
        <v>334</v>
      </c>
      <c r="C404" s="5">
        <v>336.89999399999999</v>
      </c>
      <c r="D404" s="5">
        <v>319</v>
      </c>
      <c r="E404" s="5">
        <v>288.80963100000002</v>
      </c>
      <c r="F404" s="5">
        <v>306324</v>
      </c>
    </row>
    <row r="405" spans="1:6" x14ac:dyDescent="0.3">
      <c r="A405" s="4">
        <v>40869</v>
      </c>
      <c r="B405" s="5">
        <v>321.95001200000002</v>
      </c>
      <c r="C405" s="5">
        <v>332.5</v>
      </c>
      <c r="D405" s="5">
        <v>318.35000600000001</v>
      </c>
      <c r="E405" s="5">
        <v>296.14688100000001</v>
      </c>
      <c r="F405" s="5">
        <v>340752</v>
      </c>
    </row>
    <row r="406" spans="1:6" x14ac:dyDescent="0.3">
      <c r="A406" s="4">
        <v>40870</v>
      </c>
      <c r="B406" s="5">
        <v>335</v>
      </c>
      <c r="C406" s="5">
        <v>335</v>
      </c>
      <c r="D406" s="5">
        <v>320.5</v>
      </c>
      <c r="E406" s="5">
        <v>293.76110799999998</v>
      </c>
      <c r="F406" s="5">
        <v>432646</v>
      </c>
    </row>
    <row r="407" spans="1:6" x14ac:dyDescent="0.3">
      <c r="A407" s="4">
        <v>40871</v>
      </c>
      <c r="B407" s="5">
        <v>328</v>
      </c>
      <c r="C407" s="5">
        <v>353</v>
      </c>
      <c r="D407" s="5">
        <v>321.10000600000001</v>
      </c>
      <c r="E407" s="5">
        <v>310.73138399999999</v>
      </c>
      <c r="F407" s="5">
        <v>1327587</v>
      </c>
    </row>
    <row r="408" spans="1:6" x14ac:dyDescent="0.3">
      <c r="A408" s="4">
        <v>40872</v>
      </c>
      <c r="B408" s="5">
        <v>342</v>
      </c>
      <c r="C408" s="5">
        <v>342</v>
      </c>
      <c r="D408" s="5">
        <v>325.64999399999999</v>
      </c>
      <c r="E408" s="5">
        <v>296.05685399999999</v>
      </c>
      <c r="F408" s="5">
        <v>544668</v>
      </c>
    </row>
    <row r="409" spans="1:6" x14ac:dyDescent="0.3">
      <c r="A409" s="4">
        <v>40875</v>
      </c>
      <c r="B409" s="5">
        <v>333</v>
      </c>
      <c r="C409" s="5">
        <v>336.45001200000002</v>
      </c>
      <c r="D409" s="5">
        <v>330</v>
      </c>
      <c r="E409" s="5">
        <v>301.59356700000001</v>
      </c>
      <c r="F409" s="5">
        <v>467081</v>
      </c>
    </row>
    <row r="410" spans="1:6" x14ac:dyDescent="0.3">
      <c r="A410" s="4">
        <v>40876</v>
      </c>
      <c r="B410" s="5">
        <v>335</v>
      </c>
      <c r="C410" s="5">
        <v>337.89999399999999</v>
      </c>
      <c r="D410" s="5">
        <v>322.89999399999999</v>
      </c>
      <c r="E410" s="5">
        <v>293.89617900000002</v>
      </c>
      <c r="F410" s="5">
        <v>311399</v>
      </c>
    </row>
    <row r="411" spans="1:6" x14ac:dyDescent="0.3">
      <c r="A411" s="4">
        <v>40877</v>
      </c>
      <c r="B411" s="5">
        <v>325</v>
      </c>
      <c r="C411" s="5">
        <v>331.5</v>
      </c>
      <c r="D411" s="5">
        <v>320.54998799999998</v>
      </c>
      <c r="E411" s="5">
        <v>294.61639400000001</v>
      </c>
      <c r="F411" s="5">
        <v>531271</v>
      </c>
    </row>
    <row r="412" spans="1:6" x14ac:dyDescent="0.3">
      <c r="A412" s="4">
        <v>40878</v>
      </c>
      <c r="B412" s="5">
        <v>330</v>
      </c>
      <c r="C412" s="5">
        <v>339.79998799999998</v>
      </c>
      <c r="D412" s="5">
        <v>330</v>
      </c>
      <c r="E412" s="5">
        <v>300.60324100000003</v>
      </c>
      <c r="F412" s="5">
        <v>434677</v>
      </c>
    </row>
    <row r="413" spans="1:6" x14ac:dyDescent="0.3">
      <c r="A413" s="4">
        <v>40879</v>
      </c>
      <c r="B413" s="5">
        <v>332</v>
      </c>
      <c r="C413" s="5">
        <v>342.5</v>
      </c>
      <c r="D413" s="5">
        <v>331</v>
      </c>
      <c r="E413" s="5">
        <v>306.59008799999998</v>
      </c>
      <c r="F413" s="5">
        <v>402111</v>
      </c>
    </row>
    <row r="414" spans="1:6" x14ac:dyDescent="0.3">
      <c r="A414" s="4">
        <v>40882</v>
      </c>
      <c r="B414" s="5">
        <v>343</v>
      </c>
      <c r="C414" s="5">
        <v>349.54998799999998</v>
      </c>
      <c r="D414" s="5">
        <v>343</v>
      </c>
      <c r="E414" s="5">
        <v>312.081818</v>
      </c>
      <c r="F414" s="5">
        <v>470468</v>
      </c>
    </row>
    <row r="415" spans="1:6" x14ac:dyDescent="0.3">
      <c r="A415" s="4">
        <v>40884</v>
      </c>
      <c r="B415" s="5">
        <v>346.64999399999999</v>
      </c>
      <c r="C415" s="5">
        <v>353.79998799999998</v>
      </c>
      <c r="D415" s="5">
        <v>340.25</v>
      </c>
      <c r="E415" s="5">
        <v>309.20095800000001</v>
      </c>
      <c r="F415" s="5">
        <v>570271</v>
      </c>
    </row>
    <row r="416" spans="1:6" x14ac:dyDescent="0.3">
      <c r="A416" s="4">
        <v>40885</v>
      </c>
      <c r="B416" s="5">
        <v>343</v>
      </c>
      <c r="C416" s="5">
        <v>344</v>
      </c>
      <c r="D416" s="5">
        <v>333.25</v>
      </c>
      <c r="E416" s="5">
        <v>303.34912100000003</v>
      </c>
      <c r="F416" s="5">
        <v>323038</v>
      </c>
    </row>
    <row r="417" spans="1:6" x14ac:dyDescent="0.3">
      <c r="A417" s="4">
        <v>40886</v>
      </c>
      <c r="B417" s="5">
        <v>334</v>
      </c>
      <c r="C417" s="5">
        <v>340.54998799999998</v>
      </c>
      <c r="D417" s="5">
        <v>326.60000600000001</v>
      </c>
      <c r="E417" s="5">
        <v>303.16906699999998</v>
      </c>
      <c r="F417" s="5">
        <v>355577</v>
      </c>
    </row>
    <row r="418" spans="1:6" x14ac:dyDescent="0.3">
      <c r="A418" s="4">
        <v>40889</v>
      </c>
      <c r="B418" s="5">
        <v>337.89999399999999</v>
      </c>
      <c r="C418" s="5">
        <v>341.79998799999998</v>
      </c>
      <c r="D418" s="5">
        <v>329.10000600000001</v>
      </c>
      <c r="E418" s="5">
        <v>298.75769000000003</v>
      </c>
      <c r="F418" s="5">
        <v>282230</v>
      </c>
    </row>
    <row r="419" spans="1:6" x14ac:dyDescent="0.3">
      <c r="A419" s="4">
        <v>40890</v>
      </c>
      <c r="B419" s="5">
        <v>329.95001200000002</v>
      </c>
      <c r="C419" s="5">
        <v>335.75</v>
      </c>
      <c r="D419" s="5">
        <v>320.10000600000001</v>
      </c>
      <c r="E419" s="5">
        <v>292.05059799999998</v>
      </c>
      <c r="F419" s="5">
        <v>387920</v>
      </c>
    </row>
    <row r="420" spans="1:6" x14ac:dyDescent="0.3">
      <c r="A420" s="4">
        <v>40891</v>
      </c>
      <c r="B420" s="5">
        <v>323.5</v>
      </c>
      <c r="C420" s="5">
        <v>327</v>
      </c>
      <c r="D420" s="5">
        <v>318.04998799999998</v>
      </c>
      <c r="E420" s="5">
        <v>287.54922499999998</v>
      </c>
      <c r="F420" s="5">
        <v>397672</v>
      </c>
    </row>
    <row r="421" spans="1:6" x14ac:dyDescent="0.3">
      <c r="A421" s="4">
        <v>40892</v>
      </c>
      <c r="B421" s="5">
        <v>317.79998799999998</v>
      </c>
      <c r="C421" s="5">
        <v>321</v>
      </c>
      <c r="D421" s="5">
        <v>310</v>
      </c>
      <c r="E421" s="5">
        <v>286.24383499999999</v>
      </c>
      <c r="F421" s="5">
        <v>313120</v>
      </c>
    </row>
    <row r="422" spans="1:6" x14ac:dyDescent="0.3">
      <c r="A422" s="4">
        <v>40893</v>
      </c>
      <c r="B422" s="5">
        <v>322.75</v>
      </c>
      <c r="C422" s="5">
        <v>324</v>
      </c>
      <c r="D422" s="5">
        <v>307</v>
      </c>
      <c r="E422" s="5">
        <v>279.13159200000001</v>
      </c>
      <c r="F422" s="5">
        <v>523767</v>
      </c>
    </row>
    <row r="423" spans="1:6" x14ac:dyDescent="0.3">
      <c r="A423" s="4">
        <v>40896</v>
      </c>
      <c r="B423" s="5">
        <v>307</v>
      </c>
      <c r="C423" s="5">
        <v>307</v>
      </c>
      <c r="D423" s="5">
        <v>287</v>
      </c>
      <c r="E423" s="5">
        <v>265.40231299999999</v>
      </c>
      <c r="F423" s="5">
        <v>577436</v>
      </c>
    </row>
    <row r="424" spans="1:6" x14ac:dyDescent="0.3">
      <c r="A424" s="4">
        <v>40897</v>
      </c>
      <c r="B424" s="5">
        <v>298.89999399999999</v>
      </c>
      <c r="C424" s="5">
        <v>298.89999399999999</v>
      </c>
      <c r="D424" s="5">
        <v>275.20001200000002</v>
      </c>
      <c r="E424" s="5">
        <v>251.35798600000001</v>
      </c>
      <c r="F424" s="5">
        <v>671101</v>
      </c>
    </row>
    <row r="425" spans="1:6" x14ac:dyDescent="0.3">
      <c r="A425" s="4">
        <v>40898</v>
      </c>
      <c r="B425" s="5">
        <v>285</v>
      </c>
      <c r="C425" s="5">
        <v>301.85000600000001</v>
      </c>
      <c r="D425" s="5">
        <v>282</v>
      </c>
      <c r="E425" s="5">
        <v>264.41207900000001</v>
      </c>
      <c r="F425" s="5">
        <v>406578</v>
      </c>
    </row>
    <row r="426" spans="1:6" x14ac:dyDescent="0.3">
      <c r="A426" s="4">
        <v>40899</v>
      </c>
      <c r="B426" s="5">
        <v>296.75</v>
      </c>
      <c r="C426" s="5">
        <v>305</v>
      </c>
      <c r="D426" s="5">
        <v>287.14999399999999</v>
      </c>
      <c r="E426" s="5">
        <v>273.41488600000002</v>
      </c>
      <c r="F426" s="5">
        <v>664805</v>
      </c>
    </row>
    <row r="427" spans="1:6" x14ac:dyDescent="0.3">
      <c r="A427" s="4">
        <v>40900</v>
      </c>
      <c r="B427" s="5">
        <v>306</v>
      </c>
      <c r="C427" s="5">
        <v>306.29998799999998</v>
      </c>
      <c r="D427" s="5">
        <v>290.95001200000002</v>
      </c>
      <c r="E427" s="5">
        <v>263.60180700000001</v>
      </c>
      <c r="F427" s="5">
        <v>896440</v>
      </c>
    </row>
    <row r="428" spans="1:6" x14ac:dyDescent="0.3">
      <c r="A428" s="4">
        <v>40903</v>
      </c>
      <c r="B428" s="5">
        <v>293</v>
      </c>
      <c r="C428" s="5">
        <v>296.79998799999998</v>
      </c>
      <c r="D428" s="5">
        <v>288.45001200000002</v>
      </c>
      <c r="E428" s="5">
        <v>263.69180299999999</v>
      </c>
      <c r="F428" s="5">
        <v>573272</v>
      </c>
    </row>
    <row r="429" spans="1:6" x14ac:dyDescent="0.3">
      <c r="A429" s="4">
        <v>40904</v>
      </c>
      <c r="B429" s="5">
        <v>293</v>
      </c>
      <c r="C429" s="5">
        <v>295.54998799999998</v>
      </c>
      <c r="D429" s="5">
        <v>285.20001200000002</v>
      </c>
      <c r="E429" s="5">
        <v>259.32547</v>
      </c>
      <c r="F429" s="5">
        <v>412963</v>
      </c>
    </row>
    <row r="430" spans="1:6" x14ac:dyDescent="0.3">
      <c r="A430" s="4">
        <v>40905</v>
      </c>
      <c r="B430" s="5">
        <v>286</v>
      </c>
      <c r="C430" s="5">
        <v>286.5</v>
      </c>
      <c r="D430" s="5">
        <v>273.85000600000001</v>
      </c>
      <c r="E430" s="5">
        <v>248.20701600000001</v>
      </c>
      <c r="F430" s="5">
        <v>520263</v>
      </c>
    </row>
    <row r="431" spans="1:6" x14ac:dyDescent="0.3">
      <c r="A431" s="4">
        <v>40906</v>
      </c>
      <c r="B431" s="5">
        <v>275.20001200000002</v>
      </c>
      <c r="C431" s="5">
        <v>275.79998799999998</v>
      </c>
      <c r="D431" s="5">
        <v>266.60000600000001</v>
      </c>
      <c r="E431" s="5">
        <v>241.90507500000001</v>
      </c>
      <c r="F431" s="5">
        <v>1388238</v>
      </c>
    </row>
    <row r="432" spans="1:6" x14ac:dyDescent="0.3">
      <c r="A432" s="4">
        <v>40907</v>
      </c>
      <c r="B432" s="5">
        <v>271.5</v>
      </c>
      <c r="C432" s="5">
        <v>274.35000600000001</v>
      </c>
      <c r="D432" s="5">
        <v>264</v>
      </c>
      <c r="E432" s="5">
        <v>239.78939800000001</v>
      </c>
      <c r="F432" s="5">
        <v>381626</v>
      </c>
    </row>
    <row r="433" spans="1:6" x14ac:dyDescent="0.3">
      <c r="A433" s="4">
        <v>40910</v>
      </c>
      <c r="B433" s="5">
        <v>267.25</v>
      </c>
      <c r="C433" s="5">
        <v>269.79998799999998</v>
      </c>
      <c r="D433" s="5">
        <v>261</v>
      </c>
      <c r="E433" s="5">
        <v>240.46461500000001</v>
      </c>
      <c r="F433" s="5">
        <v>420183</v>
      </c>
    </row>
    <row r="434" spans="1:6" x14ac:dyDescent="0.3">
      <c r="A434" s="4">
        <v>40911</v>
      </c>
      <c r="B434" s="5">
        <v>268.5</v>
      </c>
      <c r="C434" s="5">
        <v>289.85000600000001</v>
      </c>
      <c r="D434" s="5">
        <v>268.5</v>
      </c>
      <c r="E434" s="5">
        <v>259.41546599999998</v>
      </c>
      <c r="F434" s="5">
        <v>601110</v>
      </c>
    </row>
    <row r="435" spans="1:6" x14ac:dyDescent="0.3">
      <c r="A435" s="4">
        <v>40912</v>
      </c>
      <c r="B435" s="5">
        <v>288.39999399999999</v>
      </c>
      <c r="C435" s="5">
        <v>291.79998799999998</v>
      </c>
      <c r="D435" s="5">
        <v>282.60000600000001</v>
      </c>
      <c r="E435" s="5">
        <v>259.23547400000001</v>
      </c>
      <c r="F435" s="5">
        <v>528421</v>
      </c>
    </row>
    <row r="436" spans="1:6" x14ac:dyDescent="0.3">
      <c r="A436" s="4">
        <v>40913</v>
      </c>
      <c r="B436" s="5">
        <v>285.54998799999998</v>
      </c>
      <c r="C436" s="5">
        <v>288.5</v>
      </c>
      <c r="D436" s="5">
        <v>281.45001200000002</v>
      </c>
      <c r="E436" s="5">
        <v>258.06509399999999</v>
      </c>
      <c r="F436" s="5">
        <v>552906</v>
      </c>
    </row>
    <row r="437" spans="1:6" x14ac:dyDescent="0.3">
      <c r="A437" s="4">
        <v>40914</v>
      </c>
      <c r="B437" s="5">
        <v>284</v>
      </c>
      <c r="C437" s="5">
        <v>293</v>
      </c>
      <c r="D437" s="5">
        <v>282.75</v>
      </c>
      <c r="E437" s="5">
        <v>261.89126599999997</v>
      </c>
      <c r="F437" s="5">
        <v>415059</v>
      </c>
    </row>
    <row r="438" spans="1:6" x14ac:dyDescent="0.3">
      <c r="A438" s="4">
        <v>40915</v>
      </c>
      <c r="B438" s="5" t="s">
        <v>54</v>
      </c>
      <c r="C438" s="5" t="s">
        <v>54</v>
      </c>
      <c r="D438" s="5" t="s">
        <v>54</v>
      </c>
      <c r="E438" s="5" t="s">
        <v>54</v>
      </c>
      <c r="F438" s="5" t="s">
        <v>54</v>
      </c>
    </row>
    <row r="439" spans="1:6" x14ac:dyDescent="0.3">
      <c r="A439" s="4">
        <v>40917</v>
      </c>
      <c r="B439" s="5">
        <v>302.5</v>
      </c>
      <c r="C439" s="5">
        <v>311.95001200000002</v>
      </c>
      <c r="D439" s="5">
        <v>287.20001200000002</v>
      </c>
      <c r="E439" s="5">
        <v>264.36703499999999</v>
      </c>
      <c r="F439" s="5">
        <v>323045</v>
      </c>
    </row>
    <row r="440" spans="1:6" x14ac:dyDescent="0.3">
      <c r="A440" s="4">
        <v>40918</v>
      </c>
      <c r="B440" s="5">
        <v>298.95001200000002</v>
      </c>
      <c r="C440" s="5">
        <v>306</v>
      </c>
      <c r="D440" s="5">
        <v>294.10000600000001</v>
      </c>
      <c r="E440" s="5">
        <v>273.00973499999998</v>
      </c>
      <c r="F440" s="5">
        <v>474893</v>
      </c>
    </row>
    <row r="441" spans="1:6" x14ac:dyDescent="0.3">
      <c r="A441" s="4">
        <v>40919</v>
      </c>
      <c r="B441" s="5">
        <v>303.89999399999999</v>
      </c>
      <c r="C441" s="5">
        <v>306.89999399999999</v>
      </c>
      <c r="D441" s="5">
        <v>298.70001200000002</v>
      </c>
      <c r="E441" s="5">
        <v>272.69461100000001</v>
      </c>
      <c r="F441" s="5">
        <v>351436</v>
      </c>
    </row>
    <row r="442" spans="1:6" x14ac:dyDescent="0.3">
      <c r="A442" s="4">
        <v>40920</v>
      </c>
      <c r="B442" s="5">
        <v>303</v>
      </c>
      <c r="C442" s="5">
        <v>310.70001200000002</v>
      </c>
      <c r="D442" s="5">
        <v>297.54998799999998</v>
      </c>
      <c r="E442" s="5">
        <v>269.90374800000001</v>
      </c>
      <c r="F442" s="5">
        <v>648045</v>
      </c>
    </row>
    <row r="443" spans="1:6" x14ac:dyDescent="0.3">
      <c r="A443" s="4">
        <v>40921</v>
      </c>
      <c r="B443" s="5">
        <v>300</v>
      </c>
      <c r="C443" s="5">
        <v>304</v>
      </c>
      <c r="D443" s="5">
        <v>295</v>
      </c>
      <c r="E443" s="5">
        <v>271.569275</v>
      </c>
      <c r="F443" s="5">
        <v>816842</v>
      </c>
    </row>
    <row r="444" spans="1:6" x14ac:dyDescent="0.3">
      <c r="A444" s="4">
        <v>40924</v>
      </c>
      <c r="B444" s="5">
        <v>298</v>
      </c>
      <c r="C444" s="5">
        <v>299.70001200000002</v>
      </c>
      <c r="D444" s="5">
        <v>293.10000600000001</v>
      </c>
      <c r="E444" s="5">
        <v>266.842804</v>
      </c>
      <c r="F444" s="5">
        <v>381196</v>
      </c>
    </row>
    <row r="445" spans="1:6" x14ac:dyDescent="0.3">
      <c r="A445" s="4">
        <v>40925</v>
      </c>
      <c r="B445" s="5">
        <v>298.5</v>
      </c>
      <c r="C445" s="5">
        <v>306.14999399999999</v>
      </c>
      <c r="D445" s="5">
        <v>298.5</v>
      </c>
      <c r="E445" s="5">
        <v>272.96472199999999</v>
      </c>
      <c r="F445" s="5">
        <v>648551</v>
      </c>
    </row>
    <row r="446" spans="1:6" x14ac:dyDescent="0.3">
      <c r="A446" s="4">
        <v>40926</v>
      </c>
      <c r="B446" s="5">
        <v>303.04998799999998</v>
      </c>
      <c r="C446" s="5">
        <v>306.75</v>
      </c>
      <c r="D446" s="5">
        <v>298</v>
      </c>
      <c r="E446" s="5">
        <v>270.98410000000001</v>
      </c>
      <c r="F446" s="5">
        <v>734345</v>
      </c>
    </row>
    <row r="447" spans="1:6" x14ac:dyDescent="0.3">
      <c r="A447" s="4">
        <v>40927</v>
      </c>
      <c r="B447" s="5">
        <v>305.95001200000002</v>
      </c>
      <c r="C447" s="5">
        <v>309</v>
      </c>
      <c r="D447" s="5">
        <v>301.25</v>
      </c>
      <c r="E447" s="5">
        <v>275.75555400000002</v>
      </c>
      <c r="F447" s="5">
        <v>590408</v>
      </c>
    </row>
    <row r="448" spans="1:6" x14ac:dyDescent="0.3">
      <c r="A448" s="4">
        <v>40928</v>
      </c>
      <c r="B448" s="5">
        <v>308.89999399999999</v>
      </c>
      <c r="C448" s="5">
        <v>322.5</v>
      </c>
      <c r="D448" s="5">
        <v>308.54998799999998</v>
      </c>
      <c r="E448" s="5">
        <v>287.27917500000001</v>
      </c>
      <c r="F448" s="5">
        <v>1473711</v>
      </c>
    </row>
    <row r="449" spans="1:6" x14ac:dyDescent="0.3">
      <c r="A449" s="4">
        <v>40931</v>
      </c>
      <c r="B449" s="5">
        <v>321.39999399999999</v>
      </c>
      <c r="C449" s="5">
        <v>330.79998799999998</v>
      </c>
      <c r="D449" s="5">
        <v>316.10000600000001</v>
      </c>
      <c r="E449" s="5">
        <v>287.23410000000001</v>
      </c>
      <c r="F449" s="5">
        <v>597404</v>
      </c>
    </row>
    <row r="450" spans="1:6" x14ac:dyDescent="0.3">
      <c r="A450" s="4">
        <v>40932</v>
      </c>
      <c r="B450" s="5">
        <v>322.70001200000002</v>
      </c>
      <c r="C450" s="5">
        <v>345</v>
      </c>
      <c r="D450" s="5">
        <v>316.10000600000001</v>
      </c>
      <c r="E450" s="5">
        <v>305.779877</v>
      </c>
      <c r="F450" s="5">
        <v>1606392</v>
      </c>
    </row>
    <row r="451" spans="1:6" x14ac:dyDescent="0.3">
      <c r="A451" s="4">
        <v>40933</v>
      </c>
      <c r="B451" s="5">
        <v>344</v>
      </c>
      <c r="C451" s="5">
        <v>347.64999399999999</v>
      </c>
      <c r="D451" s="5">
        <v>335.5</v>
      </c>
      <c r="E451" s="5">
        <v>308.43572999999998</v>
      </c>
      <c r="F451" s="5">
        <v>1276259</v>
      </c>
    </row>
    <row r="452" spans="1:6" x14ac:dyDescent="0.3">
      <c r="A452" s="4">
        <v>40935</v>
      </c>
      <c r="B452" s="5">
        <v>342.60000600000001</v>
      </c>
      <c r="C452" s="5">
        <v>365.95001200000002</v>
      </c>
      <c r="D452" s="5">
        <v>336.89999399999999</v>
      </c>
      <c r="E452" s="5">
        <v>317.57354700000002</v>
      </c>
      <c r="F452" s="5">
        <v>4584531</v>
      </c>
    </row>
    <row r="453" spans="1:6" x14ac:dyDescent="0.3">
      <c r="A453" s="4">
        <v>40938</v>
      </c>
      <c r="B453" s="5">
        <v>353</v>
      </c>
      <c r="C453" s="5">
        <v>353</v>
      </c>
      <c r="D453" s="5">
        <v>334</v>
      </c>
      <c r="E453" s="5">
        <v>302.58386200000001</v>
      </c>
      <c r="F453" s="5">
        <v>766459</v>
      </c>
    </row>
    <row r="454" spans="1:6" x14ac:dyDescent="0.3">
      <c r="A454" s="4">
        <v>40939</v>
      </c>
      <c r="B454" s="5">
        <v>350</v>
      </c>
      <c r="C454" s="5">
        <v>350</v>
      </c>
      <c r="D454" s="5">
        <v>335.5</v>
      </c>
      <c r="E454" s="5">
        <v>310.28128099999998</v>
      </c>
      <c r="F454" s="5">
        <v>629787</v>
      </c>
    </row>
    <row r="455" spans="1:6" x14ac:dyDescent="0.3">
      <c r="A455" s="4">
        <v>40940</v>
      </c>
      <c r="B455" s="5">
        <v>345</v>
      </c>
      <c r="C455" s="5">
        <v>345.04998799999998</v>
      </c>
      <c r="D455" s="5">
        <v>337.5</v>
      </c>
      <c r="E455" s="5">
        <v>306.90524299999998</v>
      </c>
      <c r="F455" s="5">
        <v>516143</v>
      </c>
    </row>
    <row r="456" spans="1:6" x14ac:dyDescent="0.3">
      <c r="A456" s="4">
        <v>40941</v>
      </c>
      <c r="B456" s="5">
        <v>343.5</v>
      </c>
      <c r="C456" s="5">
        <v>354.60000600000001</v>
      </c>
      <c r="D456" s="5">
        <v>339</v>
      </c>
      <c r="E456" s="5">
        <v>315.05276500000002</v>
      </c>
      <c r="F456" s="5">
        <v>1488584</v>
      </c>
    </row>
    <row r="457" spans="1:6" x14ac:dyDescent="0.3">
      <c r="A457" s="4">
        <v>40942</v>
      </c>
      <c r="B457" s="5">
        <v>354.89999399999999</v>
      </c>
      <c r="C457" s="5">
        <v>354.89999399999999</v>
      </c>
      <c r="D457" s="5">
        <v>340.10000600000001</v>
      </c>
      <c r="E457" s="5">
        <v>313.61230499999999</v>
      </c>
      <c r="F457" s="5">
        <v>744968</v>
      </c>
    </row>
    <row r="458" spans="1:6" x14ac:dyDescent="0.3">
      <c r="A458" s="4">
        <v>40945</v>
      </c>
      <c r="B458" s="5">
        <v>354.14999399999999</v>
      </c>
      <c r="C458" s="5">
        <v>355</v>
      </c>
      <c r="D458" s="5">
        <v>340.25</v>
      </c>
      <c r="E458" s="5">
        <v>310.10122699999999</v>
      </c>
      <c r="F458" s="5">
        <v>1116525</v>
      </c>
    </row>
    <row r="459" spans="1:6" x14ac:dyDescent="0.3">
      <c r="A459" s="4">
        <v>40946</v>
      </c>
      <c r="B459" s="5">
        <v>342</v>
      </c>
      <c r="C459" s="5">
        <v>351.79998799999998</v>
      </c>
      <c r="D459" s="5">
        <v>339</v>
      </c>
      <c r="E459" s="5">
        <v>307.26531999999997</v>
      </c>
      <c r="F459" s="5">
        <v>799389</v>
      </c>
    </row>
    <row r="460" spans="1:6" x14ac:dyDescent="0.3">
      <c r="A460" s="4">
        <v>40947</v>
      </c>
      <c r="B460" s="5">
        <v>343.5</v>
      </c>
      <c r="C460" s="5">
        <v>372.25</v>
      </c>
      <c r="D460" s="5">
        <v>341</v>
      </c>
      <c r="E460" s="5">
        <v>332.02301</v>
      </c>
      <c r="F460" s="5">
        <v>1724641</v>
      </c>
    </row>
    <row r="461" spans="1:6" x14ac:dyDescent="0.3">
      <c r="A461" s="4">
        <v>40948</v>
      </c>
      <c r="B461" s="5">
        <v>372.5</v>
      </c>
      <c r="C461" s="5">
        <v>373.25</v>
      </c>
      <c r="D461" s="5">
        <v>364.29998799999998</v>
      </c>
      <c r="E461" s="5">
        <v>332.47314499999999</v>
      </c>
      <c r="F461" s="5">
        <v>956775</v>
      </c>
    </row>
    <row r="462" spans="1:6" x14ac:dyDescent="0.3">
      <c r="A462" s="4">
        <v>40949</v>
      </c>
      <c r="B462" s="5">
        <v>371.70001200000002</v>
      </c>
      <c r="C462" s="5">
        <v>371.70001200000002</v>
      </c>
      <c r="D462" s="5">
        <v>362</v>
      </c>
      <c r="E462" s="5">
        <v>328.511932</v>
      </c>
      <c r="F462" s="5">
        <v>584490</v>
      </c>
    </row>
    <row r="463" spans="1:6" x14ac:dyDescent="0.3">
      <c r="A463" s="4">
        <v>40952</v>
      </c>
      <c r="B463" s="5">
        <v>363.95001200000002</v>
      </c>
      <c r="C463" s="5">
        <v>369.95001200000002</v>
      </c>
      <c r="D463" s="5">
        <v>356.5</v>
      </c>
      <c r="E463" s="5">
        <v>331.48288000000002</v>
      </c>
      <c r="F463" s="5">
        <v>591025</v>
      </c>
    </row>
    <row r="464" spans="1:6" x14ac:dyDescent="0.3">
      <c r="A464" s="4">
        <v>40953</v>
      </c>
      <c r="B464" s="5">
        <v>369.5</v>
      </c>
      <c r="C464" s="5">
        <v>377</v>
      </c>
      <c r="D464" s="5">
        <v>368</v>
      </c>
      <c r="E464" s="5">
        <v>337.51474000000002</v>
      </c>
      <c r="F464" s="5">
        <v>656661</v>
      </c>
    </row>
    <row r="465" spans="1:6" x14ac:dyDescent="0.3">
      <c r="A465" s="4">
        <v>40954</v>
      </c>
      <c r="B465" s="5">
        <v>376</v>
      </c>
      <c r="C465" s="5">
        <v>394.75</v>
      </c>
      <c r="D465" s="5">
        <v>376</v>
      </c>
      <c r="E465" s="5">
        <v>353.62973</v>
      </c>
      <c r="F465" s="5">
        <v>738259</v>
      </c>
    </row>
    <row r="466" spans="1:6" x14ac:dyDescent="0.3">
      <c r="A466" s="4">
        <v>40955</v>
      </c>
      <c r="B466" s="5">
        <v>390</v>
      </c>
      <c r="C466" s="5">
        <v>392.54998799999998</v>
      </c>
      <c r="D466" s="5">
        <v>381.10000600000001</v>
      </c>
      <c r="E466" s="5">
        <v>347.23773199999999</v>
      </c>
      <c r="F466" s="5">
        <v>755807</v>
      </c>
    </row>
    <row r="467" spans="1:6" x14ac:dyDescent="0.3">
      <c r="A467" s="4">
        <v>40956</v>
      </c>
      <c r="B467" s="5">
        <v>375</v>
      </c>
      <c r="C467" s="5">
        <v>396</v>
      </c>
      <c r="D467" s="5">
        <v>374.20001200000002</v>
      </c>
      <c r="E467" s="5">
        <v>342.42129499999999</v>
      </c>
      <c r="F467" s="5">
        <v>912852</v>
      </c>
    </row>
    <row r="468" spans="1:6" x14ac:dyDescent="0.3">
      <c r="A468" s="4">
        <v>40960</v>
      </c>
      <c r="B468" s="5">
        <v>380.35000600000001</v>
      </c>
      <c r="C468" s="5">
        <v>402.79998799999998</v>
      </c>
      <c r="D468" s="5">
        <v>380.35000600000001</v>
      </c>
      <c r="E468" s="5">
        <v>357.32089200000001</v>
      </c>
      <c r="F468" s="5">
        <v>1369392</v>
      </c>
    </row>
    <row r="469" spans="1:6" x14ac:dyDescent="0.3">
      <c r="A469" s="4">
        <v>40961</v>
      </c>
      <c r="B469" s="5">
        <v>398.89999399999999</v>
      </c>
      <c r="C469" s="5">
        <v>408</v>
      </c>
      <c r="D469" s="5">
        <v>361</v>
      </c>
      <c r="E469" s="5">
        <v>329.00711100000001</v>
      </c>
      <c r="F469" s="5">
        <v>1751710</v>
      </c>
    </row>
    <row r="470" spans="1:6" x14ac:dyDescent="0.3">
      <c r="A470" s="4">
        <v>40962</v>
      </c>
      <c r="B470" s="5">
        <v>380</v>
      </c>
      <c r="C470" s="5">
        <v>380</v>
      </c>
      <c r="D470" s="5">
        <v>358</v>
      </c>
      <c r="E470" s="5">
        <v>339.09021000000001</v>
      </c>
      <c r="F470" s="5">
        <v>1490787</v>
      </c>
    </row>
    <row r="471" spans="1:6" x14ac:dyDescent="0.3">
      <c r="A471" s="4">
        <v>40963</v>
      </c>
      <c r="B471" s="5">
        <v>377.89999399999999</v>
      </c>
      <c r="C471" s="5">
        <v>382.70001200000002</v>
      </c>
      <c r="D471" s="5">
        <v>370</v>
      </c>
      <c r="E471" s="5">
        <v>335.44409200000001</v>
      </c>
      <c r="F471" s="5">
        <v>493629</v>
      </c>
    </row>
    <row r="472" spans="1:6" x14ac:dyDescent="0.3">
      <c r="A472" s="4">
        <v>40966</v>
      </c>
      <c r="B472" s="5">
        <v>373</v>
      </c>
      <c r="C472" s="5">
        <v>373</v>
      </c>
      <c r="D472" s="5">
        <v>337.20001200000002</v>
      </c>
      <c r="E472" s="5">
        <v>307.490387</v>
      </c>
      <c r="F472" s="5">
        <v>590121</v>
      </c>
    </row>
    <row r="473" spans="1:6" x14ac:dyDescent="0.3">
      <c r="A473" s="4">
        <v>40967</v>
      </c>
      <c r="B473" s="5">
        <v>344.89999399999999</v>
      </c>
      <c r="C473" s="5">
        <v>378</v>
      </c>
      <c r="D473" s="5">
        <v>343.29998799999998</v>
      </c>
      <c r="E473" s="5">
        <v>337.37970000000001</v>
      </c>
      <c r="F473" s="5">
        <v>1077508</v>
      </c>
    </row>
    <row r="474" spans="1:6" x14ac:dyDescent="0.3">
      <c r="A474" s="4">
        <v>40968</v>
      </c>
      <c r="B474" s="5">
        <v>376.95001200000002</v>
      </c>
      <c r="C474" s="5">
        <v>383.79998799999998</v>
      </c>
      <c r="D474" s="5">
        <v>363.54998799999998</v>
      </c>
      <c r="E474" s="5">
        <v>335.12899800000002</v>
      </c>
      <c r="F474" s="5">
        <v>762713</v>
      </c>
    </row>
    <row r="475" spans="1:6" x14ac:dyDescent="0.3">
      <c r="A475" s="4">
        <v>40969</v>
      </c>
      <c r="B475" s="5">
        <v>360</v>
      </c>
      <c r="C475" s="5">
        <v>374.75</v>
      </c>
      <c r="D475" s="5">
        <v>360</v>
      </c>
      <c r="E475" s="5">
        <v>331.21276899999998</v>
      </c>
      <c r="F475" s="5">
        <v>347544</v>
      </c>
    </row>
    <row r="476" spans="1:6" x14ac:dyDescent="0.3">
      <c r="A476" s="4">
        <v>40970</v>
      </c>
      <c r="B476" s="5">
        <v>372.89999399999999</v>
      </c>
      <c r="C476" s="5">
        <v>375</v>
      </c>
      <c r="D476" s="5">
        <v>363.29998799999998</v>
      </c>
      <c r="E476" s="5">
        <v>331.70794699999999</v>
      </c>
      <c r="F476" s="5">
        <v>717650</v>
      </c>
    </row>
    <row r="477" spans="1:6" x14ac:dyDescent="0.3">
      <c r="A477" s="4">
        <v>40971</v>
      </c>
      <c r="B477" s="5" t="s">
        <v>54</v>
      </c>
      <c r="C477" s="5" t="s">
        <v>54</v>
      </c>
      <c r="D477" s="5" t="s">
        <v>54</v>
      </c>
      <c r="E477" s="5" t="s">
        <v>54</v>
      </c>
      <c r="F477" s="5" t="s">
        <v>54</v>
      </c>
    </row>
    <row r="478" spans="1:6" x14ac:dyDescent="0.3">
      <c r="A478" s="4">
        <v>40973</v>
      </c>
      <c r="B478" s="5">
        <v>358.10000600000001</v>
      </c>
      <c r="C478" s="5">
        <v>368</v>
      </c>
      <c r="D478" s="5">
        <v>351.04998799999998</v>
      </c>
      <c r="E478" s="5">
        <v>319.41909800000002</v>
      </c>
      <c r="F478" s="5">
        <v>1016385</v>
      </c>
    </row>
    <row r="479" spans="1:6" x14ac:dyDescent="0.3">
      <c r="A479" s="4">
        <v>40974</v>
      </c>
      <c r="B479" s="5">
        <v>352</v>
      </c>
      <c r="C479" s="5">
        <v>370</v>
      </c>
      <c r="D479" s="5">
        <v>346.85000600000001</v>
      </c>
      <c r="E479" s="5">
        <v>317.12338299999999</v>
      </c>
      <c r="F479" s="5">
        <v>571028</v>
      </c>
    </row>
    <row r="480" spans="1:6" x14ac:dyDescent="0.3">
      <c r="A480" s="4">
        <v>40975</v>
      </c>
      <c r="B480" s="5">
        <v>351.85000600000001</v>
      </c>
      <c r="C480" s="5">
        <v>355.35000600000001</v>
      </c>
      <c r="D480" s="5">
        <v>340</v>
      </c>
      <c r="E480" s="5">
        <v>315.27783199999999</v>
      </c>
      <c r="F480" s="5">
        <v>981605</v>
      </c>
    </row>
    <row r="481" spans="1:6" x14ac:dyDescent="0.3">
      <c r="A481" s="4">
        <v>40977</v>
      </c>
      <c r="B481" s="5">
        <v>367.89999399999999</v>
      </c>
      <c r="C481" s="5">
        <v>367.89999399999999</v>
      </c>
      <c r="D481" s="5">
        <v>350</v>
      </c>
      <c r="E481" s="5">
        <v>328.87204000000003</v>
      </c>
      <c r="F481" s="5">
        <v>495298</v>
      </c>
    </row>
    <row r="482" spans="1:6" x14ac:dyDescent="0.3">
      <c r="A482" s="4">
        <v>40980</v>
      </c>
      <c r="B482" s="5">
        <v>370</v>
      </c>
      <c r="C482" s="5">
        <v>379.70001200000002</v>
      </c>
      <c r="D482" s="5">
        <v>366.54998799999998</v>
      </c>
      <c r="E482" s="5">
        <v>334.36376999999999</v>
      </c>
      <c r="F482" s="5">
        <v>425958</v>
      </c>
    </row>
    <row r="483" spans="1:6" x14ac:dyDescent="0.3">
      <c r="A483" s="4">
        <v>40981</v>
      </c>
      <c r="B483" s="5">
        <v>375.29998799999998</v>
      </c>
      <c r="C483" s="5">
        <v>378.89999399999999</v>
      </c>
      <c r="D483" s="5">
        <v>369.95001200000002</v>
      </c>
      <c r="E483" s="5">
        <v>335.57910199999998</v>
      </c>
      <c r="F483" s="5">
        <v>517373</v>
      </c>
    </row>
    <row r="484" spans="1:6" x14ac:dyDescent="0.3">
      <c r="A484" s="4">
        <v>40982</v>
      </c>
      <c r="B484" s="5">
        <v>375.89999399999999</v>
      </c>
      <c r="C484" s="5">
        <v>394.70001200000002</v>
      </c>
      <c r="D484" s="5">
        <v>374.35000600000001</v>
      </c>
      <c r="E484" s="5">
        <v>353.40466300000003</v>
      </c>
      <c r="F484" s="5">
        <v>1041471</v>
      </c>
    </row>
    <row r="485" spans="1:6" x14ac:dyDescent="0.3">
      <c r="A485" s="4">
        <v>40983</v>
      </c>
      <c r="B485" s="5">
        <v>392.54998799999998</v>
      </c>
      <c r="C485" s="5">
        <v>392.79998799999998</v>
      </c>
      <c r="D485" s="5">
        <v>371.14999399999999</v>
      </c>
      <c r="E485" s="5">
        <v>338.550049</v>
      </c>
      <c r="F485" s="5">
        <v>670269</v>
      </c>
    </row>
    <row r="486" spans="1:6" x14ac:dyDescent="0.3">
      <c r="A486" s="4">
        <v>40984</v>
      </c>
      <c r="B486" s="5">
        <v>375</v>
      </c>
      <c r="C486" s="5">
        <v>390</v>
      </c>
      <c r="D486" s="5">
        <v>357.20001200000002</v>
      </c>
      <c r="E486" s="5">
        <v>323.60543799999999</v>
      </c>
      <c r="F486" s="5">
        <v>1116528</v>
      </c>
    </row>
    <row r="487" spans="1:6" x14ac:dyDescent="0.3">
      <c r="A487" s="4">
        <v>40987</v>
      </c>
      <c r="B487" s="5">
        <v>365</v>
      </c>
      <c r="C487" s="5">
        <v>365</v>
      </c>
      <c r="D487" s="5">
        <v>350.54998799999998</v>
      </c>
      <c r="E487" s="5">
        <v>318.78894000000003</v>
      </c>
      <c r="F487" s="5">
        <v>585348</v>
      </c>
    </row>
    <row r="488" spans="1:6" x14ac:dyDescent="0.3">
      <c r="A488" s="4">
        <v>40988</v>
      </c>
      <c r="B488" s="5">
        <v>357</v>
      </c>
      <c r="C488" s="5">
        <v>364.95001200000002</v>
      </c>
      <c r="D488" s="5">
        <v>350.5</v>
      </c>
      <c r="E488" s="5">
        <v>324.055542</v>
      </c>
      <c r="F488" s="5">
        <v>431867</v>
      </c>
    </row>
    <row r="489" spans="1:6" x14ac:dyDescent="0.3">
      <c r="A489" s="4">
        <v>40989</v>
      </c>
      <c r="B489" s="5">
        <v>360</v>
      </c>
      <c r="C489" s="5">
        <v>372</v>
      </c>
      <c r="D489" s="5">
        <v>357.20001200000002</v>
      </c>
      <c r="E489" s="5">
        <v>333.28344700000002</v>
      </c>
      <c r="F489" s="5">
        <v>394648</v>
      </c>
    </row>
    <row r="490" spans="1:6" x14ac:dyDescent="0.3">
      <c r="A490" s="4">
        <v>40990</v>
      </c>
      <c r="B490" s="5">
        <v>367</v>
      </c>
      <c r="C490" s="5">
        <v>373.89999399999999</v>
      </c>
      <c r="D490" s="5">
        <v>353.20001200000002</v>
      </c>
      <c r="E490" s="5">
        <v>319.91427599999997</v>
      </c>
      <c r="F490" s="5">
        <v>610157</v>
      </c>
    </row>
    <row r="491" spans="1:6" x14ac:dyDescent="0.3">
      <c r="A491" s="4">
        <v>40991</v>
      </c>
      <c r="B491" s="5">
        <v>359.89999399999999</v>
      </c>
      <c r="C491" s="5">
        <v>364.39999399999999</v>
      </c>
      <c r="D491" s="5">
        <v>352</v>
      </c>
      <c r="E491" s="5">
        <v>325.04583700000001</v>
      </c>
      <c r="F491" s="5">
        <v>548489</v>
      </c>
    </row>
    <row r="492" spans="1:6" x14ac:dyDescent="0.3">
      <c r="A492" s="4">
        <v>40994</v>
      </c>
      <c r="B492" s="5">
        <v>359.95001200000002</v>
      </c>
      <c r="C492" s="5">
        <v>363.29998799999998</v>
      </c>
      <c r="D492" s="5">
        <v>350.35000600000001</v>
      </c>
      <c r="E492" s="5">
        <v>318.11370799999997</v>
      </c>
      <c r="F492" s="5">
        <v>341682</v>
      </c>
    </row>
    <row r="493" spans="1:6" x14ac:dyDescent="0.3">
      <c r="A493" s="4">
        <v>40995</v>
      </c>
      <c r="B493" s="5">
        <v>359.85000600000001</v>
      </c>
      <c r="C493" s="5">
        <v>367</v>
      </c>
      <c r="D493" s="5">
        <v>354.04998799999998</v>
      </c>
      <c r="E493" s="5">
        <v>326.53131100000002</v>
      </c>
      <c r="F493" s="5">
        <v>555312</v>
      </c>
    </row>
    <row r="494" spans="1:6" x14ac:dyDescent="0.3">
      <c r="A494" s="4">
        <v>40996</v>
      </c>
      <c r="B494" s="5">
        <v>358.54998799999998</v>
      </c>
      <c r="C494" s="5">
        <v>361.75</v>
      </c>
      <c r="D494" s="5">
        <v>345.04998799999998</v>
      </c>
      <c r="E494" s="5">
        <v>313.297211</v>
      </c>
      <c r="F494" s="5">
        <v>486281</v>
      </c>
    </row>
    <row r="495" spans="1:6" x14ac:dyDescent="0.3">
      <c r="A495" s="4">
        <v>40997</v>
      </c>
      <c r="B495" s="5">
        <v>345.04998799999998</v>
      </c>
      <c r="C495" s="5">
        <v>353</v>
      </c>
      <c r="D495" s="5">
        <v>340.20001200000002</v>
      </c>
      <c r="E495" s="5">
        <v>313.97241200000002</v>
      </c>
      <c r="F495" s="5">
        <v>567534</v>
      </c>
    </row>
    <row r="496" spans="1:6" x14ac:dyDescent="0.3">
      <c r="A496" s="4">
        <v>40998</v>
      </c>
      <c r="B496" s="5">
        <v>351</v>
      </c>
      <c r="C496" s="5">
        <v>363.75</v>
      </c>
      <c r="D496" s="5">
        <v>351</v>
      </c>
      <c r="E496" s="5">
        <v>326.48629799999998</v>
      </c>
      <c r="F496" s="5">
        <v>547776</v>
      </c>
    </row>
    <row r="497" spans="1:6" x14ac:dyDescent="0.3">
      <c r="A497" s="4">
        <v>41001</v>
      </c>
      <c r="B497" s="5">
        <v>389.70001200000002</v>
      </c>
      <c r="C497" s="5">
        <v>389.70001200000002</v>
      </c>
      <c r="D497" s="5">
        <v>360.75</v>
      </c>
      <c r="E497" s="5">
        <v>330.40252700000002</v>
      </c>
      <c r="F497" s="5">
        <v>308913</v>
      </c>
    </row>
    <row r="498" spans="1:6" x14ac:dyDescent="0.3">
      <c r="A498" s="4">
        <v>41002</v>
      </c>
      <c r="B498" s="5">
        <v>367.04998799999998</v>
      </c>
      <c r="C498" s="5">
        <v>370.60000600000001</v>
      </c>
      <c r="D498" s="5">
        <v>363.54998799999998</v>
      </c>
      <c r="E498" s="5">
        <v>329.63729899999998</v>
      </c>
      <c r="F498" s="5">
        <v>285158</v>
      </c>
    </row>
    <row r="499" spans="1:6" x14ac:dyDescent="0.3">
      <c r="A499" s="4">
        <v>41003</v>
      </c>
      <c r="B499" s="5">
        <v>363.04998799999998</v>
      </c>
      <c r="C499" s="5">
        <v>376</v>
      </c>
      <c r="D499" s="5">
        <v>363.04998799999998</v>
      </c>
      <c r="E499" s="5">
        <v>335.26403800000003</v>
      </c>
      <c r="F499" s="5">
        <v>507464</v>
      </c>
    </row>
    <row r="500" spans="1:6" x14ac:dyDescent="0.3">
      <c r="A500" s="4">
        <v>41008</v>
      </c>
      <c r="B500" s="5">
        <v>372.39999399999999</v>
      </c>
      <c r="C500" s="5">
        <v>372.39999399999999</v>
      </c>
      <c r="D500" s="5">
        <v>362.60000600000001</v>
      </c>
      <c r="E500" s="5">
        <v>328.15182499999997</v>
      </c>
      <c r="F500" s="5">
        <v>196961</v>
      </c>
    </row>
    <row r="501" spans="1:6" x14ac:dyDescent="0.3">
      <c r="A501" s="4">
        <v>41009</v>
      </c>
      <c r="B501" s="5">
        <v>366.04998799999998</v>
      </c>
      <c r="C501" s="5">
        <v>368.5</v>
      </c>
      <c r="D501" s="5">
        <v>358.10000600000001</v>
      </c>
      <c r="E501" s="5">
        <v>328.78201300000001</v>
      </c>
      <c r="F501" s="5">
        <v>315880</v>
      </c>
    </row>
    <row r="502" spans="1:6" x14ac:dyDescent="0.3">
      <c r="A502" s="4">
        <v>41010</v>
      </c>
      <c r="B502" s="5">
        <v>361.04998799999998</v>
      </c>
      <c r="C502" s="5">
        <v>368.79998799999998</v>
      </c>
      <c r="D502" s="5">
        <v>359.70001200000002</v>
      </c>
      <c r="E502" s="5">
        <v>327.43160999999998</v>
      </c>
      <c r="F502" s="5">
        <v>261035</v>
      </c>
    </row>
    <row r="503" spans="1:6" x14ac:dyDescent="0.3">
      <c r="A503" s="4">
        <v>41011</v>
      </c>
      <c r="B503" s="5">
        <v>365</v>
      </c>
      <c r="C503" s="5">
        <v>369.79998799999998</v>
      </c>
      <c r="D503" s="5">
        <v>365</v>
      </c>
      <c r="E503" s="5">
        <v>331.79794299999998</v>
      </c>
      <c r="F503" s="5">
        <v>316861</v>
      </c>
    </row>
    <row r="504" spans="1:6" x14ac:dyDescent="0.3">
      <c r="A504" s="4">
        <v>41012</v>
      </c>
      <c r="B504" s="5">
        <v>371.95001200000002</v>
      </c>
      <c r="C504" s="5">
        <v>375.89999399999999</v>
      </c>
      <c r="D504" s="5">
        <v>366</v>
      </c>
      <c r="E504" s="5">
        <v>332.42813100000001</v>
      </c>
      <c r="F504" s="5">
        <v>529859</v>
      </c>
    </row>
    <row r="505" spans="1:6" x14ac:dyDescent="0.3">
      <c r="A505" s="4">
        <v>41015</v>
      </c>
      <c r="B505" s="5">
        <v>368.89999399999999</v>
      </c>
      <c r="C505" s="5">
        <v>379</v>
      </c>
      <c r="D505" s="5">
        <v>368.04998799999998</v>
      </c>
      <c r="E505" s="5">
        <v>339.72039799999999</v>
      </c>
      <c r="F505" s="5">
        <v>329083</v>
      </c>
    </row>
    <row r="506" spans="1:6" x14ac:dyDescent="0.3">
      <c r="A506" s="4">
        <v>41016</v>
      </c>
      <c r="B506" s="5">
        <v>380.89999399999999</v>
      </c>
      <c r="C506" s="5">
        <v>383</v>
      </c>
      <c r="D506" s="5">
        <v>368.25</v>
      </c>
      <c r="E506" s="5">
        <v>340.30560300000002</v>
      </c>
      <c r="F506" s="5">
        <v>605361</v>
      </c>
    </row>
    <row r="507" spans="1:6" x14ac:dyDescent="0.3">
      <c r="A507" s="4">
        <v>41017</v>
      </c>
      <c r="B507" s="5">
        <v>379.70001200000002</v>
      </c>
      <c r="C507" s="5">
        <v>381.35000600000001</v>
      </c>
      <c r="D507" s="5">
        <v>370.10000600000001</v>
      </c>
      <c r="E507" s="5">
        <v>334.72384599999998</v>
      </c>
      <c r="F507" s="5">
        <v>404931</v>
      </c>
    </row>
    <row r="508" spans="1:6" x14ac:dyDescent="0.3">
      <c r="A508" s="4">
        <v>41018</v>
      </c>
      <c r="B508" s="5">
        <v>373.89999399999999</v>
      </c>
      <c r="C508" s="5">
        <v>373.89999399999999</v>
      </c>
      <c r="D508" s="5">
        <v>362.25</v>
      </c>
      <c r="E508" s="5">
        <v>329.27716099999998</v>
      </c>
      <c r="F508" s="5">
        <v>244882</v>
      </c>
    </row>
    <row r="509" spans="1:6" x14ac:dyDescent="0.3">
      <c r="A509" s="4">
        <v>41019</v>
      </c>
      <c r="B509" s="5">
        <v>363</v>
      </c>
      <c r="C509" s="5">
        <v>366.10000600000001</v>
      </c>
      <c r="D509" s="5">
        <v>356.5</v>
      </c>
      <c r="E509" s="5">
        <v>321.939911</v>
      </c>
      <c r="F509" s="5">
        <v>418249</v>
      </c>
    </row>
    <row r="510" spans="1:6" x14ac:dyDescent="0.3">
      <c r="A510" s="4">
        <v>41022</v>
      </c>
      <c r="B510" s="5">
        <v>356.35000600000001</v>
      </c>
      <c r="C510" s="5">
        <v>360.95001200000002</v>
      </c>
      <c r="D510" s="5">
        <v>345</v>
      </c>
      <c r="E510" s="5">
        <v>311.67672700000003</v>
      </c>
      <c r="F510" s="5">
        <v>441813</v>
      </c>
    </row>
    <row r="511" spans="1:6" x14ac:dyDescent="0.3">
      <c r="A511" s="4">
        <v>41023</v>
      </c>
      <c r="B511" s="5">
        <v>348</v>
      </c>
      <c r="C511" s="5">
        <v>351.89999399999999</v>
      </c>
      <c r="D511" s="5">
        <v>344</v>
      </c>
      <c r="E511" s="5">
        <v>312.03680400000002</v>
      </c>
      <c r="F511" s="5">
        <v>355582</v>
      </c>
    </row>
    <row r="512" spans="1:6" x14ac:dyDescent="0.3">
      <c r="A512" s="4">
        <v>41024</v>
      </c>
      <c r="B512" s="5">
        <v>348.85000600000001</v>
      </c>
      <c r="C512" s="5">
        <v>350.70001200000002</v>
      </c>
      <c r="D512" s="5">
        <v>337</v>
      </c>
      <c r="E512" s="5">
        <v>305.059662</v>
      </c>
      <c r="F512" s="5">
        <v>470132</v>
      </c>
    </row>
    <row r="513" spans="1:6" x14ac:dyDescent="0.3">
      <c r="A513" s="4">
        <v>41025</v>
      </c>
      <c r="B513" s="5">
        <v>340.70001200000002</v>
      </c>
      <c r="C513" s="5">
        <v>340.70001200000002</v>
      </c>
      <c r="D513" s="5">
        <v>326.60000600000001</v>
      </c>
      <c r="E513" s="5">
        <v>298.26254299999999</v>
      </c>
      <c r="F513" s="5">
        <v>677292</v>
      </c>
    </row>
    <row r="514" spans="1:6" x14ac:dyDescent="0.3">
      <c r="A514" s="4">
        <v>41026</v>
      </c>
      <c r="B514" s="5">
        <v>331.29998799999998</v>
      </c>
      <c r="C514" s="5">
        <v>336</v>
      </c>
      <c r="D514" s="5">
        <v>322</v>
      </c>
      <c r="E514" s="5">
        <v>297.72238199999998</v>
      </c>
      <c r="F514" s="5">
        <v>2137412</v>
      </c>
    </row>
    <row r="515" spans="1:6" x14ac:dyDescent="0.3">
      <c r="A515" s="4">
        <v>41029</v>
      </c>
      <c r="B515" s="5">
        <v>339</v>
      </c>
      <c r="C515" s="5">
        <v>360.89999399999999</v>
      </c>
      <c r="D515" s="5">
        <v>338</v>
      </c>
      <c r="E515" s="5">
        <v>318.248718</v>
      </c>
      <c r="F515" s="5">
        <v>3258986</v>
      </c>
    </row>
    <row r="516" spans="1:6" x14ac:dyDescent="0.3">
      <c r="A516" s="4">
        <v>41031</v>
      </c>
      <c r="B516" s="5">
        <v>352.60000600000001</v>
      </c>
      <c r="C516" s="5">
        <v>358.60000600000001</v>
      </c>
      <c r="D516" s="5">
        <v>346.54998799999998</v>
      </c>
      <c r="E516" s="5">
        <v>313.747345</v>
      </c>
      <c r="F516" s="5">
        <v>721471</v>
      </c>
    </row>
    <row r="517" spans="1:6" x14ac:dyDescent="0.3">
      <c r="A517" s="4">
        <v>41032</v>
      </c>
      <c r="B517" s="5">
        <v>347</v>
      </c>
      <c r="C517" s="5">
        <v>347.5</v>
      </c>
      <c r="D517" s="5">
        <v>329.70001200000002</v>
      </c>
      <c r="E517" s="5">
        <v>300.64831500000003</v>
      </c>
      <c r="F517" s="5">
        <v>586895</v>
      </c>
    </row>
    <row r="518" spans="1:6" x14ac:dyDescent="0.3">
      <c r="A518" s="4">
        <v>41033</v>
      </c>
      <c r="B518" s="5">
        <v>334</v>
      </c>
      <c r="C518" s="5">
        <v>340</v>
      </c>
      <c r="D518" s="5">
        <v>323.20001200000002</v>
      </c>
      <c r="E518" s="5">
        <v>296.28192100000001</v>
      </c>
      <c r="F518" s="5">
        <v>958732</v>
      </c>
    </row>
    <row r="519" spans="1:6" x14ac:dyDescent="0.3">
      <c r="A519" s="4">
        <v>41036</v>
      </c>
      <c r="B519" s="5">
        <v>325.79998799999998</v>
      </c>
      <c r="C519" s="5">
        <v>341</v>
      </c>
      <c r="D519" s="5">
        <v>319.10000600000001</v>
      </c>
      <c r="E519" s="5">
        <v>305.37478599999997</v>
      </c>
      <c r="F519" s="5">
        <v>895667</v>
      </c>
    </row>
    <row r="520" spans="1:6" x14ac:dyDescent="0.3">
      <c r="A520" s="4">
        <v>41037</v>
      </c>
      <c r="B520" s="5">
        <v>339</v>
      </c>
      <c r="C520" s="5">
        <v>343.85000600000001</v>
      </c>
      <c r="D520" s="5">
        <v>325.29998799999998</v>
      </c>
      <c r="E520" s="5">
        <v>297.452271</v>
      </c>
      <c r="F520" s="5">
        <v>449232</v>
      </c>
    </row>
    <row r="521" spans="1:6" x14ac:dyDescent="0.3">
      <c r="A521" s="4">
        <v>41038</v>
      </c>
      <c r="B521" s="5">
        <v>329.04998799999998</v>
      </c>
      <c r="C521" s="5">
        <v>333.79998799999998</v>
      </c>
      <c r="D521" s="5">
        <v>311.04998799999998</v>
      </c>
      <c r="E521" s="5">
        <v>282.32763699999998</v>
      </c>
      <c r="F521" s="5">
        <v>894307</v>
      </c>
    </row>
    <row r="522" spans="1:6" x14ac:dyDescent="0.3">
      <c r="A522" s="4">
        <v>41039</v>
      </c>
      <c r="B522" s="5">
        <v>315</v>
      </c>
      <c r="C522" s="5">
        <v>317.39999399999999</v>
      </c>
      <c r="D522" s="5">
        <v>309.10000600000001</v>
      </c>
      <c r="E522" s="5">
        <v>282.37261999999998</v>
      </c>
      <c r="F522" s="5">
        <v>782417</v>
      </c>
    </row>
    <row r="523" spans="1:6" x14ac:dyDescent="0.3">
      <c r="A523" s="4">
        <v>41040</v>
      </c>
      <c r="B523" s="5">
        <v>314</v>
      </c>
      <c r="C523" s="5">
        <v>322</v>
      </c>
      <c r="D523" s="5">
        <v>309</v>
      </c>
      <c r="E523" s="5">
        <v>285.61361699999998</v>
      </c>
      <c r="F523" s="5">
        <v>706914</v>
      </c>
    </row>
    <row r="524" spans="1:6" x14ac:dyDescent="0.3">
      <c r="A524" s="4">
        <v>41043</v>
      </c>
      <c r="B524" s="5">
        <v>319.95001200000002</v>
      </c>
      <c r="C524" s="5">
        <v>321.95001200000002</v>
      </c>
      <c r="D524" s="5">
        <v>310.25</v>
      </c>
      <c r="E524" s="5">
        <v>285.43359400000003</v>
      </c>
      <c r="F524" s="5">
        <v>698544</v>
      </c>
    </row>
    <row r="525" spans="1:6" x14ac:dyDescent="0.3">
      <c r="A525" s="4">
        <v>41044</v>
      </c>
      <c r="B525" s="5">
        <v>314.04998799999998</v>
      </c>
      <c r="C525" s="5">
        <v>322.85000600000001</v>
      </c>
      <c r="D525" s="5">
        <v>314.04998799999998</v>
      </c>
      <c r="E525" s="5">
        <v>288.80963100000002</v>
      </c>
      <c r="F525" s="5">
        <v>426691</v>
      </c>
    </row>
    <row r="526" spans="1:6" x14ac:dyDescent="0.3">
      <c r="A526" s="4">
        <v>41045</v>
      </c>
      <c r="B526" s="5">
        <v>316.89999399999999</v>
      </c>
      <c r="C526" s="5">
        <v>316.89999399999999</v>
      </c>
      <c r="D526" s="5">
        <v>304.54998799999998</v>
      </c>
      <c r="E526" s="5">
        <v>276.83590700000002</v>
      </c>
      <c r="F526" s="5">
        <v>565062</v>
      </c>
    </row>
    <row r="527" spans="1:6" x14ac:dyDescent="0.3">
      <c r="A527" s="4">
        <v>41046</v>
      </c>
      <c r="B527" s="5">
        <v>308</v>
      </c>
      <c r="C527" s="5">
        <v>315</v>
      </c>
      <c r="D527" s="5">
        <v>302</v>
      </c>
      <c r="E527" s="5">
        <v>277.10598800000002</v>
      </c>
      <c r="F527" s="5">
        <v>757622</v>
      </c>
    </row>
    <row r="528" spans="1:6" x14ac:dyDescent="0.3">
      <c r="A528" s="4">
        <v>41047</v>
      </c>
      <c r="B528" s="5">
        <v>306.85000600000001</v>
      </c>
      <c r="C528" s="5">
        <v>316</v>
      </c>
      <c r="D528" s="5">
        <v>302.10000600000001</v>
      </c>
      <c r="E528" s="5">
        <v>283.63299599999999</v>
      </c>
      <c r="F528" s="5">
        <v>494000</v>
      </c>
    </row>
    <row r="529" spans="1:6" x14ac:dyDescent="0.3">
      <c r="A529" s="4">
        <v>41050</v>
      </c>
      <c r="B529" s="5">
        <v>313.60000600000001</v>
      </c>
      <c r="C529" s="5">
        <v>320.75</v>
      </c>
      <c r="D529" s="5">
        <v>313.60000600000001</v>
      </c>
      <c r="E529" s="5">
        <v>286.28884900000003</v>
      </c>
      <c r="F529" s="5">
        <v>310672</v>
      </c>
    </row>
    <row r="530" spans="1:6" x14ac:dyDescent="0.3">
      <c r="A530" s="4">
        <v>41051</v>
      </c>
      <c r="B530" s="5">
        <v>319.14999399999999</v>
      </c>
      <c r="C530" s="5">
        <v>323.60000600000001</v>
      </c>
      <c r="D530" s="5">
        <v>305.5</v>
      </c>
      <c r="E530" s="5">
        <v>276.97094700000002</v>
      </c>
      <c r="F530" s="5">
        <v>516880</v>
      </c>
    </row>
    <row r="531" spans="1:6" x14ac:dyDescent="0.3">
      <c r="A531" s="4">
        <v>41052</v>
      </c>
      <c r="B531" s="5">
        <v>305.95001200000002</v>
      </c>
      <c r="C531" s="5">
        <v>314</v>
      </c>
      <c r="D531" s="5">
        <v>304.35000600000001</v>
      </c>
      <c r="E531" s="5">
        <v>280.84216300000003</v>
      </c>
      <c r="F531" s="5">
        <v>408508</v>
      </c>
    </row>
    <row r="532" spans="1:6" x14ac:dyDescent="0.3">
      <c r="A532" s="4">
        <v>41053</v>
      </c>
      <c r="B532" s="5">
        <v>311</v>
      </c>
      <c r="C532" s="5">
        <v>317.89999399999999</v>
      </c>
      <c r="D532" s="5">
        <v>310.60000600000001</v>
      </c>
      <c r="E532" s="5">
        <v>284.35324100000003</v>
      </c>
      <c r="F532" s="5">
        <v>374916</v>
      </c>
    </row>
    <row r="533" spans="1:6" x14ac:dyDescent="0.3">
      <c r="A533" s="4">
        <v>41054</v>
      </c>
      <c r="B533" s="5">
        <v>316.04998799999998</v>
      </c>
      <c r="C533" s="5">
        <v>322.79998799999998</v>
      </c>
      <c r="D533" s="5">
        <v>313.79998799999998</v>
      </c>
      <c r="E533" s="5">
        <v>288.53955100000002</v>
      </c>
      <c r="F533" s="5">
        <v>376942</v>
      </c>
    </row>
    <row r="534" spans="1:6" x14ac:dyDescent="0.3">
      <c r="A534" s="4">
        <v>41057</v>
      </c>
      <c r="B534" s="5">
        <v>321.54998799999998</v>
      </c>
      <c r="C534" s="5">
        <v>332</v>
      </c>
      <c r="D534" s="5">
        <v>321.54998799999998</v>
      </c>
      <c r="E534" s="5">
        <v>297.04714999999999</v>
      </c>
      <c r="F534" s="5">
        <v>420346</v>
      </c>
    </row>
    <row r="535" spans="1:6" x14ac:dyDescent="0.3">
      <c r="A535" s="4">
        <v>41058</v>
      </c>
      <c r="B535" s="5">
        <v>333</v>
      </c>
      <c r="C535" s="5">
        <v>337.70001200000002</v>
      </c>
      <c r="D535" s="5">
        <v>329.14999399999999</v>
      </c>
      <c r="E535" s="5">
        <v>298.307526</v>
      </c>
      <c r="F535" s="5">
        <v>544453</v>
      </c>
    </row>
    <row r="536" spans="1:6" x14ac:dyDescent="0.3">
      <c r="A536" s="4">
        <v>41059</v>
      </c>
      <c r="B536" s="5">
        <v>330.95001200000002</v>
      </c>
      <c r="C536" s="5">
        <v>330.95001200000002</v>
      </c>
      <c r="D536" s="5">
        <v>317.54998799999998</v>
      </c>
      <c r="E536" s="5">
        <v>287.90933200000001</v>
      </c>
      <c r="F536" s="5">
        <v>259576</v>
      </c>
    </row>
    <row r="537" spans="1:6" x14ac:dyDescent="0.3">
      <c r="A537" s="4">
        <v>41060</v>
      </c>
      <c r="B537" s="5">
        <v>315.04998799999998</v>
      </c>
      <c r="C537" s="5">
        <v>348.89999399999999</v>
      </c>
      <c r="D537" s="5">
        <v>315.04998799999998</v>
      </c>
      <c r="E537" s="5">
        <v>306.86019900000002</v>
      </c>
      <c r="F537" s="5">
        <v>1358578</v>
      </c>
    </row>
    <row r="538" spans="1:6" x14ac:dyDescent="0.3">
      <c r="A538" s="4">
        <v>41061</v>
      </c>
      <c r="B538" s="5">
        <v>329</v>
      </c>
      <c r="C538" s="5">
        <v>343.85000600000001</v>
      </c>
      <c r="D538" s="5">
        <v>329</v>
      </c>
      <c r="E538" s="5">
        <v>299.97308299999997</v>
      </c>
      <c r="F538" s="5">
        <v>680908</v>
      </c>
    </row>
    <row r="539" spans="1:6" x14ac:dyDescent="0.3">
      <c r="A539" s="4">
        <v>41064</v>
      </c>
      <c r="B539" s="5">
        <v>329</v>
      </c>
      <c r="C539" s="5">
        <v>335</v>
      </c>
      <c r="D539" s="5">
        <v>324.20001200000002</v>
      </c>
      <c r="E539" s="5">
        <v>299.79299900000001</v>
      </c>
      <c r="F539" s="5">
        <v>265562</v>
      </c>
    </row>
    <row r="540" spans="1:6" x14ac:dyDescent="0.3">
      <c r="A540" s="4">
        <v>41065</v>
      </c>
      <c r="B540" s="5">
        <v>335.39999399999999</v>
      </c>
      <c r="C540" s="5">
        <v>341</v>
      </c>
      <c r="D540" s="5">
        <v>330.85000600000001</v>
      </c>
      <c r="E540" s="5">
        <v>303.16906699999998</v>
      </c>
      <c r="F540" s="5">
        <v>422603</v>
      </c>
    </row>
    <row r="541" spans="1:6" x14ac:dyDescent="0.3">
      <c r="A541" s="4">
        <v>41066</v>
      </c>
      <c r="B541" s="5">
        <v>334.14999399999999</v>
      </c>
      <c r="C541" s="5">
        <v>345.70001200000002</v>
      </c>
      <c r="D541" s="5">
        <v>334.14999399999999</v>
      </c>
      <c r="E541" s="5">
        <v>308.88583399999999</v>
      </c>
      <c r="F541" s="5">
        <v>575636</v>
      </c>
    </row>
    <row r="542" spans="1:6" x14ac:dyDescent="0.3">
      <c r="A542" s="4">
        <v>41067</v>
      </c>
      <c r="B542" s="5">
        <v>343</v>
      </c>
      <c r="C542" s="5">
        <v>352.70001200000002</v>
      </c>
      <c r="D542" s="5">
        <v>340.35000600000001</v>
      </c>
      <c r="E542" s="5">
        <v>314.19751000000002</v>
      </c>
      <c r="F542" s="5">
        <v>515400</v>
      </c>
    </row>
    <row r="543" spans="1:6" x14ac:dyDescent="0.3">
      <c r="A543" s="4">
        <v>41068</v>
      </c>
      <c r="B543" s="5">
        <v>341.5</v>
      </c>
      <c r="C543" s="5">
        <v>356</v>
      </c>
      <c r="D543" s="5">
        <v>341</v>
      </c>
      <c r="E543" s="5">
        <v>318.33880599999998</v>
      </c>
      <c r="F543" s="5">
        <v>432183</v>
      </c>
    </row>
    <row r="544" spans="1:6" x14ac:dyDescent="0.3">
      <c r="A544" s="4">
        <v>41071</v>
      </c>
      <c r="B544" s="5">
        <v>356.35000600000001</v>
      </c>
      <c r="C544" s="5">
        <v>362</v>
      </c>
      <c r="D544" s="5">
        <v>346.20001200000002</v>
      </c>
      <c r="E544" s="5">
        <v>314.24246199999999</v>
      </c>
      <c r="F544" s="5">
        <v>481356</v>
      </c>
    </row>
    <row r="545" spans="1:6" x14ac:dyDescent="0.3">
      <c r="A545" s="4">
        <v>41072</v>
      </c>
      <c r="B545" s="5">
        <v>347.45001200000002</v>
      </c>
      <c r="C545" s="5">
        <v>359.89999399999999</v>
      </c>
      <c r="D545" s="5">
        <v>345.60000600000001</v>
      </c>
      <c r="E545" s="5">
        <v>322.70517000000001</v>
      </c>
      <c r="F545" s="5">
        <v>473711</v>
      </c>
    </row>
    <row r="546" spans="1:6" x14ac:dyDescent="0.3">
      <c r="A546" s="4">
        <v>41073</v>
      </c>
      <c r="B546" s="5">
        <v>358.35000600000001</v>
      </c>
      <c r="C546" s="5">
        <v>361.04998799999998</v>
      </c>
      <c r="D546" s="5">
        <v>352.10000600000001</v>
      </c>
      <c r="E546" s="5">
        <v>320.49945100000002</v>
      </c>
      <c r="F546" s="5">
        <v>723938</v>
      </c>
    </row>
    <row r="547" spans="1:6" x14ac:dyDescent="0.3">
      <c r="A547" s="4">
        <v>41074</v>
      </c>
      <c r="B547" s="5">
        <v>354.04998799999998</v>
      </c>
      <c r="C547" s="5">
        <v>357.89999399999999</v>
      </c>
      <c r="D547" s="5">
        <v>345</v>
      </c>
      <c r="E547" s="5">
        <v>313.38723800000002</v>
      </c>
      <c r="F547" s="5">
        <v>363286</v>
      </c>
    </row>
    <row r="548" spans="1:6" x14ac:dyDescent="0.3">
      <c r="A548" s="4">
        <v>41075</v>
      </c>
      <c r="B548" s="5">
        <v>349.95001200000002</v>
      </c>
      <c r="C548" s="5">
        <v>352.39999399999999</v>
      </c>
      <c r="D548" s="5">
        <v>345.70001200000002</v>
      </c>
      <c r="E548" s="5">
        <v>314.872681</v>
      </c>
      <c r="F548" s="5">
        <v>305690</v>
      </c>
    </row>
    <row r="549" spans="1:6" x14ac:dyDescent="0.3">
      <c r="A549" s="4">
        <v>41078</v>
      </c>
      <c r="B549" s="5">
        <v>352.25</v>
      </c>
      <c r="C549" s="5">
        <v>355</v>
      </c>
      <c r="D549" s="5">
        <v>335.79998799999998</v>
      </c>
      <c r="E549" s="5">
        <v>306.63516199999998</v>
      </c>
      <c r="F549" s="5">
        <v>496719</v>
      </c>
    </row>
    <row r="550" spans="1:6" x14ac:dyDescent="0.3">
      <c r="A550" s="4">
        <v>41079</v>
      </c>
      <c r="B550" s="5">
        <v>338.04998799999998</v>
      </c>
      <c r="C550" s="5">
        <v>339.75</v>
      </c>
      <c r="D550" s="5">
        <v>327.29998799999998</v>
      </c>
      <c r="E550" s="5">
        <v>301.14343300000002</v>
      </c>
      <c r="F550" s="5">
        <v>581048</v>
      </c>
    </row>
    <row r="551" spans="1:6" x14ac:dyDescent="0.3">
      <c r="A551" s="4">
        <v>41080</v>
      </c>
      <c r="B551" s="5">
        <v>335.04998799999998</v>
      </c>
      <c r="C551" s="5">
        <v>342.39999399999999</v>
      </c>
      <c r="D551" s="5">
        <v>335.04998799999998</v>
      </c>
      <c r="E551" s="5">
        <v>307.53543100000002</v>
      </c>
      <c r="F551" s="5">
        <v>259026</v>
      </c>
    </row>
    <row r="552" spans="1:6" x14ac:dyDescent="0.3">
      <c r="A552" s="4">
        <v>41081</v>
      </c>
      <c r="B552" s="5">
        <v>336</v>
      </c>
      <c r="C552" s="5">
        <v>342</v>
      </c>
      <c r="D552" s="5">
        <v>329.04998799999998</v>
      </c>
      <c r="E552" s="5">
        <v>313.83136000000002</v>
      </c>
      <c r="F552" s="5">
        <v>443519</v>
      </c>
    </row>
    <row r="553" spans="1:6" x14ac:dyDescent="0.3">
      <c r="A553" s="4">
        <v>41082</v>
      </c>
      <c r="B553" s="5">
        <v>340.04998799999998</v>
      </c>
      <c r="C553" s="5">
        <v>349.70001200000002</v>
      </c>
      <c r="D553" s="5">
        <v>338.14999399999999</v>
      </c>
      <c r="E553" s="5">
        <v>316.77252199999998</v>
      </c>
      <c r="F553" s="5">
        <v>705261</v>
      </c>
    </row>
    <row r="554" spans="1:6" x14ac:dyDescent="0.3">
      <c r="A554" s="4">
        <v>41085</v>
      </c>
      <c r="B554" s="5">
        <v>345.95001200000002</v>
      </c>
      <c r="C554" s="5">
        <v>352.39999399999999</v>
      </c>
      <c r="D554" s="5">
        <v>340.5</v>
      </c>
      <c r="E554" s="5">
        <v>315.30191000000002</v>
      </c>
      <c r="F554" s="5">
        <v>335350</v>
      </c>
    </row>
    <row r="555" spans="1:6" x14ac:dyDescent="0.3">
      <c r="A555" s="4">
        <v>41086</v>
      </c>
      <c r="B555" s="5">
        <v>342.45001200000002</v>
      </c>
      <c r="C555" s="5">
        <v>346.45001200000002</v>
      </c>
      <c r="D555" s="5">
        <v>341.79998799999998</v>
      </c>
      <c r="E555" s="5">
        <v>316.726563</v>
      </c>
      <c r="F555" s="5">
        <v>149847</v>
      </c>
    </row>
    <row r="556" spans="1:6" x14ac:dyDescent="0.3">
      <c r="A556" s="4">
        <v>41087</v>
      </c>
      <c r="B556" s="5">
        <v>348.75</v>
      </c>
      <c r="C556" s="5">
        <v>348.75</v>
      </c>
      <c r="D556" s="5">
        <v>341.35000600000001</v>
      </c>
      <c r="E556" s="5">
        <v>316.35891700000002</v>
      </c>
      <c r="F556" s="5">
        <v>233552</v>
      </c>
    </row>
    <row r="557" spans="1:6" x14ac:dyDescent="0.3">
      <c r="A557" s="4">
        <v>41088</v>
      </c>
      <c r="B557" s="5">
        <v>346.89999399999999</v>
      </c>
      <c r="C557" s="5">
        <v>348.95001200000002</v>
      </c>
      <c r="D557" s="5">
        <v>340.45001200000002</v>
      </c>
      <c r="E557" s="5">
        <v>317.46182299999998</v>
      </c>
      <c r="F557" s="5">
        <v>484207</v>
      </c>
    </row>
    <row r="558" spans="1:6" x14ac:dyDescent="0.3">
      <c r="A558" s="4">
        <v>41089</v>
      </c>
      <c r="B558" s="5">
        <v>352</v>
      </c>
      <c r="C558" s="5">
        <v>352</v>
      </c>
      <c r="D558" s="5">
        <v>345</v>
      </c>
      <c r="E558" s="5">
        <v>318.97839399999998</v>
      </c>
      <c r="F558" s="5">
        <v>969835</v>
      </c>
    </row>
    <row r="559" spans="1:6" x14ac:dyDescent="0.3">
      <c r="A559" s="4">
        <v>41092</v>
      </c>
      <c r="B559" s="5">
        <v>348.95001200000002</v>
      </c>
      <c r="C559" s="5">
        <v>351.89999399999999</v>
      </c>
      <c r="D559" s="5">
        <v>344.5</v>
      </c>
      <c r="E559" s="5">
        <v>319.75964399999998</v>
      </c>
      <c r="F559" s="5">
        <v>816705</v>
      </c>
    </row>
    <row r="560" spans="1:6" x14ac:dyDescent="0.3">
      <c r="A560" s="4">
        <v>41093</v>
      </c>
      <c r="B560" s="5">
        <v>348.10000600000001</v>
      </c>
      <c r="C560" s="5">
        <v>355</v>
      </c>
      <c r="D560" s="5">
        <v>348</v>
      </c>
      <c r="E560" s="5">
        <v>323.98757899999998</v>
      </c>
      <c r="F560" s="5">
        <v>1234596</v>
      </c>
    </row>
    <row r="561" spans="1:6" x14ac:dyDescent="0.3">
      <c r="A561" s="4">
        <v>41094</v>
      </c>
      <c r="B561" s="5">
        <v>355.29998799999998</v>
      </c>
      <c r="C561" s="5">
        <v>356.89999399999999</v>
      </c>
      <c r="D561" s="5">
        <v>342.25</v>
      </c>
      <c r="E561" s="5">
        <v>324.90664700000002</v>
      </c>
      <c r="F561" s="5">
        <v>1076167</v>
      </c>
    </row>
    <row r="562" spans="1:6" x14ac:dyDescent="0.3">
      <c r="A562" s="4">
        <v>41095</v>
      </c>
      <c r="B562" s="5">
        <v>353.79998799999998</v>
      </c>
      <c r="C562" s="5">
        <v>356.64999399999999</v>
      </c>
      <c r="D562" s="5">
        <v>350.10000600000001</v>
      </c>
      <c r="E562" s="5">
        <v>325.917664</v>
      </c>
      <c r="F562" s="5">
        <v>530190</v>
      </c>
    </row>
    <row r="563" spans="1:6" x14ac:dyDescent="0.3">
      <c r="A563" s="4">
        <v>41096</v>
      </c>
      <c r="B563" s="5">
        <v>355</v>
      </c>
      <c r="C563" s="5">
        <v>355.85000600000001</v>
      </c>
      <c r="D563" s="5">
        <v>348.79998799999998</v>
      </c>
      <c r="E563" s="5">
        <v>323.48202500000002</v>
      </c>
      <c r="F563" s="5">
        <v>434339</v>
      </c>
    </row>
    <row r="564" spans="1:6" x14ac:dyDescent="0.3">
      <c r="A564" s="4">
        <v>41099</v>
      </c>
      <c r="B564" s="5">
        <v>350</v>
      </c>
      <c r="C564" s="5">
        <v>350.39999399999999</v>
      </c>
      <c r="D564" s="5">
        <v>343.79998799999998</v>
      </c>
      <c r="E564" s="5">
        <v>316.95632899999998</v>
      </c>
      <c r="F564" s="5">
        <v>276374</v>
      </c>
    </row>
    <row r="565" spans="1:6" x14ac:dyDescent="0.3">
      <c r="A565" s="4">
        <v>41100</v>
      </c>
      <c r="B565" s="5">
        <v>348.79998799999998</v>
      </c>
      <c r="C565" s="5">
        <v>349</v>
      </c>
      <c r="D565" s="5">
        <v>343.14999399999999</v>
      </c>
      <c r="E565" s="5">
        <v>319.66772500000002</v>
      </c>
      <c r="F565" s="5">
        <v>686465</v>
      </c>
    </row>
    <row r="566" spans="1:6" x14ac:dyDescent="0.3">
      <c r="A566" s="4">
        <v>41101</v>
      </c>
      <c r="B566" s="5">
        <v>349.64999399999999</v>
      </c>
      <c r="C566" s="5">
        <v>349.64999399999999</v>
      </c>
      <c r="D566" s="5">
        <v>343.14999399999999</v>
      </c>
      <c r="E566" s="5">
        <v>317.09420799999998</v>
      </c>
      <c r="F566" s="5">
        <v>742562</v>
      </c>
    </row>
    <row r="567" spans="1:6" x14ac:dyDescent="0.3">
      <c r="A567" s="4">
        <v>41102</v>
      </c>
      <c r="B567" s="5">
        <v>343.04998799999998</v>
      </c>
      <c r="C567" s="5">
        <v>344.79998799999998</v>
      </c>
      <c r="D567" s="5">
        <v>338.5</v>
      </c>
      <c r="E567" s="5">
        <v>313.279877</v>
      </c>
      <c r="F567" s="5">
        <v>270568</v>
      </c>
    </row>
    <row r="568" spans="1:6" x14ac:dyDescent="0.3">
      <c r="A568" s="4">
        <v>41103</v>
      </c>
      <c r="B568" s="5">
        <v>341</v>
      </c>
      <c r="C568" s="5">
        <v>342.45001200000002</v>
      </c>
      <c r="D568" s="5">
        <v>336.29998799999998</v>
      </c>
      <c r="E568" s="5">
        <v>310.430634</v>
      </c>
      <c r="F568" s="5">
        <v>934404</v>
      </c>
    </row>
    <row r="569" spans="1:6" x14ac:dyDescent="0.3">
      <c r="A569" s="4">
        <v>41106</v>
      </c>
      <c r="B569" s="5">
        <v>337</v>
      </c>
      <c r="C569" s="5">
        <v>337.85000600000001</v>
      </c>
      <c r="D569" s="5">
        <v>332.29998799999998</v>
      </c>
      <c r="E569" s="5">
        <v>306.662262</v>
      </c>
      <c r="F569" s="5">
        <v>406565</v>
      </c>
    </row>
    <row r="570" spans="1:6" x14ac:dyDescent="0.3">
      <c r="A570" s="4">
        <v>41107</v>
      </c>
      <c r="B570" s="5">
        <v>334.95001200000002</v>
      </c>
      <c r="C570" s="5">
        <v>337.75</v>
      </c>
      <c r="D570" s="5">
        <v>327</v>
      </c>
      <c r="E570" s="5">
        <v>302.847961</v>
      </c>
      <c r="F570" s="5">
        <v>674690</v>
      </c>
    </row>
    <row r="571" spans="1:6" x14ac:dyDescent="0.3">
      <c r="A571" s="4">
        <v>41108</v>
      </c>
      <c r="B571" s="5">
        <v>325</v>
      </c>
      <c r="C571" s="5">
        <v>331.70001200000002</v>
      </c>
      <c r="D571" s="5">
        <v>314</v>
      </c>
      <c r="E571" s="5">
        <v>303.12365699999998</v>
      </c>
      <c r="F571" s="5">
        <v>279338</v>
      </c>
    </row>
    <row r="572" spans="1:6" x14ac:dyDescent="0.3">
      <c r="A572" s="4">
        <v>41109</v>
      </c>
      <c r="B572" s="5">
        <v>330.04998799999998</v>
      </c>
      <c r="C572" s="5">
        <v>335</v>
      </c>
      <c r="D572" s="5">
        <v>323.10000600000001</v>
      </c>
      <c r="E572" s="5">
        <v>299.49319500000001</v>
      </c>
      <c r="F572" s="5">
        <v>380869</v>
      </c>
    </row>
    <row r="573" spans="1:6" x14ac:dyDescent="0.3">
      <c r="A573" s="4">
        <v>41110</v>
      </c>
      <c r="B573" s="5">
        <v>326.04998799999998</v>
      </c>
      <c r="C573" s="5">
        <v>328.25</v>
      </c>
      <c r="D573" s="5">
        <v>320.10000600000001</v>
      </c>
      <c r="E573" s="5">
        <v>298.29834</v>
      </c>
      <c r="F573" s="5">
        <v>326225</v>
      </c>
    </row>
    <row r="574" spans="1:6" x14ac:dyDescent="0.3">
      <c r="A574" s="4">
        <v>41113</v>
      </c>
      <c r="B574" s="5">
        <v>323.85000600000001</v>
      </c>
      <c r="C574" s="5">
        <v>323.89999399999999</v>
      </c>
      <c r="D574" s="5">
        <v>317.89999399999999</v>
      </c>
      <c r="E574" s="5">
        <v>294.48400900000001</v>
      </c>
      <c r="F574" s="5">
        <v>283606</v>
      </c>
    </row>
    <row r="575" spans="1:6" x14ac:dyDescent="0.3">
      <c r="A575" s="4">
        <v>41114</v>
      </c>
      <c r="B575" s="5">
        <v>320.75</v>
      </c>
      <c r="C575" s="5">
        <v>324</v>
      </c>
      <c r="D575" s="5">
        <v>320</v>
      </c>
      <c r="E575" s="5">
        <v>295.035461</v>
      </c>
      <c r="F575" s="5">
        <v>220198</v>
      </c>
    </row>
    <row r="576" spans="1:6" x14ac:dyDescent="0.3">
      <c r="A576" s="4">
        <v>41115</v>
      </c>
      <c r="B576" s="5">
        <v>318.04998799999998</v>
      </c>
      <c r="C576" s="5">
        <v>321.75</v>
      </c>
      <c r="D576" s="5">
        <v>315</v>
      </c>
      <c r="E576" s="5">
        <v>292.37005599999998</v>
      </c>
      <c r="F576" s="5">
        <v>294835</v>
      </c>
    </row>
    <row r="577" spans="1:6" x14ac:dyDescent="0.3">
      <c r="A577" s="4">
        <v>41116</v>
      </c>
      <c r="B577" s="5">
        <v>319.54998799999998</v>
      </c>
      <c r="C577" s="5">
        <v>320.89999399999999</v>
      </c>
      <c r="D577" s="5">
        <v>305.60000600000001</v>
      </c>
      <c r="E577" s="5">
        <v>283.08700599999997</v>
      </c>
      <c r="F577" s="5">
        <v>636247</v>
      </c>
    </row>
    <row r="578" spans="1:6" x14ac:dyDescent="0.3">
      <c r="A578" s="4">
        <v>41117</v>
      </c>
      <c r="B578" s="5">
        <v>314</v>
      </c>
      <c r="C578" s="5">
        <v>316.20001200000002</v>
      </c>
      <c r="D578" s="5">
        <v>288</v>
      </c>
      <c r="E578" s="5">
        <v>266.95657299999999</v>
      </c>
      <c r="F578" s="5">
        <v>2451398</v>
      </c>
    </row>
    <row r="579" spans="1:6" x14ac:dyDescent="0.3">
      <c r="A579" s="4">
        <v>41120</v>
      </c>
      <c r="B579" s="5">
        <v>295.54998799999998</v>
      </c>
      <c r="C579" s="5">
        <v>297.85000600000001</v>
      </c>
      <c r="D579" s="5">
        <v>289.04998799999998</v>
      </c>
      <c r="E579" s="5">
        <v>272.37933299999997</v>
      </c>
      <c r="F579" s="5">
        <v>1171578</v>
      </c>
    </row>
    <row r="580" spans="1:6" x14ac:dyDescent="0.3">
      <c r="A580" s="4">
        <v>41121</v>
      </c>
      <c r="B580" s="5">
        <v>299.29998799999998</v>
      </c>
      <c r="C580" s="5">
        <v>299.75</v>
      </c>
      <c r="D580" s="5">
        <v>288.39999399999999</v>
      </c>
      <c r="E580" s="5">
        <v>273.80395499999997</v>
      </c>
      <c r="F580" s="5">
        <v>927767</v>
      </c>
    </row>
    <row r="581" spans="1:6" x14ac:dyDescent="0.3">
      <c r="A581" s="4">
        <v>41122</v>
      </c>
      <c r="B581" s="5">
        <v>296.29998799999998</v>
      </c>
      <c r="C581" s="5">
        <v>300.89999399999999</v>
      </c>
      <c r="D581" s="5">
        <v>295.10000600000001</v>
      </c>
      <c r="E581" s="5">
        <v>273.57415800000001</v>
      </c>
      <c r="F581" s="5">
        <v>676797</v>
      </c>
    </row>
    <row r="582" spans="1:6" x14ac:dyDescent="0.3">
      <c r="A582" s="4">
        <v>41123</v>
      </c>
      <c r="B582" s="5">
        <v>295.20001200000002</v>
      </c>
      <c r="C582" s="5">
        <v>299.79998799999998</v>
      </c>
      <c r="D582" s="5">
        <v>294</v>
      </c>
      <c r="E582" s="5">
        <v>272.83889799999997</v>
      </c>
      <c r="F582" s="5">
        <v>417584</v>
      </c>
    </row>
    <row r="583" spans="1:6" x14ac:dyDescent="0.3">
      <c r="A583" s="4">
        <v>41124</v>
      </c>
      <c r="B583" s="5">
        <v>293.04998799999998</v>
      </c>
      <c r="C583" s="5">
        <v>296.04998799999998</v>
      </c>
      <c r="D583" s="5">
        <v>286</v>
      </c>
      <c r="E583" s="5">
        <v>265.71575899999999</v>
      </c>
      <c r="F583" s="5">
        <v>767986</v>
      </c>
    </row>
    <row r="584" spans="1:6" x14ac:dyDescent="0.3">
      <c r="A584" s="4">
        <v>41127</v>
      </c>
      <c r="B584" s="5">
        <v>292</v>
      </c>
      <c r="C584" s="5">
        <v>294.04998799999998</v>
      </c>
      <c r="D584" s="5">
        <v>286.29998799999998</v>
      </c>
      <c r="E584" s="5">
        <v>264.19921900000003</v>
      </c>
      <c r="F584" s="5">
        <v>581324</v>
      </c>
    </row>
    <row r="585" spans="1:6" x14ac:dyDescent="0.3">
      <c r="A585" s="4">
        <v>41128</v>
      </c>
      <c r="B585" s="5">
        <v>288</v>
      </c>
      <c r="C585" s="5">
        <v>291.5</v>
      </c>
      <c r="D585" s="5">
        <v>286.20001200000002</v>
      </c>
      <c r="E585" s="5">
        <v>265.21020499999997</v>
      </c>
      <c r="F585" s="5">
        <v>845450</v>
      </c>
    </row>
    <row r="586" spans="1:6" x14ac:dyDescent="0.3">
      <c r="A586" s="4">
        <v>41129</v>
      </c>
      <c r="B586" s="5">
        <v>291.89999399999999</v>
      </c>
      <c r="C586" s="5">
        <v>291.89999399999999</v>
      </c>
      <c r="D586" s="5">
        <v>284.10000600000001</v>
      </c>
      <c r="E586" s="5">
        <v>261.90145899999999</v>
      </c>
      <c r="F586" s="5">
        <v>663170</v>
      </c>
    </row>
    <row r="587" spans="1:6" x14ac:dyDescent="0.3">
      <c r="A587" s="4">
        <v>41130</v>
      </c>
      <c r="B587" s="5">
        <v>285</v>
      </c>
      <c r="C587" s="5">
        <v>285.95001200000002</v>
      </c>
      <c r="D587" s="5">
        <v>278</v>
      </c>
      <c r="E587" s="5">
        <v>257.30587800000001</v>
      </c>
      <c r="F587" s="5">
        <v>890956</v>
      </c>
    </row>
    <row r="588" spans="1:6" x14ac:dyDescent="0.3">
      <c r="A588" s="4">
        <v>41131</v>
      </c>
      <c r="B588" s="5">
        <v>280</v>
      </c>
      <c r="C588" s="5">
        <v>280.60000600000001</v>
      </c>
      <c r="D588" s="5">
        <v>271</v>
      </c>
      <c r="E588" s="5">
        <v>249.90701300000001</v>
      </c>
      <c r="F588" s="5">
        <v>792316</v>
      </c>
    </row>
    <row r="589" spans="1:6" x14ac:dyDescent="0.3">
      <c r="A589" s="4">
        <v>41134</v>
      </c>
      <c r="B589" s="5">
        <v>270.60000600000001</v>
      </c>
      <c r="C589" s="5">
        <v>274.39999399999999</v>
      </c>
      <c r="D589" s="5">
        <v>266.14999399999999</v>
      </c>
      <c r="E589" s="5">
        <v>249.30955499999999</v>
      </c>
      <c r="F589" s="5">
        <v>881523</v>
      </c>
    </row>
    <row r="590" spans="1:6" x14ac:dyDescent="0.3">
      <c r="A590" s="4">
        <v>41135</v>
      </c>
      <c r="B590" s="5">
        <v>273.79998799999998</v>
      </c>
      <c r="C590" s="5">
        <v>279</v>
      </c>
      <c r="D590" s="5">
        <v>271</v>
      </c>
      <c r="E590" s="5">
        <v>253.031982</v>
      </c>
      <c r="F590" s="5">
        <v>943349</v>
      </c>
    </row>
    <row r="591" spans="1:6" x14ac:dyDescent="0.3">
      <c r="A591" s="4">
        <v>41137</v>
      </c>
      <c r="B591" s="5">
        <v>275.29998799999998</v>
      </c>
      <c r="C591" s="5">
        <v>281.79998799999998</v>
      </c>
      <c r="D591" s="5">
        <v>275.29998799999998</v>
      </c>
      <c r="E591" s="5">
        <v>255.74336199999999</v>
      </c>
      <c r="F591" s="5">
        <v>615048</v>
      </c>
    </row>
    <row r="592" spans="1:6" x14ac:dyDescent="0.3">
      <c r="A592" s="4">
        <v>41138</v>
      </c>
      <c r="B592" s="5">
        <v>279</v>
      </c>
      <c r="C592" s="5">
        <v>280.5</v>
      </c>
      <c r="D592" s="5">
        <v>274.54998799999998</v>
      </c>
      <c r="E592" s="5">
        <v>254.36471599999999</v>
      </c>
      <c r="F592" s="5">
        <v>389363</v>
      </c>
    </row>
    <row r="593" spans="1:6" x14ac:dyDescent="0.3">
      <c r="A593" s="4">
        <v>41142</v>
      </c>
      <c r="B593" s="5">
        <v>276.75</v>
      </c>
      <c r="C593" s="5">
        <v>279.5</v>
      </c>
      <c r="D593" s="5">
        <v>273.25</v>
      </c>
      <c r="E593" s="5">
        <v>255.28381300000001</v>
      </c>
      <c r="F593" s="5">
        <v>310039</v>
      </c>
    </row>
    <row r="594" spans="1:6" x14ac:dyDescent="0.3">
      <c r="A594" s="4">
        <v>41143</v>
      </c>
      <c r="B594" s="5">
        <v>276</v>
      </c>
      <c r="C594" s="5">
        <v>280.95001200000002</v>
      </c>
      <c r="D594" s="5">
        <v>275.10000600000001</v>
      </c>
      <c r="E594" s="5">
        <v>256.57058699999999</v>
      </c>
      <c r="F594" s="5">
        <v>431711</v>
      </c>
    </row>
    <row r="595" spans="1:6" x14ac:dyDescent="0.3">
      <c r="A595" s="4">
        <v>41144</v>
      </c>
      <c r="B595" s="5">
        <v>281</v>
      </c>
      <c r="C595" s="5">
        <v>284</v>
      </c>
      <c r="D595" s="5">
        <v>279.04998799999998</v>
      </c>
      <c r="E595" s="5">
        <v>258.54666099999997</v>
      </c>
      <c r="F595" s="5">
        <v>530298</v>
      </c>
    </row>
    <row r="596" spans="1:6" x14ac:dyDescent="0.3">
      <c r="A596" s="4">
        <v>41145</v>
      </c>
      <c r="B596" s="5">
        <v>280.04998799999998</v>
      </c>
      <c r="C596" s="5">
        <v>280.45001200000002</v>
      </c>
      <c r="D596" s="5">
        <v>272</v>
      </c>
      <c r="E596" s="5">
        <v>250.5504</v>
      </c>
      <c r="F596" s="5">
        <v>385345</v>
      </c>
    </row>
    <row r="597" spans="1:6" x14ac:dyDescent="0.3">
      <c r="A597" s="4">
        <v>41148</v>
      </c>
      <c r="B597" s="5">
        <v>272.35000600000001</v>
      </c>
      <c r="C597" s="5">
        <v>274.45001200000002</v>
      </c>
      <c r="D597" s="5">
        <v>265.10000600000001</v>
      </c>
      <c r="E597" s="5">
        <v>244.897842</v>
      </c>
      <c r="F597" s="5">
        <v>353472</v>
      </c>
    </row>
    <row r="598" spans="1:6" x14ac:dyDescent="0.3">
      <c r="A598" s="4">
        <v>41149</v>
      </c>
      <c r="B598" s="5">
        <v>265.95001200000002</v>
      </c>
      <c r="C598" s="5">
        <v>267.95001200000002</v>
      </c>
      <c r="D598" s="5">
        <v>261.10000600000001</v>
      </c>
      <c r="E598" s="5">
        <v>243.702957</v>
      </c>
      <c r="F598" s="5">
        <v>306211</v>
      </c>
    </row>
    <row r="599" spans="1:6" x14ac:dyDescent="0.3">
      <c r="A599" s="4">
        <v>41150</v>
      </c>
      <c r="B599" s="5">
        <v>266.79998799999998</v>
      </c>
      <c r="C599" s="5">
        <v>266.89999399999999</v>
      </c>
      <c r="D599" s="5">
        <v>257.29998799999998</v>
      </c>
      <c r="E599" s="5">
        <v>238.50997899999999</v>
      </c>
      <c r="F599" s="5">
        <v>589410</v>
      </c>
    </row>
    <row r="600" spans="1:6" x14ac:dyDescent="0.3">
      <c r="A600" s="4">
        <v>41151</v>
      </c>
      <c r="B600" s="5">
        <v>258</v>
      </c>
      <c r="C600" s="5">
        <v>258</v>
      </c>
      <c r="D600" s="5">
        <v>253.800003</v>
      </c>
      <c r="E600" s="5">
        <v>236.120285</v>
      </c>
      <c r="F600" s="5">
        <v>739627</v>
      </c>
    </row>
    <row r="601" spans="1:6" x14ac:dyDescent="0.3">
      <c r="A601" s="4">
        <v>41152</v>
      </c>
      <c r="B601" s="5">
        <v>256.95001200000002</v>
      </c>
      <c r="C601" s="5">
        <v>261.79998799999998</v>
      </c>
      <c r="D601" s="5">
        <v>253.300003</v>
      </c>
      <c r="E601" s="5">
        <v>234.649719</v>
      </c>
      <c r="F601" s="5">
        <v>652479</v>
      </c>
    </row>
    <row r="602" spans="1:6" x14ac:dyDescent="0.3">
      <c r="A602" s="4">
        <v>41155</v>
      </c>
      <c r="B602" s="5">
        <v>255.10000600000001</v>
      </c>
      <c r="C602" s="5">
        <v>258.95001200000002</v>
      </c>
      <c r="D602" s="5">
        <v>254.60000600000001</v>
      </c>
      <c r="E602" s="5">
        <v>234.87948600000001</v>
      </c>
      <c r="F602" s="5">
        <v>346143</v>
      </c>
    </row>
    <row r="603" spans="1:6" x14ac:dyDescent="0.3">
      <c r="A603" s="4">
        <v>41156</v>
      </c>
      <c r="B603" s="5">
        <v>255</v>
      </c>
      <c r="C603" s="5">
        <v>263.85000600000001</v>
      </c>
      <c r="D603" s="5">
        <v>254.10000600000001</v>
      </c>
      <c r="E603" s="5">
        <v>241.083496</v>
      </c>
      <c r="F603" s="5">
        <v>417532</v>
      </c>
    </row>
    <row r="604" spans="1:6" x14ac:dyDescent="0.3">
      <c r="A604" s="4">
        <v>41157</v>
      </c>
      <c r="B604" s="5">
        <v>261.70001200000002</v>
      </c>
      <c r="C604" s="5">
        <v>261.95001200000002</v>
      </c>
      <c r="D604" s="5">
        <v>253.550003</v>
      </c>
      <c r="E604" s="5">
        <v>234.37399300000001</v>
      </c>
      <c r="F604" s="5">
        <v>654730</v>
      </c>
    </row>
    <row r="605" spans="1:6" x14ac:dyDescent="0.3">
      <c r="A605" s="4">
        <v>41158</v>
      </c>
      <c r="B605" s="5">
        <v>254.800003</v>
      </c>
      <c r="C605" s="5">
        <v>259.60000600000001</v>
      </c>
      <c r="D605" s="5">
        <v>253.550003</v>
      </c>
      <c r="E605" s="5">
        <v>234.55779999999999</v>
      </c>
      <c r="F605" s="5">
        <v>568781</v>
      </c>
    </row>
    <row r="606" spans="1:6" x14ac:dyDescent="0.3">
      <c r="A606" s="4">
        <v>41159</v>
      </c>
      <c r="B606" s="5">
        <v>257.60000600000001</v>
      </c>
      <c r="C606" s="5">
        <v>262.64999399999999</v>
      </c>
      <c r="D606" s="5">
        <v>257.60000600000001</v>
      </c>
      <c r="E606" s="5">
        <v>238.28021200000001</v>
      </c>
      <c r="F606" s="5">
        <v>736197</v>
      </c>
    </row>
    <row r="607" spans="1:6" x14ac:dyDescent="0.3">
      <c r="A607" s="4">
        <v>41160</v>
      </c>
      <c r="B607" s="5" t="s">
        <v>54</v>
      </c>
      <c r="C607" s="5" t="s">
        <v>54</v>
      </c>
      <c r="D607" s="5" t="s">
        <v>54</v>
      </c>
      <c r="E607" s="5" t="s">
        <v>54</v>
      </c>
      <c r="F607" s="5" t="s">
        <v>54</v>
      </c>
    </row>
    <row r="608" spans="1:6" x14ac:dyDescent="0.3">
      <c r="A608" s="4">
        <v>41162</v>
      </c>
      <c r="B608" s="5">
        <v>262.29998799999998</v>
      </c>
      <c r="C608" s="5">
        <v>262.39999399999999</v>
      </c>
      <c r="D608" s="5">
        <v>256.35000600000001</v>
      </c>
      <c r="E608" s="5">
        <v>237.45301799999999</v>
      </c>
      <c r="F608" s="5">
        <v>367251</v>
      </c>
    </row>
    <row r="609" spans="1:6" x14ac:dyDescent="0.3">
      <c r="A609" s="4">
        <v>41163</v>
      </c>
      <c r="B609" s="5">
        <v>256.45001200000002</v>
      </c>
      <c r="C609" s="5">
        <v>261</v>
      </c>
      <c r="D609" s="5">
        <v>255.550003</v>
      </c>
      <c r="E609" s="5">
        <v>238.28021200000001</v>
      </c>
      <c r="F609" s="5">
        <v>603776</v>
      </c>
    </row>
    <row r="610" spans="1:6" x14ac:dyDescent="0.3">
      <c r="A610" s="4">
        <v>41164</v>
      </c>
      <c r="B610" s="5">
        <v>260.85000600000001</v>
      </c>
      <c r="C610" s="5">
        <v>264.85000600000001</v>
      </c>
      <c r="D610" s="5">
        <v>260</v>
      </c>
      <c r="E610" s="5">
        <v>241.818817</v>
      </c>
      <c r="F610" s="5">
        <v>587890</v>
      </c>
    </row>
    <row r="611" spans="1:6" x14ac:dyDescent="0.3">
      <c r="A611" s="4">
        <v>41165</v>
      </c>
      <c r="B611" s="5">
        <v>263.70001200000002</v>
      </c>
      <c r="C611" s="5">
        <v>265.5</v>
      </c>
      <c r="D611" s="5">
        <v>259</v>
      </c>
      <c r="E611" s="5">
        <v>239.291245</v>
      </c>
      <c r="F611" s="5">
        <v>679070</v>
      </c>
    </row>
    <row r="612" spans="1:6" x14ac:dyDescent="0.3">
      <c r="A612" s="4">
        <v>41166</v>
      </c>
      <c r="B612" s="5">
        <v>263.39999399999999</v>
      </c>
      <c r="C612" s="5">
        <v>272.79998799999998</v>
      </c>
      <c r="D612" s="5">
        <v>263.39999399999999</v>
      </c>
      <c r="E612" s="5">
        <v>248.25262499999999</v>
      </c>
      <c r="F612" s="5">
        <v>909478</v>
      </c>
    </row>
    <row r="613" spans="1:6" x14ac:dyDescent="0.3">
      <c r="A613" s="4">
        <v>41169</v>
      </c>
      <c r="B613" s="5">
        <v>273.79998799999998</v>
      </c>
      <c r="C613" s="5">
        <v>282.54998799999998</v>
      </c>
      <c r="D613" s="5">
        <v>272.64999399999999</v>
      </c>
      <c r="E613" s="5">
        <v>258.17901599999999</v>
      </c>
      <c r="F613" s="5">
        <v>1071508</v>
      </c>
    </row>
    <row r="614" spans="1:6" x14ac:dyDescent="0.3">
      <c r="A614" s="4">
        <v>41170</v>
      </c>
      <c r="B614" s="5">
        <v>281</v>
      </c>
      <c r="C614" s="5">
        <v>299.45001200000002</v>
      </c>
      <c r="D614" s="5">
        <v>280.04998799999998</v>
      </c>
      <c r="E614" s="5">
        <v>272.51718099999999</v>
      </c>
      <c r="F614" s="5">
        <v>1415908</v>
      </c>
    </row>
    <row r="615" spans="1:6" x14ac:dyDescent="0.3">
      <c r="A615" s="4">
        <v>41172</v>
      </c>
      <c r="B615" s="5">
        <v>296.5</v>
      </c>
      <c r="C615" s="5">
        <v>297.29998799999998</v>
      </c>
      <c r="D615" s="5">
        <v>283.25</v>
      </c>
      <c r="E615" s="5">
        <v>262.63671900000003</v>
      </c>
      <c r="F615" s="5">
        <v>1894900</v>
      </c>
    </row>
    <row r="616" spans="1:6" x14ac:dyDescent="0.3">
      <c r="A616" s="4">
        <v>41173</v>
      </c>
      <c r="B616" s="5">
        <v>287.54998799999998</v>
      </c>
      <c r="C616" s="5">
        <v>307.60000600000001</v>
      </c>
      <c r="D616" s="5">
        <v>287.54998799999998</v>
      </c>
      <c r="E616" s="5">
        <v>277.98593099999999</v>
      </c>
      <c r="F616" s="5">
        <v>2171899</v>
      </c>
    </row>
    <row r="617" spans="1:6" x14ac:dyDescent="0.3">
      <c r="A617" s="4">
        <v>41176</v>
      </c>
      <c r="B617" s="5">
        <v>298.20001200000002</v>
      </c>
      <c r="C617" s="5">
        <v>310</v>
      </c>
      <c r="D617" s="5">
        <v>298.20001200000002</v>
      </c>
      <c r="E617" s="5">
        <v>274.81497200000001</v>
      </c>
      <c r="F617" s="5">
        <v>1947802</v>
      </c>
    </row>
    <row r="618" spans="1:6" x14ac:dyDescent="0.3">
      <c r="A618" s="4">
        <v>41177</v>
      </c>
      <c r="B618" s="5">
        <v>303.89999399999999</v>
      </c>
      <c r="C618" s="5">
        <v>306.64999399999999</v>
      </c>
      <c r="D618" s="5">
        <v>293.5</v>
      </c>
      <c r="E618" s="5">
        <v>277.57232699999997</v>
      </c>
      <c r="F618" s="5">
        <v>1296809</v>
      </c>
    </row>
    <row r="619" spans="1:6" x14ac:dyDescent="0.3">
      <c r="A619" s="4">
        <v>41178</v>
      </c>
      <c r="B619" s="5">
        <v>301</v>
      </c>
      <c r="C619" s="5">
        <v>304</v>
      </c>
      <c r="D619" s="5">
        <v>295.29998799999998</v>
      </c>
      <c r="E619" s="5">
        <v>277.11273199999999</v>
      </c>
      <c r="F619" s="5">
        <v>710704</v>
      </c>
    </row>
    <row r="620" spans="1:6" x14ac:dyDescent="0.3">
      <c r="A620" s="4">
        <v>41179</v>
      </c>
      <c r="B620" s="5">
        <v>298.20001200000002</v>
      </c>
      <c r="C620" s="5">
        <v>308.70001200000002</v>
      </c>
      <c r="D620" s="5">
        <v>297</v>
      </c>
      <c r="E620" s="5">
        <v>280.37560999999999</v>
      </c>
      <c r="F620" s="5">
        <v>2213320</v>
      </c>
    </row>
    <row r="621" spans="1:6" x14ac:dyDescent="0.3">
      <c r="A621" s="4">
        <v>41180</v>
      </c>
      <c r="B621" s="5">
        <v>308.70001200000002</v>
      </c>
      <c r="C621" s="5">
        <v>313.79998799999998</v>
      </c>
      <c r="D621" s="5">
        <v>308</v>
      </c>
      <c r="E621" s="5">
        <v>286.02816799999999</v>
      </c>
      <c r="F621" s="5">
        <v>1372484</v>
      </c>
    </row>
    <row r="622" spans="1:6" x14ac:dyDescent="0.3">
      <c r="A622" s="4">
        <v>41183</v>
      </c>
      <c r="B622" s="5">
        <v>312</v>
      </c>
      <c r="C622" s="5">
        <v>314.79998799999998</v>
      </c>
      <c r="D622" s="5">
        <v>307</v>
      </c>
      <c r="E622" s="5">
        <v>284.55758700000001</v>
      </c>
      <c r="F622" s="5">
        <v>802775</v>
      </c>
    </row>
    <row r="623" spans="1:6" x14ac:dyDescent="0.3">
      <c r="A623" s="4">
        <v>41185</v>
      </c>
      <c r="B623" s="5">
        <v>309.60000600000001</v>
      </c>
      <c r="C623" s="5">
        <v>313.39999399999999</v>
      </c>
      <c r="D623" s="5">
        <v>303.60000600000001</v>
      </c>
      <c r="E623" s="5">
        <v>280.23773199999999</v>
      </c>
      <c r="F623" s="5">
        <v>798653</v>
      </c>
    </row>
    <row r="624" spans="1:6" x14ac:dyDescent="0.3">
      <c r="A624" s="4">
        <v>41186</v>
      </c>
      <c r="B624" s="5">
        <v>306.25</v>
      </c>
      <c r="C624" s="5">
        <v>309.79998799999998</v>
      </c>
      <c r="D624" s="5">
        <v>304.10000600000001</v>
      </c>
      <c r="E624" s="5">
        <v>280.60537699999998</v>
      </c>
      <c r="F624" s="5">
        <v>940691</v>
      </c>
    </row>
    <row r="625" spans="1:6" x14ac:dyDescent="0.3">
      <c r="A625" s="4">
        <v>41187</v>
      </c>
      <c r="B625" s="5">
        <v>307.20001200000002</v>
      </c>
      <c r="C625" s="5">
        <v>308.29998799999998</v>
      </c>
      <c r="D625" s="5">
        <v>293.60000600000001</v>
      </c>
      <c r="E625" s="5">
        <v>272.88482699999997</v>
      </c>
      <c r="F625" s="5">
        <v>855019</v>
      </c>
    </row>
    <row r="626" spans="1:6" x14ac:dyDescent="0.3">
      <c r="A626" s="4">
        <v>41190</v>
      </c>
      <c r="B626" s="5">
        <v>297.04998799999998</v>
      </c>
      <c r="C626" s="5">
        <v>303.5</v>
      </c>
      <c r="D626" s="5">
        <v>293.04998799999998</v>
      </c>
      <c r="E626" s="5">
        <v>273.48226899999997</v>
      </c>
      <c r="F626" s="5">
        <v>958260</v>
      </c>
    </row>
    <row r="627" spans="1:6" x14ac:dyDescent="0.3">
      <c r="A627" s="4">
        <v>41191</v>
      </c>
      <c r="B627" s="5">
        <v>300</v>
      </c>
      <c r="C627" s="5">
        <v>301.95001200000002</v>
      </c>
      <c r="D627" s="5">
        <v>293.14999399999999</v>
      </c>
      <c r="E627" s="5">
        <v>272.28741500000001</v>
      </c>
      <c r="F627" s="5">
        <v>456235</v>
      </c>
    </row>
    <row r="628" spans="1:6" x14ac:dyDescent="0.3">
      <c r="A628" s="4">
        <v>41192</v>
      </c>
      <c r="B628" s="5">
        <v>294.60000600000001</v>
      </c>
      <c r="C628" s="5">
        <v>295.89999399999999</v>
      </c>
      <c r="D628" s="5">
        <v>291.20001200000002</v>
      </c>
      <c r="E628" s="5">
        <v>270.77087399999999</v>
      </c>
      <c r="F628" s="5">
        <v>415881</v>
      </c>
    </row>
    <row r="629" spans="1:6" x14ac:dyDescent="0.3">
      <c r="A629" s="4">
        <v>41193</v>
      </c>
      <c r="B629" s="5">
        <v>290.10000600000001</v>
      </c>
      <c r="C629" s="5">
        <v>303</v>
      </c>
      <c r="D629" s="5">
        <v>290.10000600000001</v>
      </c>
      <c r="E629" s="5">
        <v>277.02084400000001</v>
      </c>
      <c r="F629" s="5">
        <v>513086</v>
      </c>
    </row>
    <row r="630" spans="1:6" x14ac:dyDescent="0.3">
      <c r="A630" s="4">
        <v>41194</v>
      </c>
      <c r="B630" s="5">
        <v>301.79998799999998</v>
      </c>
      <c r="C630" s="5">
        <v>307.5</v>
      </c>
      <c r="D630" s="5">
        <v>300</v>
      </c>
      <c r="E630" s="5">
        <v>277.52636699999999</v>
      </c>
      <c r="F630" s="5">
        <v>632545</v>
      </c>
    </row>
    <row r="631" spans="1:6" x14ac:dyDescent="0.3">
      <c r="A631" s="4">
        <v>41197</v>
      </c>
      <c r="B631" s="5">
        <v>302.75</v>
      </c>
      <c r="C631" s="5">
        <v>304.95001200000002</v>
      </c>
      <c r="D631" s="5">
        <v>299.39999399999999</v>
      </c>
      <c r="E631" s="5">
        <v>278.67526199999998</v>
      </c>
      <c r="F631" s="5">
        <v>269408</v>
      </c>
    </row>
    <row r="632" spans="1:6" x14ac:dyDescent="0.3">
      <c r="A632" s="4">
        <v>41198</v>
      </c>
      <c r="B632" s="5">
        <v>305</v>
      </c>
      <c r="C632" s="5">
        <v>306</v>
      </c>
      <c r="D632" s="5">
        <v>296.5</v>
      </c>
      <c r="E632" s="5">
        <v>273.89584400000001</v>
      </c>
      <c r="F632" s="5">
        <v>378635</v>
      </c>
    </row>
    <row r="633" spans="1:6" x14ac:dyDescent="0.3">
      <c r="A633" s="4">
        <v>41199</v>
      </c>
      <c r="B633" s="5">
        <v>301.04998799999998</v>
      </c>
      <c r="C633" s="5">
        <v>301.45001200000002</v>
      </c>
      <c r="D633" s="5">
        <v>292.20001200000002</v>
      </c>
      <c r="E633" s="5">
        <v>271.18447900000001</v>
      </c>
      <c r="F633" s="5">
        <v>602564</v>
      </c>
    </row>
    <row r="634" spans="1:6" x14ac:dyDescent="0.3">
      <c r="A634" s="4">
        <v>41200</v>
      </c>
      <c r="B634" s="5">
        <v>297</v>
      </c>
      <c r="C634" s="5">
        <v>303.79998799999998</v>
      </c>
      <c r="D634" s="5">
        <v>295</v>
      </c>
      <c r="E634" s="5">
        <v>278.44549599999999</v>
      </c>
      <c r="F634" s="5">
        <v>400409</v>
      </c>
    </row>
    <row r="635" spans="1:6" x14ac:dyDescent="0.3">
      <c r="A635" s="4">
        <v>41201</v>
      </c>
      <c r="B635" s="5">
        <v>301.85000600000001</v>
      </c>
      <c r="C635" s="5">
        <v>304.39999399999999</v>
      </c>
      <c r="D635" s="5">
        <v>297.79998799999998</v>
      </c>
      <c r="E635" s="5">
        <v>277.29656999999997</v>
      </c>
      <c r="F635" s="5">
        <v>442015</v>
      </c>
    </row>
    <row r="636" spans="1:6" x14ac:dyDescent="0.3">
      <c r="A636" s="4">
        <v>41204</v>
      </c>
      <c r="B636" s="5">
        <v>302.5</v>
      </c>
      <c r="C636" s="5">
        <v>303.70001200000002</v>
      </c>
      <c r="D636" s="5">
        <v>296.79998799999998</v>
      </c>
      <c r="E636" s="5">
        <v>276.83703600000001</v>
      </c>
      <c r="F636" s="5">
        <v>431235</v>
      </c>
    </row>
    <row r="637" spans="1:6" x14ac:dyDescent="0.3">
      <c r="A637" s="4">
        <v>41205</v>
      </c>
      <c r="B637" s="5">
        <v>300.25</v>
      </c>
      <c r="C637" s="5">
        <v>303</v>
      </c>
      <c r="D637" s="5">
        <v>297</v>
      </c>
      <c r="E637" s="5">
        <v>273.94180299999999</v>
      </c>
      <c r="F637" s="5">
        <v>270521</v>
      </c>
    </row>
    <row r="638" spans="1:6" x14ac:dyDescent="0.3">
      <c r="A638" s="4">
        <v>41207</v>
      </c>
      <c r="B638" s="5">
        <v>298.04998799999998</v>
      </c>
      <c r="C638" s="5">
        <v>302</v>
      </c>
      <c r="D638" s="5">
        <v>295.45001200000002</v>
      </c>
      <c r="E638" s="5">
        <v>273.39035000000001</v>
      </c>
      <c r="F638" s="5">
        <v>1196450</v>
      </c>
    </row>
    <row r="639" spans="1:6" x14ac:dyDescent="0.3">
      <c r="A639" s="4">
        <v>41211</v>
      </c>
      <c r="B639" s="5">
        <v>297.45001200000002</v>
      </c>
      <c r="C639" s="5">
        <v>297.45001200000002</v>
      </c>
      <c r="D639" s="5">
        <v>269.25</v>
      </c>
      <c r="E639" s="5">
        <v>256.80035400000003</v>
      </c>
      <c r="F639" s="5">
        <v>4089407</v>
      </c>
    </row>
    <row r="640" spans="1:6" x14ac:dyDescent="0.3">
      <c r="A640" s="4">
        <v>41212</v>
      </c>
      <c r="B640" s="5">
        <v>280.39999399999999</v>
      </c>
      <c r="C640" s="5">
        <v>284.85000600000001</v>
      </c>
      <c r="D640" s="5">
        <v>272</v>
      </c>
      <c r="E640" s="5">
        <v>250.87207000000001</v>
      </c>
      <c r="F640" s="5">
        <v>1551783</v>
      </c>
    </row>
    <row r="641" spans="1:6" x14ac:dyDescent="0.3">
      <c r="A641" s="4">
        <v>41213</v>
      </c>
      <c r="B641" s="5">
        <v>272.95001200000002</v>
      </c>
      <c r="C641" s="5">
        <v>277.89999399999999</v>
      </c>
      <c r="D641" s="5">
        <v>270.70001200000002</v>
      </c>
      <c r="E641" s="5">
        <v>254.13493299999999</v>
      </c>
      <c r="F641" s="5">
        <v>720252</v>
      </c>
    </row>
    <row r="642" spans="1:6" x14ac:dyDescent="0.3">
      <c r="A642" s="4">
        <v>41214</v>
      </c>
      <c r="B642" s="5">
        <v>277</v>
      </c>
      <c r="C642" s="5">
        <v>281.39999399999999</v>
      </c>
      <c r="D642" s="5">
        <v>275.20001200000002</v>
      </c>
      <c r="E642" s="5">
        <v>257.03012100000001</v>
      </c>
      <c r="F642" s="5">
        <v>430314</v>
      </c>
    </row>
    <row r="643" spans="1:6" x14ac:dyDescent="0.3">
      <c r="A643" s="4">
        <v>41215</v>
      </c>
      <c r="B643" s="5">
        <v>280.29998799999998</v>
      </c>
      <c r="C643" s="5">
        <v>284</v>
      </c>
      <c r="D643" s="5">
        <v>278.29998799999998</v>
      </c>
      <c r="E643" s="5">
        <v>260.29299900000001</v>
      </c>
      <c r="F643" s="5">
        <v>818195</v>
      </c>
    </row>
    <row r="644" spans="1:6" x14ac:dyDescent="0.3">
      <c r="A644" s="4">
        <v>41218</v>
      </c>
      <c r="B644" s="5">
        <v>282.04998799999998</v>
      </c>
      <c r="C644" s="5">
        <v>284.89999399999999</v>
      </c>
      <c r="D644" s="5">
        <v>276.10000600000001</v>
      </c>
      <c r="E644" s="5">
        <v>256.80035400000003</v>
      </c>
      <c r="F644" s="5">
        <v>590790</v>
      </c>
    </row>
    <row r="645" spans="1:6" x14ac:dyDescent="0.3">
      <c r="A645" s="4">
        <v>41219</v>
      </c>
      <c r="B645" s="5">
        <v>279</v>
      </c>
      <c r="C645" s="5">
        <v>279.79998799999998</v>
      </c>
      <c r="D645" s="5">
        <v>276.20001200000002</v>
      </c>
      <c r="E645" s="5">
        <v>256.29482999999999</v>
      </c>
      <c r="F645" s="5">
        <v>416407</v>
      </c>
    </row>
    <row r="646" spans="1:6" x14ac:dyDescent="0.3">
      <c r="A646" s="4">
        <v>41220</v>
      </c>
      <c r="B646" s="5">
        <v>278.14999399999999</v>
      </c>
      <c r="C646" s="5">
        <v>290.60000600000001</v>
      </c>
      <c r="D646" s="5">
        <v>278</v>
      </c>
      <c r="E646" s="5">
        <v>265.07235700000001</v>
      </c>
      <c r="F646" s="5">
        <v>1031906</v>
      </c>
    </row>
    <row r="647" spans="1:6" x14ac:dyDescent="0.3">
      <c r="A647" s="4">
        <v>41221</v>
      </c>
      <c r="B647" s="5">
        <v>285</v>
      </c>
      <c r="C647" s="5">
        <v>292.85000600000001</v>
      </c>
      <c r="D647" s="5">
        <v>283.20001200000002</v>
      </c>
      <c r="E647" s="5">
        <v>267.64587399999999</v>
      </c>
      <c r="F647" s="5">
        <v>832805</v>
      </c>
    </row>
    <row r="648" spans="1:6" x14ac:dyDescent="0.3">
      <c r="A648" s="4">
        <v>41222</v>
      </c>
      <c r="B648" s="5">
        <v>294.89999399999999</v>
      </c>
      <c r="C648" s="5">
        <v>294.89999399999999</v>
      </c>
      <c r="D648" s="5">
        <v>282.10000600000001</v>
      </c>
      <c r="E648" s="5">
        <v>260.47680700000001</v>
      </c>
      <c r="F648" s="5">
        <v>700242</v>
      </c>
    </row>
    <row r="649" spans="1:6" x14ac:dyDescent="0.3">
      <c r="A649" s="4">
        <v>41224</v>
      </c>
      <c r="B649" s="5" t="s">
        <v>54</v>
      </c>
      <c r="C649" s="5" t="s">
        <v>54</v>
      </c>
      <c r="D649" s="5" t="s">
        <v>54</v>
      </c>
      <c r="E649" s="5" t="s">
        <v>54</v>
      </c>
      <c r="F649" s="5" t="s">
        <v>54</v>
      </c>
    </row>
    <row r="650" spans="1:6" x14ac:dyDescent="0.3">
      <c r="A650" s="4">
        <v>41225</v>
      </c>
      <c r="B650" s="5">
        <v>284</v>
      </c>
      <c r="C650" s="5">
        <v>285.39999399999999</v>
      </c>
      <c r="D650" s="5">
        <v>281.10000600000001</v>
      </c>
      <c r="E650" s="5">
        <v>260.33892800000001</v>
      </c>
      <c r="F650" s="5">
        <v>376665</v>
      </c>
    </row>
    <row r="651" spans="1:6" x14ac:dyDescent="0.3">
      <c r="A651" s="4">
        <v>41228</v>
      </c>
      <c r="B651" s="5">
        <v>283.25</v>
      </c>
      <c r="C651" s="5">
        <v>283.25</v>
      </c>
      <c r="D651" s="5">
        <v>275.04998799999998</v>
      </c>
      <c r="E651" s="5">
        <v>256.24887100000001</v>
      </c>
      <c r="F651" s="5">
        <v>583403</v>
      </c>
    </row>
    <row r="652" spans="1:6" x14ac:dyDescent="0.3">
      <c r="A652" s="4">
        <v>41229</v>
      </c>
      <c r="B652" s="5">
        <v>275.35000600000001</v>
      </c>
      <c r="C652" s="5">
        <v>281.25</v>
      </c>
      <c r="D652" s="5">
        <v>272.20001200000002</v>
      </c>
      <c r="E652" s="5">
        <v>251.33165</v>
      </c>
      <c r="F652" s="5">
        <v>478192</v>
      </c>
    </row>
    <row r="653" spans="1:6" x14ac:dyDescent="0.3">
      <c r="A653" s="4">
        <v>41232</v>
      </c>
      <c r="B653" s="5">
        <v>274.14999399999999</v>
      </c>
      <c r="C653" s="5">
        <v>275.54998799999998</v>
      </c>
      <c r="D653" s="5">
        <v>269.04998799999998</v>
      </c>
      <c r="E653" s="5">
        <v>250.59629799999999</v>
      </c>
      <c r="F653" s="5">
        <v>313446</v>
      </c>
    </row>
    <row r="654" spans="1:6" x14ac:dyDescent="0.3">
      <c r="A654" s="4">
        <v>41233</v>
      </c>
      <c r="B654" s="5">
        <v>273.04998799999998</v>
      </c>
      <c r="C654" s="5">
        <v>275.89999399999999</v>
      </c>
      <c r="D654" s="5">
        <v>264</v>
      </c>
      <c r="E654" s="5">
        <v>244.75994900000001</v>
      </c>
      <c r="F654" s="5">
        <v>711894</v>
      </c>
    </row>
    <row r="655" spans="1:6" x14ac:dyDescent="0.3">
      <c r="A655" s="4">
        <v>41234</v>
      </c>
      <c r="B655" s="5">
        <v>266</v>
      </c>
      <c r="C655" s="5">
        <v>268.39999399999999</v>
      </c>
      <c r="D655" s="5">
        <v>263.10000600000001</v>
      </c>
      <c r="E655" s="5">
        <v>244.85185200000001</v>
      </c>
      <c r="F655" s="5">
        <v>753031</v>
      </c>
    </row>
    <row r="656" spans="1:6" x14ac:dyDescent="0.3">
      <c r="A656" s="4">
        <v>41235</v>
      </c>
      <c r="B656" s="5">
        <v>267</v>
      </c>
      <c r="C656" s="5">
        <v>270.29998799999998</v>
      </c>
      <c r="D656" s="5">
        <v>264.14999399999999</v>
      </c>
      <c r="E656" s="5">
        <v>247.01179500000001</v>
      </c>
      <c r="F656" s="5">
        <v>536395</v>
      </c>
    </row>
    <row r="657" spans="1:6" x14ac:dyDescent="0.3">
      <c r="A657" s="4">
        <v>41236</v>
      </c>
      <c r="B657" s="5">
        <v>269</v>
      </c>
      <c r="C657" s="5">
        <v>271.70001200000002</v>
      </c>
      <c r="D657" s="5">
        <v>268</v>
      </c>
      <c r="E657" s="5">
        <v>248.89598100000001</v>
      </c>
      <c r="F657" s="5">
        <v>458178</v>
      </c>
    </row>
    <row r="658" spans="1:6" x14ac:dyDescent="0.3">
      <c r="A658" s="4">
        <v>41239</v>
      </c>
      <c r="B658" s="5">
        <v>271</v>
      </c>
      <c r="C658" s="5">
        <v>272.89999399999999</v>
      </c>
      <c r="D658" s="5">
        <v>269.10000600000001</v>
      </c>
      <c r="E658" s="5">
        <v>249.631271</v>
      </c>
      <c r="F658" s="5">
        <v>272855</v>
      </c>
    </row>
    <row r="659" spans="1:6" x14ac:dyDescent="0.3">
      <c r="A659" s="4">
        <v>41240</v>
      </c>
      <c r="B659" s="5">
        <v>272</v>
      </c>
      <c r="C659" s="5">
        <v>275</v>
      </c>
      <c r="D659" s="5">
        <v>270.35000600000001</v>
      </c>
      <c r="E659" s="5">
        <v>250.78016700000001</v>
      </c>
      <c r="F659" s="5">
        <v>471124</v>
      </c>
    </row>
    <row r="660" spans="1:6" x14ac:dyDescent="0.3">
      <c r="A660" s="4">
        <v>41242</v>
      </c>
      <c r="B660" s="5">
        <v>272.85000600000001</v>
      </c>
      <c r="C660" s="5">
        <v>276.89999399999999</v>
      </c>
      <c r="D660" s="5">
        <v>272.85000600000001</v>
      </c>
      <c r="E660" s="5">
        <v>253.58345</v>
      </c>
      <c r="F660" s="5">
        <v>924100</v>
      </c>
    </row>
    <row r="661" spans="1:6" x14ac:dyDescent="0.3">
      <c r="A661" s="4">
        <v>41243</v>
      </c>
      <c r="B661" s="5">
        <v>277.20001200000002</v>
      </c>
      <c r="C661" s="5">
        <v>282.70001200000002</v>
      </c>
      <c r="D661" s="5">
        <v>277.10000600000001</v>
      </c>
      <c r="E661" s="5">
        <v>257.94921900000003</v>
      </c>
      <c r="F661" s="5">
        <v>1158583</v>
      </c>
    </row>
    <row r="662" spans="1:6" x14ac:dyDescent="0.3">
      <c r="A662" s="4">
        <v>41246</v>
      </c>
      <c r="B662" s="5">
        <v>282</v>
      </c>
      <c r="C662" s="5">
        <v>282.75</v>
      </c>
      <c r="D662" s="5">
        <v>278.10000600000001</v>
      </c>
      <c r="E662" s="5">
        <v>257.44375600000001</v>
      </c>
      <c r="F662" s="5">
        <v>548307</v>
      </c>
    </row>
    <row r="663" spans="1:6" x14ac:dyDescent="0.3">
      <c r="A663" s="4">
        <v>41247</v>
      </c>
      <c r="B663" s="5">
        <v>280.14999399999999</v>
      </c>
      <c r="C663" s="5">
        <v>284.79998799999998</v>
      </c>
      <c r="D663" s="5">
        <v>278.10000600000001</v>
      </c>
      <c r="E663" s="5">
        <v>260.70657299999999</v>
      </c>
      <c r="F663" s="5">
        <v>1023558</v>
      </c>
    </row>
    <row r="664" spans="1:6" x14ac:dyDescent="0.3">
      <c r="A664" s="4">
        <v>41248</v>
      </c>
      <c r="B664" s="5">
        <v>284.04998799999998</v>
      </c>
      <c r="C664" s="5">
        <v>292.25</v>
      </c>
      <c r="D664" s="5">
        <v>284.04998799999998</v>
      </c>
      <c r="E664" s="5">
        <v>266.68081699999999</v>
      </c>
      <c r="F664" s="5">
        <v>1568535</v>
      </c>
    </row>
    <row r="665" spans="1:6" x14ac:dyDescent="0.3">
      <c r="A665" s="4">
        <v>41249</v>
      </c>
      <c r="B665" s="5">
        <v>297.79998799999998</v>
      </c>
      <c r="C665" s="5">
        <v>297.79998799999998</v>
      </c>
      <c r="D665" s="5">
        <v>286.95001200000002</v>
      </c>
      <c r="E665" s="5">
        <v>269.98962399999999</v>
      </c>
      <c r="F665" s="5">
        <v>995457</v>
      </c>
    </row>
    <row r="666" spans="1:6" x14ac:dyDescent="0.3">
      <c r="A666" s="4">
        <v>41250</v>
      </c>
      <c r="B666" s="5">
        <v>295.10000600000001</v>
      </c>
      <c r="C666" s="5">
        <v>298.70001200000002</v>
      </c>
      <c r="D666" s="5">
        <v>290.54998799999998</v>
      </c>
      <c r="E666" s="5">
        <v>269.89773600000001</v>
      </c>
      <c r="F666" s="5">
        <v>897095</v>
      </c>
    </row>
    <row r="667" spans="1:6" x14ac:dyDescent="0.3">
      <c r="A667" s="4">
        <v>41253</v>
      </c>
      <c r="B667" s="5">
        <v>294.95001200000002</v>
      </c>
      <c r="C667" s="5">
        <v>306.29998799999998</v>
      </c>
      <c r="D667" s="5">
        <v>292.95001200000002</v>
      </c>
      <c r="E667" s="5">
        <v>280.92709400000001</v>
      </c>
      <c r="F667" s="5">
        <v>1932086</v>
      </c>
    </row>
    <row r="668" spans="1:6" x14ac:dyDescent="0.3">
      <c r="A668" s="4">
        <v>41254</v>
      </c>
      <c r="B668" s="5">
        <v>306</v>
      </c>
      <c r="C668" s="5">
        <v>311.5</v>
      </c>
      <c r="D668" s="5">
        <v>299.45001200000002</v>
      </c>
      <c r="E668" s="5">
        <v>280.46752900000001</v>
      </c>
      <c r="F668" s="5">
        <v>1501017</v>
      </c>
    </row>
    <row r="669" spans="1:6" x14ac:dyDescent="0.3">
      <c r="A669" s="4">
        <v>41255</v>
      </c>
      <c r="B669" s="5">
        <v>300.25</v>
      </c>
      <c r="C669" s="5">
        <v>311.5</v>
      </c>
      <c r="D669" s="5">
        <v>300</v>
      </c>
      <c r="E669" s="5">
        <v>283.59249899999998</v>
      </c>
      <c r="F669" s="5">
        <v>1288428</v>
      </c>
    </row>
    <row r="670" spans="1:6" x14ac:dyDescent="0.3">
      <c r="A670" s="4">
        <v>41256</v>
      </c>
      <c r="B670" s="5">
        <v>310.04998799999998</v>
      </c>
      <c r="C670" s="5">
        <v>312.39999399999999</v>
      </c>
      <c r="D670" s="5">
        <v>301.20001200000002</v>
      </c>
      <c r="E670" s="5">
        <v>279.04290800000001</v>
      </c>
      <c r="F670" s="5">
        <v>955904</v>
      </c>
    </row>
    <row r="671" spans="1:6" x14ac:dyDescent="0.3">
      <c r="A671" s="4">
        <v>41257</v>
      </c>
      <c r="B671" s="5">
        <v>303.39999399999999</v>
      </c>
      <c r="C671" s="5">
        <v>311.45001200000002</v>
      </c>
      <c r="D671" s="5">
        <v>301</v>
      </c>
      <c r="E671" s="5">
        <v>284.83331299999998</v>
      </c>
      <c r="F671" s="5">
        <v>983631</v>
      </c>
    </row>
    <row r="672" spans="1:6" x14ac:dyDescent="0.3">
      <c r="A672" s="4">
        <v>41260</v>
      </c>
      <c r="B672" s="5">
        <v>311.95001200000002</v>
      </c>
      <c r="C672" s="5">
        <v>315.39999399999999</v>
      </c>
      <c r="D672" s="5">
        <v>307.39999399999999</v>
      </c>
      <c r="E672" s="5">
        <v>287.26895100000002</v>
      </c>
      <c r="F672" s="5">
        <v>503495</v>
      </c>
    </row>
    <row r="673" spans="1:6" x14ac:dyDescent="0.3">
      <c r="A673" s="4">
        <v>41261</v>
      </c>
      <c r="B673" s="5">
        <v>314</v>
      </c>
      <c r="C673" s="5">
        <v>323</v>
      </c>
      <c r="D673" s="5">
        <v>305.20001200000002</v>
      </c>
      <c r="E673" s="5">
        <v>295.58694500000001</v>
      </c>
      <c r="F673" s="5">
        <v>2043545</v>
      </c>
    </row>
    <row r="674" spans="1:6" x14ac:dyDescent="0.3">
      <c r="A674" s="4">
        <v>41262</v>
      </c>
      <c r="B674" s="5">
        <v>325</v>
      </c>
      <c r="C674" s="5">
        <v>332</v>
      </c>
      <c r="D674" s="5">
        <v>323.14999399999999</v>
      </c>
      <c r="E674" s="5">
        <v>301.42334</v>
      </c>
      <c r="F674" s="5">
        <v>1889736</v>
      </c>
    </row>
    <row r="675" spans="1:6" x14ac:dyDescent="0.3">
      <c r="A675" s="4">
        <v>41263</v>
      </c>
      <c r="B675" s="5">
        <v>328.5</v>
      </c>
      <c r="C675" s="5">
        <v>333.14999399999999</v>
      </c>
      <c r="D675" s="5">
        <v>320.14999399999999</v>
      </c>
      <c r="E675" s="5">
        <v>304.68615699999998</v>
      </c>
      <c r="F675" s="5">
        <v>662183</v>
      </c>
    </row>
    <row r="676" spans="1:6" x14ac:dyDescent="0.3">
      <c r="A676" s="4">
        <v>41264</v>
      </c>
      <c r="B676" s="5">
        <v>328</v>
      </c>
      <c r="C676" s="5">
        <v>337.79998799999998</v>
      </c>
      <c r="D676" s="5">
        <v>328</v>
      </c>
      <c r="E676" s="5">
        <v>306.70822099999998</v>
      </c>
      <c r="F676" s="5">
        <v>1354453</v>
      </c>
    </row>
    <row r="677" spans="1:6" x14ac:dyDescent="0.3">
      <c r="A677" s="4">
        <v>41267</v>
      </c>
      <c r="B677" s="5">
        <v>333.10000600000001</v>
      </c>
      <c r="C677" s="5">
        <v>336.64999399999999</v>
      </c>
      <c r="D677" s="5">
        <v>324.39999399999999</v>
      </c>
      <c r="E677" s="5">
        <v>302.15859999999998</v>
      </c>
      <c r="F677" s="5">
        <v>682970</v>
      </c>
    </row>
    <row r="678" spans="1:6" x14ac:dyDescent="0.3">
      <c r="A678" s="4">
        <v>41269</v>
      </c>
      <c r="B678" s="5">
        <v>328.75</v>
      </c>
      <c r="C678" s="5">
        <v>342.39999399999999</v>
      </c>
      <c r="D678" s="5">
        <v>327.5</v>
      </c>
      <c r="E678" s="5">
        <v>313.096069</v>
      </c>
      <c r="F678" s="5">
        <v>834147</v>
      </c>
    </row>
    <row r="679" spans="1:6" x14ac:dyDescent="0.3">
      <c r="A679" s="4">
        <v>41270</v>
      </c>
      <c r="B679" s="5">
        <v>339</v>
      </c>
      <c r="C679" s="5">
        <v>345.85000600000001</v>
      </c>
      <c r="D679" s="5">
        <v>334.79998799999998</v>
      </c>
      <c r="E679" s="5">
        <v>309.649384</v>
      </c>
      <c r="F679" s="5">
        <v>1225509</v>
      </c>
    </row>
    <row r="680" spans="1:6" x14ac:dyDescent="0.3">
      <c r="A680" s="4">
        <v>41271</v>
      </c>
      <c r="B680" s="5">
        <v>338.60000600000001</v>
      </c>
      <c r="C680" s="5">
        <v>343.95001200000002</v>
      </c>
      <c r="D680" s="5">
        <v>335.5</v>
      </c>
      <c r="E680" s="5">
        <v>311.80929600000002</v>
      </c>
      <c r="F680" s="5">
        <v>779937</v>
      </c>
    </row>
    <row r="681" spans="1:6" x14ac:dyDescent="0.3">
      <c r="A681" s="4">
        <v>41274</v>
      </c>
      <c r="B681" s="5">
        <v>338.54998799999998</v>
      </c>
      <c r="C681" s="5">
        <v>347.54998799999998</v>
      </c>
      <c r="D681" s="5">
        <v>336.95001200000002</v>
      </c>
      <c r="E681" s="5">
        <v>315.25598100000002</v>
      </c>
      <c r="F681" s="5">
        <v>846647</v>
      </c>
    </row>
    <row r="682" spans="1:6" x14ac:dyDescent="0.3">
      <c r="A682" s="4">
        <v>41275</v>
      </c>
      <c r="B682" s="5">
        <v>345.35000600000001</v>
      </c>
      <c r="C682" s="5">
        <v>362.85000600000001</v>
      </c>
      <c r="D682" s="5">
        <v>345</v>
      </c>
      <c r="E682" s="5">
        <v>330.51327500000002</v>
      </c>
      <c r="F682" s="5">
        <v>1767225</v>
      </c>
    </row>
    <row r="683" spans="1:6" x14ac:dyDescent="0.3">
      <c r="A683" s="4">
        <v>41276</v>
      </c>
      <c r="B683" s="5">
        <v>361</v>
      </c>
      <c r="C683" s="5">
        <v>366.85000600000001</v>
      </c>
      <c r="D683" s="5">
        <v>357.29998799999998</v>
      </c>
      <c r="E683" s="5">
        <v>331.15664700000002</v>
      </c>
      <c r="F683" s="5">
        <v>1487567</v>
      </c>
    </row>
    <row r="684" spans="1:6" x14ac:dyDescent="0.3">
      <c r="A684" s="4">
        <v>41277</v>
      </c>
      <c r="B684" s="5">
        <v>362.39999399999999</v>
      </c>
      <c r="C684" s="5">
        <v>365</v>
      </c>
      <c r="D684" s="5">
        <v>356.39999399999999</v>
      </c>
      <c r="E684" s="5">
        <v>332.811035</v>
      </c>
      <c r="F684" s="5">
        <v>1041090</v>
      </c>
    </row>
    <row r="685" spans="1:6" x14ac:dyDescent="0.3">
      <c r="A685" s="4">
        <v>41278</v>
      </c>
      <c r="B685" s="5">
        <v>362.79998799999998</v>
      </c>
      <c r="C685" s="5">
        <v>365.60000600000001</v>
      </c>
      <c r="D685" s="5">
        <v>358.60000600000001</v>
      </c>
      <c r="E685" s="5">
        <v>335.108856</v>
      </c>
      <c r="F685" s="5">
        <v>576517</v>
      </c>
    </row>
    <row r="686" spans="1:6" x14ac:dyDescent="0.3">
      <c r="A686" s="4">
        <v>41281</v>
      </c>
      <c r="B686" s="5">
        <v>364.95001200000002</v>
      </c>
      <c r="C686" s="5">
        <v>369.45001200000002</v>
      </c>
      <c r="D686" s="5">
        <v>361.79998799999998</v>
      </c>
      <c r="E686" s="5">
        <v>334.83306900000002</v>
      </c>
      <c r="F686" s="5">
        <v>940291</v>
      </c>
    </row>
    <row r="687" spans="1:6" x14ac:dyDescent="0.3">
      <c r="A687" s="4">
        <v>41282</v>
      </c>
      <c r="B687" s="5">
        <v>363.14999399999999</v>
      </c>
      <c r="C687" s="5">
        <v>367.39999399999999</v>
      </c>
      <c r="D687" s="5">
        <v>360</v>
      </c>
      <c r="E687" s="5">
        <v>335.52242999999999</v>
      </c>
      <c r="F687" s="5">
        <v>888912</v>
      </c>
    </row>
    <row r="688" spans="1:6" x14ac:dyDescent="0.3">
      <c r="A688" s="4">
        <v>41283</v>
      </c>
      <c r="B688" s="5">
        <v>367.54998799999998</v>
      </c>
      <c r="C688" s="5">
        <v>372</v>
      </c>
      <c r="D688" s="5">
        <v>366.60000600000001</v>
      </c>
      <c r="E688" s="5">
        <v>338.96911599999999</v>
      </c>
      <c r="F688" s="5">
        <v>966461</v>
      </c>
    </row>
    <row r="689" spans="1:6" x14ac:dyDescent="0.3">
      <c r="A689" s="4">
        <v>41284</v>
      </c>
      <c r="B689" s="5">
        <v>370.04998799999998</v>
      </c>
      <c r="C689" s="5">
        <v>371</v>
      </c>
      <c r="D689" s="5">
        <v>360.14999399999999</v>
      </c>
      <c r="E689" s="5">
        <v>336.21176100000002</v>
      </c>
      <c r="F689" s="5">
        <v>819629</v>
      </c>
    </row>
    <row r="690" spans="1:6" x14ac:dyDescent="0.3">
      <c r="A690" s="4">
        <v>41285</v>
      </c>
      <c r="B690" s="5">
        <v>365.5</v>
      </c>
      <c r="C690" s="5">
        <v>369.5</v>
      </c>
      <c r="D690" s="5">
        <v>361.04998799999998</v>
      </c>
      <c r="E690" s="5">
        <v>334.46545400000002</v>
      </c>
      <c r="F690" s="5">
        <v>607538</v>
      </c>
    </row>
    <row r="691" spans="1:6" x14ac:dyDescent="0.3">
      <c r="A691" s="4">
        <v>41288</v>
      </c>
      <c r="B691" s="5">
        <v>364.5</v>
      </c>
      <c r="C691" s="5">
        <v>382.95001200000002</v>
      </c>
      <c r="D691" s="5">
        <v>357.04998799999998</v>
      </c>
      <c r="E691" s="5">
        <v>350.22824100000003</v>
      </c>
      <c r="F691" s="5">
        <v>1226180</v>
      </c>
    </row>
    <row r="692" spans="1:6" x14ac:dyDescent="0.3">
      <c r="A692" s="4">
        <v>41289</v>
      </c>
      <c r="B692" s="5">
        <v>382</v>
      </c>
      <c r="C692" s="5">
        <v>388.75</v>
      </c>
      <c r="D692" s="5">
        <v>376.60000600000001</v>
      </c>
      <c r="E692" s="5">
        <v>353.72085600000003</v>
      </c>
      <c r="F692" s="5">
        <v>1287885</v>
      </c>
    </row>
    <row r="693" spans="1:6" x14ac:dyDescent="0.3">
      <c r="A693" s="4">
        <v>41290</v>
      </c>
      <c r="B693" s="5">
        <v>383.95001200000002</v>
      </c>
      <c r="C693" s="5">
        <v>385.25</v>
      </c>
      <c r="D693" s="5">
        <v>378</v>
      </c>
      <c r="E693" s="5">
        <v>348.75765999999999</v>
      </c>
      <c r="F693" s="5">
        <v>1543443</v>
      </c>
    </row>
    <row r="694" spans="1:6" x14ac:dyDescent="0.3">
      <c r="A694" s="4">
        <v>41291</v>
      </c>
      <c r="B694" s="5">
        <v>379.95001200000002</v>
      </c>
      <c r="C694" s="5">
        <v>386</v>
      </c>
      <c r="D694" s="5">
        <v>377.25</v>
      </c>
      <c r="E694" s="5">
        <v>350.96353099999999</v>
      </c>
      <c r="F694" s="5">
        <v>1093763</v>
      </c>
    </row>
    <row r="695" spans="1:6" x14ac:dyDescent="0.3">
      <c r="A695" s="4">
        <v>41292</v>
      </c>
      <c r="B695" s="5">
        <v>382.35000600000001</v>
      </c>
      <c r="C695" s="5">
        <v>393</v>
      </c>
      <c r="D695" s="5">
        <v>381.89999399999999</v>
      </c>
      <c r="E695" s="5">
        <v>354.31829800000003</v>
      </c>
      <c r="F695" s="5">
        <v>1017334</v>
      </c>
    </row>
    <row r="696" spans="1:6" x14ac:dyDescent="0.3">
      <c r="A696" s="4">
        <v>41295</v>
      </c>
      <c r="B696" s="5">
        <v>387.04998799999998</v>
      </c>
      <c r="C696" s="5">
        <v>390.25</v>
      </c>
      <c r="D696" s="5">
        <v>377.29998799999998</v>
      </c>
      <c r="E696" s="5">
        <v>350.32015999999999</v>
      </c>
      <c r="F696" s="5">
        <v>604029</v>
      </c>
    </row>
    <row r="697" spans="1:6" x14ac:dyDescent="0.3">
      <c r="A697" s="4">
        <v>41296</v>
      </c>
      <c r="B697" s="5">
        <v>379.04998799999998</v>
      </c>
      <c r="C697" s="5">
        <v>384.75</v>
      </c>
      <c r="D697" s="5">
        <v>370.75</v>
      </c>
      <c r="E697" s="5">
        <v>342.41577100000001</v>
      </c>
      <c r="F697" s="5">
        <v>726746</v>
      </c>
    </row>
    <row r="698" spans="1:6" x14ac:dyDescent="0.3">
      <c r="A698" s="4">
        <v>41297</v>
      </c>
      <c r="B698" s="5">
        <v>381.04998799999998</v>
      </c>
      <c r="C698" s="5">
        <v>381.04998799999998</v>
      </c>
      <c r="D698" s="5">
        <v>351.14999399999999</v>
      </c>
      <c r="E698" s="5">
        <v>330.145599</v>
      </c>
      <c r="F698" s="5">
        <v>1589013</v>
      </c>
    </row>
    <row r="699" spans="1:6" x14ac:dyDescent="0.3">
      <c r="A699" s="4">
        <v>41298</v>
      </c>
      <c r="B699" s="5">
        <v>358.95001200000002</v>
      </c>
      <c r="C699" s="5">
        <v>361</v>
      </c>
      <c r="D699" s="5">
        <v>342.10000600000001</v>
      </c>
      <c r="E699" s="5">
        <v>319.851563</v>
      </c>
      <c r="F699" s="5">
        <v>1372867</v>
      </c>
    </row>
    <row r="700" spans="1:6" x14ac:dyDescent="0.3">
      <c r="A700" s="4">
        <v>41299</v>
      </c>
      <c r="B700" s="5">
        <v>346</v>
      </c>
      <c r="C700" s="5">
        <v>364.89999399999999</v>
      </c>
      <c r="D700" s="5">
        <v>341.75</v>
      </c>
      <c r="E700" s="5">
        <v>334.327606</v>
      </c>
      <c r="F700" s="5">
        <v>2089981</v>
      </c>
    </row>
    <row r="701" spans="1:6" x14ac:dyDescent="0.3">
      <c r="A701" s="4">
        <v>41302</v>
      </c>
      <c r="B701" s="5">
        <v>364</v>
      </c>
      <c r="C701" s="5">
        <v>377.79998799999998</v>
      </c>
      <c r="D701" s="5">
        <v>353.45001200000002</v>
      </c>
      <c r="E701" s="5">
        <v>326.51513699999998</v>
      </c>
      <c r="F701" s="5">
        <v>4747930</v>
      </c>
    </row>
    <row r="702" spans="1:6" x14ac:dyDescent="0.3">
      <c r="A702" s="4">
        <v>41303</v>
      </c>
      <c r="B702" s="5">
        <v>356</v>
      </c>
      <c r="C702" s="5">
        <v>361.29998799999998</v>
      </c>
      <c r="D702" s="5">
        <v>339.10000600000001</v>
      </c>
      <c r="E702" s="5">
        <v>313.37179600000002</v>
      </c>
      <c r="F702" s="5">
        <v>3241687</v>
      </c>
    </row>
    <row r="703" spans="1:6" x14ac:dyDescent="0.3">
      <c r="A703" s="4">
        <v>41304</v>
      </c>
      <c r="B703" s="5">
        <v>342</v>
      </c>
      <c r="C703" s="5">
        <v>344.89999399999999</v>
      </c>
      <c r="D703" s="5">
        <v>332.39999399999999</v>
      </c>
      <c r="E703" s="5">
        <v>306.983948</v>
      </c>
      <c r="F703" s="5">
        <v>1560927</v>
      </c>
    </row>
    <row r="704" spans="1:6" x14ac:dyDescent="0.3">
      <c r="A704" s="4">
        <v>41305</v>
      </c>
      <c r="B704" s="5">
        <v>334.5</v>
      </c>
      <c r="C704" s="5">
        <v>354.89999399999999</v>
      </c>
      <c r="D704" s="5">
        <v>333.39999399999999</v>
      </c>
      <c r="E704" s="5">
        <v>324.447113</v>
      </c>
      <c r="F704" s="5">
        <v>2793880</v>
      </c>
    </row>
    <row r="705" spans="1:6" x14ac:dyDescent="0.3">
      <c r="A705" s="4">
        <v>41306</v>
      </c>
      <c r="B705" s="5">
        <v>354</v>
      </c>
      <c r="C705" s="5">
        <v>358.5</v>
      </c>
      <c r="D705" s="5">
        <v>349</v>
      </c>
      <c r="E705" s="5">
        <v>325.13644399999998</v>
      </c>
      <c r="F705" s="5">
        <v>2241574</v>
      </c>
    </row>
    <row r="706" spans="1:6" x14ac:dyDescent="0.3">
      <c r="A706" s="4">
        <v>41309</v>
      </c>
      <c r="B706" s="5">
        <v>358.04998799999998</v>
      </c>
      <c r="C706" s="5">
        <v>358.04998799999998</v>
      </c>
      <c r="D706" s="5">
        <v>337.70001200000002</v>
      </c>
      <c r="E706" s="5">
        <v>313.096069</v>
      </c>
      <c r="F706" s="5">
        <v>1002986</v>
      </c>
    </row>
    <row r="707" spans="1:6" x14ac:dyDescent="0.3">
      <c r="A707" s="4">
        <v>41310</v>
      </c>
      <c r="B707" s="5">
        <v>340.70001200000002</v>
      </c>
      <c r="C707" s="5">
        <v>346</v>
      </c>
      <c r="D707" s="5">
        <v>314</v>
      </c>
      <c r="E707" s="5">
        <v>314.10711700000002</v>
      </c>
      <c r="F707" s="5">
        <v>1312955</v>
      </c>
    </row>
    <row r="708" spans="1:6" x14ac:dyDescent="0.3">
      <c r="A708" s="4">
        <v>41311</v>
      </c>
      <c r="B708" s="5">
        <v>344.45001200000002</v>
      </c>
      <c r="C708" s="5">
        <v>352.20001200000002</v>
      </c>
      <c r="D708" s="5">
        <v>344.25</v>
      </c>
      <c r="E708" s="5">
        <v>320.81658900000002</v>
      </c>
      <c r="F708" s="5">
        <v>1168663</v>
      </c>
    </row>
    <row r="709" spans="1:6" x14ac:dyDescent="0.3">
      <c r="A709" s="4">
        <v>41312</v>
      </c>
      <c r="B709" s="5">
        <v>348.14999399999999</v>
      </c>
      <c r="C709" s="5">
        <v>350</v>
      </c>
      <c r="D709" s="5">
        <v>340.39999399999999</v>
      </c>
      <c r="E709" s="5">
        <v>315.89935300000002</v>
      </c>
      <c r="F709" s="5">
        <v>582914</v>
      </c>
    </row>
    <row r="710" spans="1:6" x14ac:dyDescent="0.3">
      <c r="A710" s="4">
        <v>41313</v>
      </c>
      <c r="B710" s="5">
        <v>341.25</v>
      </c>
      <c r="C710" s="5">
        <v>347.5</v>
      </c>
      <c r="D710" s="5">
        <v>340.14999399999999</v>
      </c>
      <c r="E710" s="5">
        <v>314.15301499999998</v>
      </c>
      <c r="F710" s="5">
        <v>531544</v>
      </c>
    </row>
    <row r="711" spans="1:6" x14ac:dyDescent="0.3">
      <c r="A711" s="4">
        <v>41316</v>
      </c>
      <c r="B711" s="5">
        <v>345.29998799999998</v>
      </c>
      <c r="C711" s="5">
        <v>350.5</v>
      </c>
      <c r="D711" s="5">
        <v>341.10000600000001</v>
      </c>
      <c r="E711" s="5">
        <v>318.84051499999998</v>
      </c>
      <c r="F711" s="5">
        <v>803213</v>
      </c>
    </row>
    <row r="712" spans="1:6" x14ac:dyDescent="0.3">
      <c r="A712" s="4">
        <v>41317</v>
      </c>
      <c r="B712" s="5">
        <v>347.70001200000002</v>
      </c>
      <c r="C712" s="5">
        <v>352</v>
      </c>
      <c r="D712" s="5">
        <v>335.79998799999998</v>
      </c>
      <c r="E712" s="5">
        <v>313.463684</v>
      </c>
      <c r="F712" s="5">
        <v>1357441</v>
      </c>
    </row>
    <row r="713" spans="1:6" x14ac:dyDescent="0.3">
      <c r="A713" s="4">
        <v>41318</v>
      </c>
      <c r="B713" s="5">
        <v>338</v>
      </c>
      <c r="C713" s="5">
        <v>344.89999399999999</v>
      </c>
      <c r="D713" s="5">
        <v>335</v>
      </c>
      <c r="E713" s="5">
        <v>309.649384</v>
      </c>
      <c r="F713" s="5">
        <v>720490</v>
      </c>
    </row>
    <row r="714" spans="1:6" x14ac:dyDescent="0.3">
      <c r="A714" s="4">
        <v>41319</v>
      </c>
      <c r="B714" s="5">
        <v>336</v>
      </c>
      <c r="C714" s="5">
        <v>343.29998799999998</v>
      </c>
      <c r="D714" s="5">
        <v>333</v>
      </c>
      <c r="E714" s="5">
        <v>310.61447099999998</v>
      </c>
      <c r="F714" s="5">
        <v>623500</v>
      </c>
    </row>
    <row r="715" spans="1:6" x14ac:dyDescent="0.3">
      <c r="A715" s="4">
        <v>41320</v>
      </c>
      <c r="B715" s="5">
        <v>338.60000600000001</v>
      </c>
      <c r="C715" s="5">
        <v>340.85000600000001</v>
      </c>
      <c r="D715" s="5">
        <v>333.60000600000001</v>
      </c>
      <c r="E715" s="5">
        <v>311.94714399999998</v>
      </c>
      <c r="F715" s="5">
        <v>515947</v>
      </c>
    </row>
    <row r="716" spans="1:6" x14ac:dyDescent="0.3">
      <c r="A716" s="4">
        <v>41323</v>
      </c>
      <c r="B716" s="5">
        <v>340.14999399999999</v>
      </c>
      <c r="C716" s="5">
        <v>347</v>
      </c>
      <c r="D716" s="5">
        <v>339.79998799999998</v>
      </c>
      <c r="E716" s="5">
        <v>315.807434</v>
      </c>
      <c r="F716" s="5">
        <v>530838</v>
      </c>
    </row>
    <row r="717" spans="1:6" x14ac:dyDescent="0.3">
      <c r="A717" s="4">
        <v>41324</v>
      </c>
      <c r="B717" s="5">
        <v>329.64999399999999</v>
      </c>
      <c r="C717" s="5">
        <v>350</v>
      </c>
      <c r="D717" s="5">
        <v>329.64999399999999</v>
      </c>
      <c r="E717" s="5">
        <v>320.954498</v>
      </c>
      <c r="F717" s="5">
        <v>396187</v>
      </c>
    </row>
    <row r="718" spans="1:6" x14ac:dyDescent="0.3">
      <c r="A718" s="4">
        <v>41325</v>
      </c>
      <c r="B718" s="5">
        <v>351.04998799999998</v>
      </c>
      <c r="C718" s="5">
        <v>353.39999399999999</v>
      </c>
      <c r="D718" s="5">
        <v>341.79998799999998</v>
      </c>
      <c r="E718" s="5">
        <v>316.68060300000002</v>
      </c>
      <c r="F718" s="5">
        <v>769823</v>
      </c>
    </row>
    <row r="719" spans="1:6" x14ac:dyDescent="0.3">
      <c r="A719" s="4">
        <v>41326</v>
      </c>
      <c r="B719" s="5">
        <v>342.75</v>
      </c>
      <c r="C719" s="5">
        <v>347.5</v>
      </c>
      <c r="D719" s="5">
        <v>337.14999399999999</v>
      </c>
      <c r="E719" s="5">
        <v>312.59054600000002</v>
      </c>
      <c r="F719" s="5">
        <v>631823</v>
      </c>
    </row>
    <row r="720" spans="1:6" x14ac:dyDescent="0.3">
      <c r="A720" s="4">
        <v>41327</v>
      </c>
      <c r="B720" s="5">
        <v>338.89999399999999</v>
      </c>
      <c r="C720" s="5">
        <v>345.79998799999998</v>
      </c>
      <c r="D720" s="5">
        <v>337</v>
      </c>
      <c r="E720" s="5">
        <v>315.66958599999998</v>
      </c>
      <c r="F720" s="5">
        <v>413899</v>
      </c>
    </row>
    <row r="721" spans="1:6" x14ac:dyDescent="0.3">
      <c r="A721" s="4">
        <v>41330</v>
      </c>
      <c r="B721" s="5">
        <v>344.95001200000002</v>
      </c>
      <c r="C721" s="5">
        <v>346.5</v>
      </c>
      <c r="D721" s="5">
        <v>334.20001200000002</v>
      </c>
      <c r="E721" s="5">
        <v>311.395691</v>
      </c>
      <c r="F721" s="5">
        <v>387616</v>
      </c>
    </row>
    <row r="722" spans="1:6" x14ac:dyDescent="0.3">
      <c r="A722" s="4">
        <v>41331</v>
      </c>
      <c r="B722" s="5">
        <v>339</v>
      </c>
      <c r="C722" s="5">
        <v>339</v>
      </c>
      <c r="D722" s="5">
        <v>326.5</v>
      </c>
      <c r="E722" s="5">
        <v>301.37734999999998</v>
      </c>
      <c r="F722" s="5">
        <v>427845</v>
      </c>
    </row>
    <row r="723" spans="1:6" x14ac:dyDescent="0.3">
      <c r="A723" s="4">
        <v>41332</v>
      </c>
      <c r="B723" s="5">
        <v>327.85000600000001</v>
      </c>
      <c r="C723" s="5">
        <v>339.79998799999998</v>
      </c>
      <c r="D723" s="5">
        <v>326.04998799999998</v>
      </c>
      <c r="E723" s="5">
        <v>310.06298800000002</v>
      </c>
      <c r="F723" s="5">
        <v>921885</v>
      </c>
    </row>
    <row r="724" spans="1:6" x14ac:dyDescent="0.3">
      <c r="A724" s="4">
        <v>41333</v>
      </c>
      <c r="B724" s="5">
        <v>342</v>
      </c>
      <c r="C724" s="5">
        <v>344.45001200000002</v>
      </c>
      <c r="D724" s="5">
        <v>312.10000600000001</v>
      </c>
      <c r="E724" s="5">
        <v>292.27813700000002</v>
      </c>
      <c r="F724" s="5">
        <v>1460999</v>
      </c>
    </row>
    <row r="725" spans="1:6" x14ac:dyDescent="0.3">
      <c r="A725" s="4">
        <v>41334</v>
      </c>
      <c r="B725" s="5">
        <v>319.04998799999998</v>
      </c>
      <c r="C725" s="5">
        <v>323.75</v>
      </c>
      <c r="D725" s="5">
        <v>313.10000600000001</v>
      </c>
      <c r="E725" s="5">
        <v>292.18624899999998</v>
      </c>
      <c r="F725" s="5">
        <v>693319</v>
      </c>
    </row>
    <row r="726" spans="1:6" x14ac:dyDescent="0.3">
      <c r="A726" s="4">
        <v>41337</v>
      </c>
      <c r="B726" s="5">
        <v>318</v>
      </c>
      <c r="C726" s="5">
        <v>323.95001200000002</v>
      </c>
      <c r="D726" s="5">
        <v>306.79998799999998</v>
      </c>
      <c r="E726" s="5">
        <v>284.18994099999998</v>
      </c>
      <c r="F726" s="5">
        <v>1112724</v>
      </c>
    </row>
    <row r="727" spans="1:6" x14ac:dyDescent="0.3">
      <c r="A727" s="4">
        <v>41338</v>
      </c>
      <c r="B727" s="5">
        <v>310.29998799999998</v>
      </c>
      <c r="C727" s="5">
        <v>319.79998799999998</v>
      </c>
      <c r="D727" s="5">
        <v>310.29998799999998</v>
      </c>
      <c r="E727" s="5">
        <v>289.70461999999998</v>
      </c>
      <c r="F727" s="5">
        <v>950086</v>
      </c>
    </row>
    <row r="728" spans="1:6" x14ac:dyDescent="0.3">
      <c r="A728" s="4">
        <v>41339</v>
      </c>
      <c r="B728" s="5">
        <v>318.54998799999998</v>
      </c>
      <c r="C728" s="5">
        <v>322.89999399999999</v>
      </c>
      <c r="D728" s="5">
        <v>313.75</v>
      </c>
      <c r="E728" s="5">
        <v>289.19909699999999</v>
      </c>
      <c r="F728" s="5">
        <v>864562</v>
      </c>
    </row>
    <row r="729" spans="1:6" x14ac:dyDescent="0.3">
      <c r="A729" s="4">
        <v>41340</v>
      </c>
      <c r="B729" s="5">
        <v>326.70001200000002</v>
      </c>
      <c r="C729" s="5">
        <v>326.70001200000002</v>
      </c>
      <c r="D729" s="5">
        <v>312</v>
      </c>
      <c r="E729" s="5">
        <v>288.60168499999997</v>
      </c>
      <c r="F729" s="5">
        <v>1475428</v>
      </c>
    </row>
    <row r="730" spans="1:6" x14ac:dyDescent="0.3">
      <c r="A730" s="4">
        <v>41341</v>
      </c>
      <c r="B730" s="5">
        <v>315.04998799999998</v>
      </c>
      <c r="C730" s="5">
        <v>321.54998799999998</v>
      </c>
      <c r="D730" s="5">
        <v>315</v>
      </c>
      <c r="E730" s="5">
        <v>293.56488000000002</v>
      </c>
      <c r="F730" s="5">
        <v>1054947</v>
      </c>
    </row>
    <row r="731" spans="1:6" x14ac:dyDescent="0.3">
      <c r="A731" s="4">
        <v>41344</v>
      </c>
      <c r="B731" s="5">
        <v>322.5</v>
      </c>
      <c r="C731" s="5">
        <v>325.64999399999999</v>
      </c>
      <c r="D731" s="5">
        <v>318.10000600000001</v>
      </c>
      <c r="E731" s="5">
        <v>297.05755599999998</v>
      </c>
      <c r="F731" s="5">
        <v>678621</v>
      </c>
    </row>
    <row r="732" spans="1:6" x14ac:dyDescent="0.3">
      <c r="A732" s="4">
        <v>41345</v>
      </c>
      <c r="B732" s="5">
        <v>324</v>
      </c>
      <c r="C732" s="5">
        <v>328.39999399999999</v>
      </c>
      <c r="D732" s="5">
        <v>318</v>
      </c>
      <c r="E732" s="5">
        <v>296.13842799999998</v>
      </c>
      <c r="F732" s="5">
        <v>917155</v>
      </c>
    </row>
    <row r="733" spans="1:6" x14ac:dyDescent="0.3">
      <c r="A733" s="4">
        <v>41346</v>
      </c>
      <c r="B733" s="5">
        <v>322.20001200000002</v>
      </c>
      <c r="C733" s="5">
        <v>322.20001200000002</v>
      </c>
      <c r="D733" s="5">
        <v>311.54998799999998</v>
      </c>
      <c r="E733" s="5">
        <v>287.82043499999997</v>
      </c>
      <c r="F733" s="5">
        <v>643387</v>
      </c>
    </row>
    <row r="734" spans="1:6" x14ac:dyDescent="0.3">
      <c r="A734" s="4">
        <v>41347</v>
      </c>
      <c r="B734" s="5">
        <v>311.5</v>
      </c>
      <c r="C734" s="5">
        <v>322</v>
      </c>
      <c r="D734" s="5">
        <v>307.85000600000001</v>
      </c>
      <c r="E734" s="5">
        <v>295.08142099999998</v>
      </c>
      <c r="F734" s="5">
        <v>888409</v>
      </c>
    </row>
    <row r="735" spans="1:6" x14ac:dyDescent="0.3">
      <c r="A735" s="4">
        <v>41348</v>
      </c>
      <c r="B735" s="5">
        <v>323.35000600000001</v>
      </c>
      <c r="C735" s="5">
        <v>329.89999399999999</v>
      </c>
      <c r="D735" s="5">
        <v>321.29998799999998</v>
      </c>
      <c r="E735" s="5">
        <v>296.82775900000001</v>
      </c>
      <c r="F735" s="5">
        <v>1144170</v>
      </c>
    </row>
    <row r="736" spans="1:6" x14ac:dyDescent="0.3">
      <c r="A736" s="4">
        <v>41351</v>
      </c>
      <c r="B736" s="5">
        <v>319.79998799999998</v>
      </c>
      <c r="C736" s="5">
        <v>330.60000600000001</v>
      </c>
      <c r="D736" s="5">
        <v>315.20001200000002</v>
      </c>
      <c r="E736" s="5">
        <v>300.27444500000001</v>
      </c>
      <c r="F736" s="5">
        <v>822816</v>
      </c>
    </row>
    <row r="737" spans="1:6" x14ac:dyDescent="0.3">
      <c r="A737" s="4">
        <v>41352</v>
      </c>
      <c r="B737" s="5">
        <v>329.95001200000002</v>
      </c>
      <c r="C737" s="5">
        <v>330.70001200000002</v>
      </c>
      <c r="D737" s="5">
        <v>311.5</v>
      </c>
      <c r="E737" s="5">
        <v>287.40685999999999</v>
      </c>
      <c r="F737" s="5">
        <v>1128177</v>
      </c>
    </row>
    <row r="738" spans="1:6" x14ac:dyDescent="0.3">
      <c r="A738" s="4">
        <v>41353</v>
      </c>
      <c r="B738" s="5">
        <v>312.54998799999998</v>
      </c>
      <c r="C738" s="5">
        <v>315</v>
      </c>
      <c r="D738" s="5">
        <v>297.5</v>
      </c>
      <c r="E738" s="5">
        <v>274.81497200000001</v>
      </c>
      <c r="F738" s="5">
        <v>1395776</v>
      </c>
    </row>
    <row r="739" spans="1:6" x14ac:dyDescent="0.3">
      <c r="A739" s="4">
        <v>41354</v>
      </c>
      <c r="B739" s="5">
        <v>303.75</v>
      </c>
      <c r="C739" s="5">
        <v>304.29998799999998</v>
      </c>
      <c r="D739" s="5">
        <v>281.89999399999999</v>
      </c>
      <c r="E739" s="5">
        <v>261.94738799999999</v>
      </c>
      <c r="F739" s="5">
        <v>1415226</v>
      </c>
    </row>
    <row r="740" spans="1:6" x14ac:dyDescent="0.3">
      <c r="A740" s="4">
        <v>41355</v>
      </c>
      <c r="B740" s="5">
        <v>286.20001200000002</v>
      </c>
      <c r="C740" s="5">
        <v>296.5</v>
      </c>
      <c r="D740" s="5">
        <v>285</v>
      </c>
      <c r="E740" s="5">
        <v>269.16244499999999</v>
      </c>
      <c r="F740" s="5">
        <v>769102</v>
      </c>
    </row>
    <row r="741" spans="1:6" x14ac:dyDescent="0.3">
      <c r="A741" s="4">
        <v>41358</v>
      </c>
      <c r="B741" s="5">
        <v>298.14999399999999</v>
      </c>
      <c r="C741" s="5">
        <v>303.95001200000002</v>
      </c>
      <c r="D741" s="5">
        <v>286.10000600000001</v>
      </c>
      <c r="E741" s="5">
        <v>265.39404300000001</v>
      </c>
      <c r="F741" s="5">
        <v>870492</v>
      </c>
    </row>
    <row r="742" spans="1:6" x14ac:dyDescent="0.3">
      <c r="A742" s="4">
        <v>41359</v>
      </c>
      <c r="B742" s="5">
        <v>289.95001200000002</v>
      </c>
      <c r="C742" s="5">
        <v>292.95001200000002</v>
      </c>
      <c r="D742" s="5">
        <v>286.5</v>
      </c>
      <c r="E742" s="5">
        <v>266.81869499999999</v>
      </c>
      <c r="F742" s="5">
        <v>727050</v>
      </c>
    </row>
    <row r="743" spans="1:6" x14ac:dyDescent="0.3">
      <c r="A743" s="4">
        <v>41361</v>
      </c>
      <c r="B743" s="5">
        <v>290.29998799999998</v>
      </c>
      <c r="C743" s="5">
        <v>304.79998799999998</v>
      </c>
      <c r="D743" s="5">
        <v>286.29998799999998</v>
      </c>
      <c r="E743" s="5">
        <v>278.35357699999997</v>
      </c>
      <c r="F743" s="5">
        <v>1143894</v>
      </c>
    </row>
    <row r="744" spans="1:6" x14ac:dyDescent="0.3">
      <c r="A744" s="4">
        <v>41365</v>
      </c>
      <c r="B744" s="5">
        <v>302.85000600000001</v>
      </c>
      <c r="C744" s="5">
        <v>309.89999399999999</v>
      </c>
      <c r="D744" s="5">
        <v>300.89999399999999</v>
      </c>
      <c r="E744" s="5">
        <v>283.77630599999998</v>
      </c>
      <c r="F744" s="5">
        <v>567220</v>
      </c>
    </row>
    <row r="745" spans="1:6" x14ac:dyDescent="0.3">
      <c r="A745" s="4">
        <v>41366</v>
      </c>
      <c r="B745" s="5">
        <v>306</v>
      </c>
      <c r="C745" s="5">
        <v>322</v>
      </c>
      <c r="D745" s="5">
        <v>306</v>
      </c>
      <c r="E745" s="5">
        <v>293.10534699999999</v>
      </c>
      <c r="F745" s="5">
        <v>799192</v>
      </c>
    </row>
    <row r="746" spans="1:6" x14ac:dyDescent="0.3">
      <c r="A746" s="4">
        <v>41367</v>
      </c>
      <c r="B746" s="5">
        <v>316.5</v>
      </c>
      <c r="C746" s="5">
        <v>318.20001200000002</v>
      </c>
      <c r="D746" s="5">
        <v>305.14999399999999</v>
      </c>
      <c r="E746" s="5">
        <v>281.75427200000001</v>
      </c>
      <c r="F746" s="5">
        <v>693348</v>
      </c>
    </row>
    <row r="747" spans="1:6" x14ac:dyDescent="0.3">
      <c r="A747" s="4">
        <v>41368</v>
      </c>
      <c r="B747" s="5">
        <v>303</v>
      </c>
      <c r="C747" s="5">
        <v>311.5</v>
      </c>
      <c r="D747" s="5">
        <v>300</v>
      </c>
      <c r="E747" s="5">
        <v>281.11090100000001</v>
      </c>
      <c r="F747" s="5">
        <v>828958</v>
      </c>
    </row>
    <row r="748" spans="1:6" x14ac:dyDescent="0.3">
      <c r="A748" s="4">
        <v>41369</v>
      </c>
      <c r="B748" s="5">
        <v>306</v>
      </c>
      <c r="C748" s="5">
        <v>312.89999399999999</v>
      </c>
      <c r="D748" s="5">
        <v>305</v>
      </c>
      <c r="E748" s="5">
        <v>282.305725</v>
      </c>
      <c r="F748" s="5">
        <v>685224</v>
      </c>
    </row>
    <row r="749" spans="1:6" x14ac:dyDescent="0.3">
      <c r="A749" s="4">
        <v>41372</v>
      </c>
      <c r="B749" s="5">
        <v>308.10000600000001</v>
      </c>
      <c r="C749" s="5">
        <v>312.10000600000001</v>
      </c>
      <c r="D749" s="5">
        <v>298.54998799999998</v>
      </c>
      <c r="E749" s="5">
        <v>275.78002900000001</v>
      </c>
      <c r="F749" s="5">
        <v>520809</v>
      </c>
    </row>
    <row r="750" spans="1:6" x14ac:dyDescent="0.3">
      <c r="A750" s="4">
        <v>41373</v>
      </c>
      <c r="B750" s="5">
        <v>302</v>
      </c>
      <c r="C750" s="5">
        <v>305.85000600000001</v>
      </c>
      <c r="D750" s="5">
        <v>294.29998799999998</v>
      </c>
      <c r="E750" s="5">
        <v>271.73593099999999</v>
      </c>
      <c r="F750" s="5">
        <v>694805</v>
      </c>
    </row>
    <row r="751" spans="1:6" x14ac:dyDescent="0.3">
      <c r="A751" s="4">
        <v>41374</v>
      </c>
      <c r="B751" s="5">
        <v>297</v>
      </c>
      <c r="C751" s="5">
        <v>302.45001200000002</v>
      </c>
      <c r="D751" s="5">
        <v>292</v>
      </c>
      <c r="E751" s="5">
        <v>276.05581699999999</v>
      </c>
      <c r="F751" s="5">
        <v>595385</v>
      </c>
    </row>
    <row r="752" spans="1:6" x14ac:dyDescent="0.3">
      <c r="A752" s="4">
        <v>41375</v>
      </c>
      <c r="B752" s="5">
        <v>303.70001200000002</v>
      </c>
      <c r="C752" s="5">
        <v>306.10000600000001</v>
      </c>
      <c r="D752" s="5">
        <v>292.14999399999999</v>
      </c>
      <c r="E752" s="5">
        <v>272.51718099999999</v>
      </c>
      <c r="F752" s="5">
        <v>814529</v>
      </c>
    </row>
    <row r="753" spans="1:6" x14ac:dyDescent="0.3">
      <c r="A753" s="4">
        <v>41376</v>
      </c>
      <c r="B753" s="5">
        <v>294</v>
      </c>
      <c r="C753" s="5">
        <v>306.64999399999999</v>
      </c>
      <c r="D753" s="5">
        <v>292.29998799999998</v>
      </c>
      <c r="E753" s="5">
        <v>278.26165800000001</v>
      </c>
      <c r="F753" s="5">
        <v>684629</v>
      </c>
    </row>
    <row r="754" spans="1:6" x14ac:dyDescent="0.3">
      <c r="A754" s="4">
        <v>41379</v>
      </c>
      <c r="B754" s="5">
        <v>299.79998799999998</v>
      </c>
      <c r="C754" s="5">
        <v>315.75</v>
      </c>
      <c r="D754" s="5">
        <v>299.70001200000002</v>
      </c>
      <c r="E754" s="5">
        <v>288.46383700000001</v>
      </c>
      <c r="F754" s="5">
        <v>878779</v>
      </c>
    </row>
    <row r="755" spans="1:6" x14ac:dyDescent="0.3">
      <c r="A755" s="4">
        <v>41380</v>
      </c>
      <c r="B755" s="5">
        <v>312.39999399999999</v>
      </c>
      <c r="C755" s="5">
        <v>322.39999399999999</v>
      </c>
      <c r="D755" s="5">
        <v>312.39999399999999</v>
      </c>
      <c r="E755" s="5">
        <v>293.65679899999998</v>
      </c>
      <c r="F755" s="5">
        <v>591214</v>
      </c>
    </row>
    <row r="756" spans="1:6" x14ac:dyDescent="0.3">
      <c r="A756" s="4">
        <v>41381</v>
      </c>
      <c r="B756" s="5">
        <v>324</v>
      </c>
      <c r="C756" s="5">
        <v>327.70001200000002</v>
      </c>
      <c r="D756" s="5">
        <v>311.39999399999999</v>
      </c>
      <c r="E756" s="5">
        <v>290.53183000000001</v>
      </c>
      <c r="F756" s="5">
        <v>1190441</v>
      </c>
    </row>
    <row r="757" spans="1:6" x14ac:dyDescent="0.3">
      <c r="A757" s="4">
        <v>41382</v>
      </c>
      <c r="B757" s="5">
        <v>316.89999399999999</v>
      </c>
      <c r="C757" s="5">
        <v>338.79998799999998</v>
      </c>
      <c r="D757" s="5">
        <v>313.10000600000001</v>
      </c>
      <c r="E757" s="5">
        <v>303.62918100000002</v>
      </c>
      <c r="F757" s="5">
        <v>1172526</v>
      </c>
    </row>
    <row r="758" spans="1:6" x14ac:dyDescent="0.3">
      <c r="A758" s="4">
        <v>41386</v>
      </c>
      <c r="B758" s="5">
        <v>330.35000600000001</v>
      </c>
      <c r="C758" s="5">
        <v>344.95001200000002</v>
      </c>
      <c r="D758" s="5">
        <v>330.35000600000001</v>
      </c>
      <c r="E758" s="5">
        <v>314.47473100000002</v>
      </c>
      <c r="F758" s="5">
        <v>980052</v>
      </c>
    </row>
    <row r="759" spans="1:6" x14ac:dyDescent="0.3">
      <c r="A759" s="4">
        <v>41387</v>
      </c>
      <c r="B759" s="5">
        <v>343.54998799999998</v>
      </c>
      <c r="C759" s="5">
        <v>345.79998799999998</v>
      </c>
      <c r="D759" s="5">
        <v>329.5</v>
      </c>
      <c r="E759" s="5">
        <v>308.13284299999998</v>
      </c>
      <c r="F759" s="5">
        <v>621015</v>
      </c>
    </row>
    <row r="760" spans="1:6" x14ac:dyDescent="0.3">
      <c r="A760" s="4">
        <v>41389</v>
      </c>
      <c r="B760" s="5">
        <v>335.25</v>
      </c>
      <c r="C760" s="5">
        <v>342</v>
      </c>
      <c r="D760" s="5">
        <v>334.10000600000001</v>
      </c>
      <c r="E760" s="5">
        <v>310.06298800000002</v>
      </c>
      <c r="F760" s="5">
        <v>754890</v>
      </c>
    </row>
    <row r="761" spans="1:6" x14ac:dyDescent="0.3">
      <c r="A761" s="4">
        <v>41390</v>
      </c>
      <c r="B761" s="5">
        <v>336</v>
      </c>
      <c r="C761" s="5">
        <v>336.85000600000001</v>
      </c>
      <c r="D761" s="5">
        <v>325</v>
      </c>
      <c r="E761" s="5">
        <v>299.49319500000001</v>
      </c>
      <c r="F761" s="5">
        <v>554739</v>
      </c>
    </row>
    <row r="762" spans="1:6" x14ac:dyDescent="0.3">
      <c r="A762" s="4">
        <v>41393</v>
      </c>
      <c r="B762" s="5">
        <v>327</v>
      </c>
      <c r="C762" s="5">
        <v>331.60000600000001</v>
      </c>
      <c r="D762" s="5">
        <v>323.39999399999999</v>
      </c>
      <c r="E762" s="5">
        <v>301.147583</v>
      </c>
      <c r="F762" s="5">
        <v>832740</v>
      </c>
    </row>
    <row r="763" spans="1:6" x14ac:dyDescent="0.3">
      <c r="A763" s="4">
        <v>41394</v>
      </c>
      <c r="B763" s="5">
        <v>329.95001200000002</v>
      </c>
      <c r="C763" s="5">
        <v>332.89999399999999</v>
      </c>
      <c r="D763" s="5">
        <v>320</v>
      </c>
      <c r="E763" s="5">
        <v>301.469269</v>
      </c>
      <c r="F763" s="5">
        <v>674838</v>
      </c>
    </row>
    <row r="764" spans="1:6" x14ac:dyDescent="0.3">
      <c r="A764" s="4">
        <v>41396</v>
      </c>
      <c r="B764" s="5">
        <v>328</v>
      </c>
      <c r="C764" s="5">
        <v>337.60000600000001</v>
      </c>
      <c r="D764" s="5">
        <v>326.45001200000002</v>
      </c>
      <c r="E764" s="5">
        <v>307.30566399999998</v>
      </c>
      <c r="F764" s="5">
        <v>577398</v>
      </c>
    </row>
    <row r="765" spans="1:6" x14ac:dyDescent="0.3">
      <c r="A765" s="4">
        <v>41397</v>
      </c>
      <c r="B765" s="5">
        <v>334</v>
      </c>
      <c r="C765" s="5">
        <v>334</v>
      </c>
      <c r="D765" s="5">
        <v>324</v>
      </c>
      <c r="E765" s="5">
        <v>301.10162400000002</v>
      </c>
      <c r="F765" s="5">
        <v>1014711</v>
      </c>
    </row>
    <row r="766" spans="1:6" x14ac:dyDescent="0.3">
      <c r="A766" s="4">
        <v>41400</v>
      </c>
      <c r="B766" s="5">
        <v>326</v>
      </c>
      <c r="C766" s="5">
        <v>332</v>
      </c>
      <c r="D766" s="5">
        <v>321.64999399999999</v>
      </c>
      <c r="E766" s="5">
        <v>303.996826</v>
      </c>
      <c r="F766" s="5">
        <v>718116</v>
      </c>
    </row>
    <row r="767" spans="1:6" x14ac:dyDescent="0.3">
      <c r="A767" s="4">
        <v>41401</v>
      </c>
      <c r="B767" s="5">
        <v>331</v>
      </c>
      <c r="C767" s="5">
        <v>335</v>
      </c>
      <c r="D767" s="5">
        <v>328.5</v>
      </c>
      <c r="E767" s="5">
        <v>305.46740699999998</v>
      </c>
      <c r="F767" s="5">
        <v>505168</v>
      </c>
    </row>
    <row r="768" spans="1:6" x14ac:dyDescent="0.3">
      <c r="A768" s="4">
        <v>41402</v>
      </c>
      <c r="B768" s="5">
        <v>329.25</v>
      </c>
      <c r="C768" s="5">
        <v>333.39999399999999</v>
      </c>
      <c r="D768" s="5">
        <v>323.25</v>
      </c>
      <c r="E768" s="5">
        <v>299.35531600000002</v>
      </c>
      <c r="F768" s="5">
        <v>814841</v>
      </c>
    </row>
    <row r="769" spans="1:6" x14ac:dyDescent="0.3">
      <c r="A769" s="4">
        <v>41403</v>
      </c>
      <c r="B769" s="5">
        <v>326.39999399999999</v>
      </c>
      <c r="C769" s="5">
        <v>336.39999399999999</v>
      </c>
      <c r="D769" s="5">
        <v>324.5</v>
      </c>
      <c r="E769" s="5">
        <v>306.202698</v>
      </c>
      <c r="F769" s="5">
        <v>855656</v>
      </c>
    </row>
    <row r="770" spans="1:6" x14ac:dyDescent="0.3">
      <c r="A770" s="4">
        <v>41404</v>
      </c>
      <c r="B770" s="5">
        <v>333.95001200000002</v>
      </c>
      <c r="C770" s="5">
        <v>339.79998799999998</v>
      </c>
      <c r="D770" s="5">
        <v>330.10000600000001</v>
      </c>
      <c r="E770" s="5">
        <v>309.92511000000002</v>
      </c>
      <c r="F770" s="5">
        <v>785997</v>
      </c>
    </row>
    <row r="771" spans="1:6" x14ac:dyDescent="0.3">
      <c r="A771" s="4">
        <v>41407</v>
      </c>
      <c r="B771" s="5">
        <v>339.20001200000002</v>
      </c>
      <c r="C771" s="5">
        <v>340.39999399999999</v>
      </c>
      <c r="D771" s="5">
        <v>322.60000600000001</v>
      </c>
      <c r="E771" s="5">
        <v>298.022583</v>
      </c>
      <c r="F771" s="5">
        <v>3117519</v>
      </c>
    </row>
    <row r="772" spans="1:6" x14ac:dyDescent="0.3">
      <c r="A772" s="4">
        <v>41408</v>
      </c>
      <c r="B772" s="5">
        <v>322</v>
      </c>
      <c r="C772" s="5">
        <v>326</v>
      </c>
      <c r="D772" s="5">
        <v>319.35000600000001</v>
      </c>
      <c r="E772" s="5">
        <v>295.35717799999998</v>
      </c>
      <c r="F772" s="5">
        <v>994900</v>
      </c>
    </row>
    <row r="773" spans="1:6" x14ac:dyDescent="0.3">
      <c r="A773" s="4">
        <v>41409</v>
      </c>
      <c r="B773" s="5">
        <v>323.25</v>
      </c>
      <c r="C773" s="5">
        <v>333</v>
      </c>
      <c r="D773" s="5">
        <v>323.25</v>
      </c>
      <c r="E773" s="5">
        <v>301.88287400000002</v>
      </c>
      <c r="F773" s="5">
        <v>1677273</v>
      </c>
    </row>
    <row r="774" spans="1:6" x14ac:dyDescent="0.3">
      <c r="A774" s="4">
        <v>41410</v>
      </c>
      <c r="B774" s="5">
        <v>329.79998799999998</v>
      </c>
      <c r="C774" s="5">
        <v>333.89999399999999</v>
      </c>
      <c r="D774" s="5">
        <v>319.29998799999998</v>
      </c>
      <c r="E774" s="5">
        <v>295.678833</v>
      </c>
      <c r="F774" s="5">
        <v>1225719</v>
      </c>
    </row>
    <row r="775" spans="1:6" x14ac:dyDescent="0.3">
      <c r="A775" s="4">
        <v>41411</v>
      </c>
      <c r="B775" s="5">
        <v>322.60000600000001</v>
      </c>
      <c r="C775" s="5">
        <v>327.20001200000002</v>
      </c>
      <c r="D775" s="5">
        <v>320.60000600000001</v>
      </c>
      <c r="E775" s="5">
        <v>298.48217799999998</v>
      </c>
      <c r="F775" s="5">
        <v>1035789</v>
      </c>
    </row>
    <row r="776" spans="1:6" x14ac:dyDescent="0.3">
      <c r="A776" s="4">
        <v>41414</v>
      </c>
      <c r="B776" s="5">
        <v>327</v>
      </c>
      <c r="C776" s="5">
        <v>330</v>
      </c>
      <c r="D776" s="5">
        <v>320</v>
      </c>
      <c r="E776" s="5">
        <v>295.58694500000001</v>
      </c>
      <c r="F776" s="5">
        <v>833855</v>
      </c>
    </row>
    <row r="777" spans="1:6" x14ac:dyDescent="0.3">
      <c r="A777" s="4">
        <v>41415</v>
      </c>
      <c r="B777" s="5">
        <v>322</v>
      </c>
      <c r="C777" s="5">
        <v>327.95001200000002</v>
      </c>
      <c r="D777" s="5">
        <v>317.20001200000002</v>
      </c>
      <c r="E777" s="5">
        <v>298.57406600000002</v>
      </c>
      <c r="F777" s="5">
        <v>979167</v>
      </c>
    </row>
    <row r="778" spans="1:6" x14ac:dyDescent="0.3">
      <c r="A778" s="4">
        <v>41416</v>
      </c>
      <c r="B778" s="5">
        <v>325.14999399999999</v>
      </c>
      <c r="C778" s="5">
        <v>327.70001200000002</v>
      </c>
      <c r="D778" s="5">
        <v>314.5</v>
      </c>
      <c r="E778" s="5">
        <v>290.807526</v>
      </c>
      <c r="F778" s="5">
        <v>765190</v>
      </c>
    </row>
    <row r="779" spans="1:6" x14ac:dyDescent="0.3">
      <c r="A779" s="4">
        <v>41417</v>
      </c>
      <c r="B779" s="5">
        <v>314.85000600000001</v>
      </c>
      <c r="C779" s="5">
        <v>314.85000600000001</v>
      </c>
      <c r="D779" s="5">
        <v>302.60000600000001</v>
      </c>
      <c r="E779" s="5">
        <v>282.67336999999998</v>
      </c>
      <c r="F779" s="5">
        <v>789066</v>
      </c>
    </row>
    <row r="780" spans="1:6" x14ac:dyDescent="0.3">
      <c r="A780" s="4">
        <v>41418</v>
      </c>
      <c r="B780" s="5">
        <v>304</v>
      </c>
      <c r="C780" s="5">
        <v>309</v>
      </c>
      <c r="D780" s="5">
        <v>296.85000600000001</v>
      </c>
      <c r="E780" s="5">
        <v>275.09069799999997</v>
      </c>
      <c r="F780" s="5">
        <v>1091602</v>
      </c>
    </row>
    <row r="781" spans="1:6" x14ac:dyDescent="0.3">
      <c r="A781" s="4">
        <v>41421</v>
      </c>
      <c r="B781" s="5">
        <v>297.39999399999999</v>
      </c>
      <c r="C781" s="5">
        <v>300.89999399999999</v>
      </c>
      <c r="D781" s="5">
        <v>291.64999399999999</v>
      </c>
      <c r="E781" s="5">
        <v>274.07968099999999</v>
      </c>
      <c r="F781" s="5">
        <v>1015677</v>
      </c>
    </row>
    <row r="782" spans="1:6" x14ac:dyDescent="0.3">
      <c r="A782" s="4">
        <v>41422</v>
      </c>
      <c r="B782" s="5">
        <v>299</v>
      </c>
      <c r="C782" s="5">
        <v>304.95001200000002</v>
      </c>
      <c r="D782" s="5">
        <v>297.95001200000002</v>
      </c>
      <c r="E782" s="5">
        <v>276.74511699999999</v>
      </c>
      <c r="F782" s="5">
        <v>959589</v>
      </c>
    </row>
    <row r="783" spans="1:6" x14ac:dyDescent="0.3">
      <c r="A783" s="4">
        <v>41423</v>
      </c>
      <c r="B783" s="5">
        <v>301.10000600000001</v>
      </c>
      <c r="C783" s="5">
        <v>301.70001200000002</v>
      </c>
      <c r="D783" s="5">
        <v>293.25</v>
      </c>
      <c r="E783" s="5">
        <v>272.19549599999999</v>
      </c>
      <c r="F783" s="5">
        <v>652500</v>
      </c>
    </row>
    <row r="784" spans="1:6" x14ac:dyDescent="0.3">
      <c r="A784" s="4">
        <v>41424</v>
      </c>
      <c r="B784" s="5">
        <v>293.25</v>
      </c>
      <c r="C784" s="5">
        <v>300.95001200000002</v>
      </c>
      <c r="D784" s="5">
        <v>293.25</v>
      </c>
      <c r="E784" s="5">
        <v>273.11462399999999</v>
      </c>
      <c r="F784" s="5">
        <v>1767845</v>
      </c>
    </row>
    <row r="785" spans="1:6" x14ac:dyDescent="0.3">
      <c r="A785" s="4">
        <v>41425</v>
      </c>
      <c r="B785" s="5">
        <v>294.5</v>
      </c>
      <c r="C785" s="5">
        <v>298.70001200000002</v>
      </c>
      <c r="D785" s="5">
        <v>285</v>
      </c>
      <c r="E785" s="5">
        <v>264.47494499999999</v>
      </c>
      <c r="F785" s="5">
        <v>1698629</v>
      </c>
    </row>
    <row r="786" spans="1:6" x14ac:dyDescent="0.3">
      <c r="A786" s="4">
        <v>41428</v>
      </c>
      <c r="B786" s="5">
        <v>288.5</v>
      </c>
      <c r="C786" s="5">
        <v>294.20001200000002</v>
      </c>
      <c r="D786" s="5">
        <v>285.04998799999998</v>
      </c>
      <c r="E786" s="5">
        <v>267.00250199999999</v>
      </c>
      <c r="F786" s="5">
        <v>935754</v>
      </c>
    </row>
    <row r="787" spans="1:6" x14ac:dyDescent="0.3">
      <c r="A787" s="4">
        <v>41429</v>
      </c>
      <c r="B787" s="5">
        <v>289.89999399999999</v>
      </c>
      <c r="C787" s="5">
        <v>295</v>
      </c>
      <c r="D787" s="5">
        <v>287.20001200000002</v>
      </c>
      <c r="E787" s="5">
        <v>266.22125199999999</v>
      </c>
      <c r="F787" s="5">
        <v>351426</v>
      </c>
    </row>
    <row r="788" spans="1:6" x14ac:dyDescent="0.3">
      <c r="A788" s="4">
        <v>41430</v>
      </c>
      <c r="B788" s="5">
        <v>288.54998799999998</v>
      </c>
      <c r="C788" s="5">
        <v>291.79998799999998</v>
      </c>
      <c r="D788" s="5">
        <v>287</v>
      </c>
      <c r="E788" s="5">
        <v>266.63485700000001</v>
      </c>
      <c r="F788" s="5">
        <v>566218</v>
      </c>
    </row>
    <row r="789" spans="1:6" x14ac:dyDescent="0.3">
      <c r="A789" s="4">
        <v>41431</v>
      </c>
      <c r="B789" s="5">
        <v>287</v>
      </c>
      <c r="C789" s="5">
        <v>296.64999399999999</v>
      </c>
      <c r="D789" s="5">
        <v>287</v>
      </c>
      <c r="E789" s="5">
        <v>269.94369499999999</v>
      </c>
      <c r="F789" s="5">
        <v>733033</v>
      </c>
    </row>
    <row r="790" spans="1:6" x14ac:dyDescent="0.3">
      <c r="A790" s="4">
        <v>41432</v>
      </c>
      <c r="B790" s="5">
        <v>294</v>
      </c>
      <c r="C790" s="5">
        <v>298</v>
      </c>
      <c r="D790" s="5">
        <v>289.5</v>
      </c>
      <c r="E790" s="5">
        <v>266.91061400000001</v>
      </c>
      <c r="F790" s="5">
        <v>609675</v>
      </c>
    </row>
    <row r="791" spans="1:6" x14ac:dyDescent="0.3">
      <c r="A791" s="4">
        <v>41435</v>
      </c>
      <c r="B791" s="5">
        <v>293</v>
      </c>
      <c r="C791" s="5">
        <v>294</v>
      </c>
      <c r="D791" s="5">
        <v>284</v>
      </c>
      <c r="E791" s="5">
        <v>263.64773600000001</v>
      </c>
      <c r="F791" s="5">
        <v>403321</v>
      </c>
    </row>
    <row r="792" spans="1:6" x14ac:dyDescent="0.3">
      <c r="A792" s="4">
        <v>41436</v>
      </c>
      <c r="B792" s="5">
        <v>283.60000600000001</v>
      </c>
      <c r="C792" s="5">
        <v>290.64999399999999</v>
      </c>
      <c r="D792" s="5">
        <v>282.35000600000001</v>
      </c>
      <c r="E792" s="5">
        <v>262.31503300000003</v>
      </c>
      <c r="F792" s="5">
        <v>622129</v>
      </c>
    </row>
    <row r="793" spans="1:6" x14ac:dyDescent="0.3">
      <c r="A793" s="4">
        <v>41437</v>
      </c>
      <c r="B793" s="5">
        <v>283.10000600000001</v>
      </c>
      <c r="C793" s="5">
        <v>289.89999399999999</v>
      </c>
      <c r="D793" s="5">
        <v>280</v>
      </c>
      <c r="E793" s="5">
        <v>262.54480000000001</v>
      </c>
      <c r="F793" s="5">
        <v>666971</v>
      </c>
    </row>
    <row r="794" spans="1:6" x14ac:dyDescent="0.3">
      <c r="A794" s="4">
        <v>41438</v>
      </c>
      <c r="B794" s="5">
        <v>283</v>
      </c>
      <c r="C794" s="5">
        <v>286.79998799999998</v>
      </c>
      <c r="D794" s="5">
        <v>279.29998799999998</v>
      </c>
      <c r="E794" s="5">
        <v>257.44375600000001</v>
      </c>
      <c r="F794" s="5">
        <v>695334</v>
      </c>
    </row>
    <row r="795" spans="1:6" x14ac:dyDescent="0.3">
      <c r="A795" s="4">
        <v>41439</v>
      </c>
      <c r="B795" s="5">
        <v>283.5</v>
      </c>
      <c r="C795" s="5">
        <v>286.29998799999998</v>
      </c>
      <c r="D795" s="5">
        <v>282.54998799999998</v>
      </c>
      <c r="E795" s="5">
        <v>260.70657299999999</v>
      </c>
      <c r="F795" s="5">
        <v>790603</v>
      </c>
    </row>
    <row r="796" spans="1:6" x14ac:dyDescent="0.3">
      <c r="A796" s="4">
        <v>41442</v>
      </c>
      <c r="B796" s="5">
        <v>284.39999399999999</v>
      </c>
      <c r="C796" s="5">
        <v>285.20001200000002</v>
      </c>
      <c r="D796" s="5">
        <v>276.95001200000002</v>
      </c>
      <c r="E796" s="5">
        <v>258.50070199999999</v>
      </c>
      <c r="F796" s="5">
        <v>792280</v>
      </c>
    </row>
    <row r="797" spans="1:6" x14ac:dyDescent="0.3">
      <c r="A797" s="4">
        <v>41443</v>
      </c>
      <c r="B797" s="5">
        <v>279.89999399999999</v>
      </c>
      <c r="C797" s="5">
        <v>284.79998799999998</v>
      </c>
      <c r="D797" s="5">
        <v>278.70001200000002</v>
      </c>
      <c r="E797" s="5">
        <v>257.03012100000001</v>
      </c>
      <c r="F797" s="5">
        <v>567414</v>
      </c>
    </row>
    <row r="798" spans="1:6" x14ac:dyDescent="0.3">
      <c r="A798" s="4">
        <v>41444</v>
      </c>
      <c r="B798" s="5">
        <v>277.29998799999998</v>
      </c>
      <c r="C798" s="5">
        <v>282.5</v>
      </c>
      <c r="D798" s="5">
        <v>277.29998799999998</v>
      </c>
      <c r="E798" s="5">
        <v>257.44375600000001</v>
      </c>
      <c r="F798" s="5">
        <v>619367</v>
      </c>
    </row>
    <row r="799" spans="1:6" x14ac:dyDescent="0.3">
      <c r="A799" s="4">
        <v>41445</v>
      </c>
      <c r="B799" s="5">
        <v>268.5</v>
      </c>
      <c r="C799" s="5">
        <v>268.5</v>
      </c>
      <c r="D799" s="5">
        <v>258.60000600000001</v>
      </c>
      <c r="E799" s="5">
        <v>248.150589</v>
      </c>
      <c r="F799" s="5">
        <v>1013512</v>
      </c>
    </row>
    <row r="800" spans="1:6" x14ac:dyDescent="0.3">
      <c r="A800" s="4">
        <v>41446</v>
      </c>
      <c r="B800" s="5">
        <v>260</v>
      </c>
      <c r="C800" s="5">
        <v>260.25</v>
      </c>
      <c r="D800" s="5">
        <v>238.199997</v>
      </c>
      <c r="E800" s="5">
        <v>232.37608299999999</v>
      </c>
      <c r="F800" s="5">
        <v>1276552</v>
      </c>
    </row>
    <row r="801" spans="1:6" x14ac:dyDescent="0.3">
      <c r="A801" s="4">
        <v>41449</v>
      </c>
      <c r="B801" s="5">
        <v>243</v>
      </c>
      <c r="C801" s="5">
        <v>243</v>
      </c>
      <c r="D801" s="5">
        <v>227.60000600000001</v>
      </c>
      <c r="E801" s="5">
        <v>218.221924</v>
      </c>
      <c r="F801" s="5">
        <v>1512988</v>
      </c>
    </row>
    <row r="802" spans="1:6" x14ac:dyDescent="0.3">
      <c r="A802" s="4">
        <v>41450</v>
      </c>
      <c r="B802" s="5">
        <v>230</v>
      </c>
      <c r="C802" s="5">
        <v>231.050003</v>
      </c>
      <c r="D802" s="5">
        <v>220.199997</v>
      </c>
      <c r="E802" s="5">
        <v>212.12181100000001</v>
      </c>
      <c r="F802" s="5">
        <v>1405006</v>
      </c>
    </row>
    <row r="803" spans="1:6" x14ac:dyDescent="0.3">
      <c r="A803" s="4">
        <v>41451</v>
      </c>
      <c r="B803" s="5">
        <v>223.75</v>
      </c>
      <c r="C803" s="5">
        <v>228.300003</v>
      </c>
      <c r="D803" s="5">
        <v>221.300003</v>
      </c>
      <c r="E803" s="5">
        <v>211.78819300000001</v>
      </c>
      <c r="F803" s="5">
        <v>1098991</v>
      </c>
    </row>
    <row r="804" spans="1:6" x14ac:dyDescent="0.3">
      <c r="A804" s="4">
        <v>41452</v>
      </c>
      <c r="B804" s="5">
        <v>227.800003</v>
      </c>
      <c r="C804" s="5">
        <v>228</v>
      </c>
      <c r="D804" s="5">
        <v>219</v>
      </c>
      <c r="E804" s="5">
        <v>210.73976099999999</v>
      </c>
      <c r="F804" s="5">
        <v>1131007</v>
      </c>
    </row>
    <row r="805" spans="1:6" x14ac:dyDescent="0.3">
      <c r="A805" s="4">
        <v>41453</v>
      </c>
      <c r="B805" s="5">
        <v>228.10000600000001</v>
      </c>
      <c r="C805" s="5">
        <v>233.449997</v>
      </c>
      <c r="D805" s="5">
        <v>224.25</v>
      </c>
      <c r="E805" s="5">
        <v>221.510254</v>
      </c>
      <c r="F805" s="5">
        <v>1228818</v>
      </c>
    </row>
    <row r="806" spans="1:6" x14ac:dyDescent="0.3">
      <c r="A806" s="4">
        <v>41456</v>
      </c>
      <c r="B806" s="5">
        <v>232.89999399999999</v>
      </c>
      <c r="C806" s="5">
        <v>243.25</v>
      </c>
      <c r="D806" s="5">
        <v>232.39999399999999</v>
      </c>
      <c r="E806" s="5">
        <v>230.70808400000001</v>
      </c>
      <c r="F806" s="5">
        <v>1003453</v>
      </c>
    </row>
    <row r="807" spans="1:6" x14ac:dyDescent="0.3">
      <c r="A807" s="4">
        <v>41457</v>
      </c>
      <c r="B807" s="5">
        <v>240.10000600000001</v>
      </c>
      <c r="C807" s="5">
        <v>241.89999399999999</v>
      </c>
      <c r="D807" s="5">
        <v>234</v>
      </c>
      <c r="E807" s="5">
        <v>223.893112</v>
      </c>
      <c r="F807" s="5">
        <v>1064624</v>
      </c>
    </row>
    <row r="808" spans="1:6" x14ac:dyDescent="0.3">
      <c r="A808" s="4">
        <v>41458</v>
      </c>
      <c r="B808" s="5">
        <v>232.800003</v>
      </c>
      <c r="C808" s="5">
        <v>232.800003</v>
      </c>
      <c r="D808" s="5">
        <v>218.25</v>
      </c>
      <c r="E808" s="5">
        <v>209.88192699999999</v>
      </c>
      <c r="F808" s="5">
        <v>1333005</v>
      </c>
    </row>
    <row r="809" spans="1:6" x14ac:dyDescent="0.3">
      <c r="A809" s="4">
        <v>41459</v>
      </c>
      <c r="B809" s="5">
        <v>220.60000600000001</v>
      </c>
      <c r="C809" s="5">
        <v>226.5</v>
      </c>
      <c r="D809" s="5">
        <v>215.10000600000001</v>
      </c>
      <c r="E809" s="5">
        <v>214.07576</v>
      </c>
      <c r="F809" s="5">
        <v>1519588</v>
      </c>
    </row>
    <row r="810" spans="1:6" x14ac:dyDescent="0.3">
      <c r="A810" s="4">
        <v>41460</v>
      </c>
      <c r="B810" s="5">
        <v>228</v>
      </c>
      <c r="C810" s="5">
        <v>229.89999399999999</v>
      </c>
      <c r="D810" s="5">
        <v>221.699997</v>
      </c>
      <c r="E810" s="5">
        <v>214.74295000000001</v>
      </c>
      <c r="F810" s="5">
        <v>876360</v>
      </c>
    </row>
    <row r="811" spans="1:6" x14ac:dyDescent="0.3">
      <c r="A811" s="4">
        <v>41463</v>
      </c>
      <c r="B811" s="5">
        <v>223.75</v>
      </c>
      <c r="C811" s="5">
        <v>227</v>
      </c>
      <c r="D811" s="5">
        <v>216.5</v>
      </c>
      <c r="E811" s="5">
        <v>215.076538</v>
      </c>
      <c r="F811" s="5">
        <v>901954</v>
      </c>
    </row>
    <row r="812" spans="1:6" x14ac:dyDescent="0.3">
      <c r="A812" s="4">
        <v>41464</v>
      </c>
      <c r="B812" s="5">
        <v>227.550003</v>
      </c>
      <c r="C812" s="5">
        <v>231.89999399999999</v>
      </c>
      <c r="D812" s="5">
        <v>226</v>
      </c>
      <c r="E812" s="5">
        <v>219.74696399999999</v>
      </c>
      <c r="F812" s="5">
        <v>746671</v>
      </c>
    </row>
    <row r="813" spans="1:6" x14ac:dyDescent="0.3">
      <c r="A813" s="4">
        <v>41465</v>
      </c>
      <c r="B813" s="5">
        <v>233.89999399999999</v>
      </c>
      <c r="C813" s="5">
        <v>233.89999399999999</v>
      </c>
      <c r="D813" s="5">
        <v>225</v>
      </c>
      <c r="E813" s="5">
        <v>216.077347</v>
      </c>
      <c r="F813" s="5">
        <v>831632</v>
      </c>
    </row>
    <row r="814" spans="1:6" x14ac:dyDescent="0.3">
      <c r="A814" s="4">
        <v>41466</v>
      </c>
      <c r="B814" s="5">
        <v>230</v>
      </c>
      <c r="C814" s="5">
        <v>233.10000600000001</v>
      </c>
      <c r="D814" s="5">
        <v>228.89999399999999</v>
      </c>
      <c r="E814" s="5">
        <v>220.223511</v>
      </c>
      <c r="F814" s="5">
        <v>977147</v>
      </c>
    </row>
    <row r="815" spans="1:6" x14ac:dyDescent="0.3">
      <c r="A815" s="4">
        <v>41467</v>
      </c>
      <c r="B815" s="5">
        <v>233</v>
      </c>
      <c r="C815" s="5">
        <v>234</v>
      </c>
      <c r="D815" s="5">
        <v>225</v>
      </c>
      <c r="E815" s="5">
        <v>217.173462</v>
      </c>
      <c r="F815" s="5">
        <v>1054014</v>
      </c>
    </row>
    <row r="816" spans="1:6" x14ac:dyDescent="0.3">
      <c r="A816" s="4">
        <v>41470</v>
      </c>
      <c r="B816" s="5">
        <v>226.199997</v>
      </c>
      <c r="C816" s="5">
        <v>232.39999399999999</v>
      </c>
      <c r="D816" s="5">
        <v>224.60000600000001</v>
      </c>
      <c r="E816" s="5">
        <v>220.414154</v>
      </c>
      <c r="F816" s="5">
        <v>970251</v>
      </c>
    </row>
    <row r="817" spans="1:6" x14ac:dyDescent="0.3">
      <c r="A817" s="4">
        <v>41471</v>
      </c>
      <c r="B817" s="5">
        <v>225.14999399999999</v>
      </c>
      <c r="C817" s="5">
        <v>225.14999399999999</v>
      </c>
      <c r="D817" s="5">
        <v>218.699997</v>
      </c>
      <c r="E817" s="5">
        <v>210.54911799999999</v>
      </c>
      <c r="F817" s="5">
        <v>998511</v>
      </c>
    </row>
    <row r="818" spans="1:6" x14ac:dyDescent="0.3">
      <c r="A818" s="4">
        <v>41472</v>
      </c>
      <c r="B818" s="5">
        <v>222</v>
      </c>
      <c r="C818" s="5">
        <v>223.5</v>
      </c>
      <c r="D818" s="5">
        <v>211.449997</v>
      </c>
      <c r="E818" s="5">
        <v>203.87712099999999</v>
      </c>
      <c r="F818" s="5">
        <v>1051696</v>
      </c>
    </row>
    <row r="819" spans="1:6" x14ac:dyDescent="0.3">
      <c r="A819" s="4">
        <v>41473</v>
      </c>
      <c r="B819" s="5">
        <v>214.10000600000001</v>
      </c>
      <c r="C819" s="5">
        <v>219.85000600000001</v>
      </c>
      <c r="D819" s="5">
        <v>209.5</v>
      </c>
      <c r="E819" s="5">
        <v>208.070953</v>
      </c>
      <c r="F819" s="5">
        <v>1356154</v>
      </c>
    </row>
    <row r="820" spans="1:6" x14ac:dyDescent="0.3">
      <c r="A820" s="4">
        <v>41474</v>
      </c>
      <c r="B820" s="5">
        <v>219</v>
      </c>
      <c r="C820" s="5">
        <v>219.60000600000001</v>
      </c>
      <c r="D820" s="5">
        <v>210.300003</v>
      </c>
      <c r="E820" s="5">
        <v>201.589584</v>
      </c>
      <c r="F820" s="5">
        <v>1102393</v>
      </c>
    </row>
    <row r="821" spans="1:6" x14ac:dyDescent="0.3">
      <c r="A821" s="4">
        <v>41477</v>
      </c>
      <c r="B821" s="5">
        <v>210.10000600000001</v>
      </c>
      <c r="C821" s="5">
        <v>213.800003</v>
      </c>
      <c r="D821" s="5">
        <v>208.25</v>
      </c>
      <c r="E821" s="5">
        <v>201.25598099999999</v>
      </c>
      <c r="F821" s="5">
        <v>1414173</v>
      </c>
    </row>
    <row r="822" spans="1:6" x14ac:dyDescent="0.3">
      <c r="A822" s="4">
        <v>41478</v>
      </c>
      <c r="B822" s="5">
        <v>213.800003</v>
      </c>
      <c r="C822" s="5">
        <v>217.550003</v>
      </c>
      <c r="D822" s="5">
        <v>213.550003</v>
      </c>
      <c r="E822" s="5">
        <v>205.11621099999999</v>
      </c>
      <c r="F822" s="5">
        <v>883534</v>
      </c>
    </row>
    <row r="823" spans="1:6" x14ac:dyDescent="0.3">
      <c r="A823" s="4">
        <v>41479</v>
      </c>
      <c r="B823" s="5">
        <v>211.39999399999999</v>
      </c>
      <c r="C823" s="5">
        <v>211.39999399999999</v>
      </c>
      <c r="D823" s="5">
        <v>195.300003</v>
      </c>
      <c r="E823" s="5">
        <v>187.38777200000001</v>
      </c>
      <c r="F823" s="5">
        <v>2007116</v>
      </c>
    </row>
    <row r="824" spans="1:6" x14ac:dyDescent="0.3">
      <c r="A824" s="4">
        <v>41480</v>
      </c>
      <c r="B824" s="5">
        <v>194.64999399999999</v>
      </c>
      <c r="C824" s="5">
        <v>196.60000600000001</v>
      </c>
      <c r="D824" s="5">
        <v>190.300003</v>
      </c>
      <c r="E824" s="5">
        <v>182.62205499999999</v>
      </c>
      <c r="F824" s="5">
        <v>1872919</v>
      </c>
    </row>
    <row r="825" spans="1:6" x14ac:dyDescent="0.3">
      <c r="A825" s="4">
        <v>41481</v>
      </c>
      <c r="B825" s="5">
        <v>192.050003</v>
      </c>
      <c r="C825" s="5">
        <v>194</v>
      </c>
      <c r="D825" s="5">
        <v>178.449997</v>
      </c>
      <c r="E825" s="5">
        <v>174.42503400000001</v>
      </c>
      <c r="F825" s="5">
        <v>7022666</v>
      </c>
    </row>
    <row r="826" spans="1:6" x14ac:dyDescent="0.3">
      <c r="A826" s="4">
        <v>41484</v>
      </c>
      <c r="B826" s="5">
        <v>182.550003</v>
      </c>
      <c r="C826" s="5">
        <v>186.60000600000001</v>
      </c>
      <c r="D826" s="5">
        <v>179.10000600000001</v>
      </c>
      <c r="E826" s="5">
        <v>171.66091900000001</v>
      </c>
      <c r="F826" s="5">
        <v>1679538</v>
      </c>
    </row>
    <row r="827" spans="1:6" x14ac:dyDescent="0.3">
      <c r="A827" s="4">
        <v>41485</v>
      </c>
      <c r="B827" s="5">
        <v>180.10000600000001</v>
      </c>
      <c r="C827" s="5">
        <v>183.64999399999999</v>
      </c>
      <c r="D827" s="5">
        <v>173.050003</v>
      </c>
      <c r="E827" s="5">
        <v>165.98971599999999</v>
      </c>
      <c r="F827" s="5">
        <v>1796938</v>
      </c>
    </row>
    <row r="828" spans="1:6" x14ac:dyDescent="0.3">
      <c r="A828" s="4">
        <v>41486</v>
      </c>
      <c r="B828" s="5">
        <v>174.14999399999999</v>
      </c>
      <c r="C828" s="5">
        <v>187</v>
      </c>
      <c r="D828" s="5">
        <v>166</v>
      </c>
      <c r="E828" s="5">
        <v>176.04536400000001</v>
      </c>
      <c r="F828" s="5">
        <v>2359209</v>
      </c>
    </row>
    <row r="829" spans="1:6" x14ac:dyDescent="0.3">
      <c r="A829" s="4">
        <v>41487</v>
      </c>
      <c r="B829" s="5">
        <v>186.5</v>
      </c>
      <c r="C829" s="5">
        <v>190.39999399999999</v>
      </c>
      <c r="D829" s="5">
        <v>171.5</v>
      </c>
      <c r="E829" s="5">
        <v>170.75543200000001</v>
      </c>
      <c r="F829" s="5">
        <v>2562019</v>
      </c>
    </row>
    <row r="830" spans="1:6" x14ac:dyDescent="0.3">
      <c r="A830" s="4">
        <v>41488</v>
      </c>
      <c r="B830" s="5">
        <v>181</v>
      </c>
      <c r="C830" s="5">
        <v>182.5</v>
      </c>
      <c r="D830" s="5">
        <v>167.5</v>
      </c>
      <c r="E830" s="5">
        <v>161.70057700000001</v>
      </c>
      <c r="F830" s="5">
        <v>1519130</v>
      </c>
    </row>
    <row r="831" spans="1:6" x14ac:dyDescent="0.3">
      <c r="A831" s="4">
        <v>41491</v>
      </c>
      <c r="B831" s="5">
        <v>170</v>
      </c>
      <c r="C831" s="5">
        <v>176.89999399999999</v>
      </c>
      <c r="D831" s="5">
        <v>165.10000600000001</v>
      </c>
      <c r="E831" s="5">
        <v>167.419434</v>
      </c>
      <c r="F831" s="5">
        <v>1171717</v>
      </c>
    </row>
    <row r="832" spans="1:6" x14ac:dyDescent="0.3">
      <c r="A832" s="4">
        <v>41492</v>
      </c>
      <c r="B832" s="5">
        <v>174</v>
      </c>
      <c r="C832" s="5">
        <v>174</v>
      </c>
      <c r="D832" s="5">
        <v>164.39999399999999</v>
      </c>
      <c r="E832" s="5">
        <v>158.07865899999999</v>
      </c>
      <c r="F832" s="5">
        <v>1382308</v>
      </c>
    </row>
    <row r="833" spans="1:6" x14ac:dyDescent="0.3">
      <c r="A833" s="4">
        <v>41493</v>
      </c>
      <c r="B833" s="5">
        <v>165.800003</v>
      </c>
      <c r="C833" s="5">
        <v>175.5</v>
      </c>
      <c r="D833" s="5">
        <v>164.800003</v>
      </c>
      <c r="E833" s="5">
        <v>164.13110399999999</v>
      </c>
      <c r="F833" s="5">
        <v>1317753</v>
      </c>
    </row>
    <row r="834" spans="1:6" x14ac:dyDescent="0.3">
      <c r="A834" s="4">
        <v>41494</v>
      </c>
      <c r="B834" s="5">
        <v>174.75</v>
      </c>
      <c r="C834" s="5">
        <v>174.75</v>
      </c>
      <c r="D834" s="5">
        <v>166.39999399999999</v>
      </c>
      <c r="E834" s="5">
        <v>161.319321</v>
      </c>
      <c r="F834" s="5">
        <v>1671222</v>
      </c>
    </row>
    <row r="835" spans="1:6" x14ac:dyDescent="0.3">
      <c r="A835" s="4">
        <v>41498</v>
      </c>
      <c r="B835" s="5">
        <v>169.25</v>
      </c>
      <c r="C835" s="5">
        <v>179</v>
      </c>
      <c r="D835" s="5">
        <v>165.10000600000001</v>
      </c>
      <c r="E835" s="5">
        <v>168.27726699999999</v>
      </c>
      <c r="F835" s="5">
        <v>1727914</v>
      </c>
    </row>
    <row r="836" spans="1:6" x14ac:dyDescent="0.3">
      <c r="A836" s="4">
        <v>41499</v>
      </c>
      <c r="B836" s="5">
        <v>176</v>
      </c>
      <c r="C836" s="5">
        <v>180.449997</v>
      </c>
      <c r="D836" s="5">
        <v>172.89999399999999</v>
      </c>
      <c r="E836" s="5">
        <v>171.089035</v>
      </c>
      <c r="F836" s="5">
        <v>1449093</v>
      </c>
    </row>
    <row r="837" spans="1:6" x14ac:dyDescent="0.3">
      <c r="A837" s="4">
        <v>41500</v>
      </c>
      <c r="B837" s="5">
        <v>179.550003</v>
      </c>
      <c r="C837" s="5">
        <v>184.449997</v>
      </c>
      <c r="D837" s="5">
        <v>177</v>
      </c>
      <c r="E837" s="5">
        <v>171.756226</v>
      </c>
      <c r="F837" s="5">
        <v>1466328</v>
      </c>
    </row>
    <row r="838" spans="1:6" x14ac:dyDescent="0.3">
      <c r="A838" s="4">
        <v>41502</v>
      </c>
      <c r="B838" s="5">
        <v>180.199997</v>
      </c>
      <c r="C838" s="5">
        <v>180.199997</v>
      </c>
      <c r="D838" s="5">
        <v>161.800003</v>
      </c>
      <c r="E838" s="5">
        <v>155.02858000000001</v>
      </c>
      <c r="F838" s="5">
        <v>1760089</v>
      </c>
    </row>
    <row r="839" spans="1:6" x14ac:dyDescent="0.3">
      <c r="A839" s="4">
        <v>41505</v>
      </c>
      <c r="B839" s="5">
        <v>161</v>
      </c>
      <c r="C839" s="5">
        <v>161</v>
      </c>
      <c r="D839" s="5">
        <v>152.10000600000001</v>
      </c>
      <c r="E839" s="5">
        <v>146.59329199999999</v>
      </c>
      <c r="F839" s="5">
        <v>1895122</v>
      </c>
    </row>
    <row r="840" spans="1:6" x14ac:dyDescent="0.3">
      <c r="A840" s="4">
        <v>41506</v>
      </c>
      <c r="B840" s="5">
        <v>148.10000600000001</v>
      </c>
      <c r="C840" s="5">
        <v>154.39999399999999</v>
      </c>
      <c r="D840" s="5">
        <v>145.550003</v>
      </c>
      <c r="E840" s="5">
        <v>144.305725</v>
      </c>
      <c r="F840" s="5">
        <v>2798331</v>
      </c>
    </row>
    <row r="841" spans="1:6" x14ac:dyDescent="0.3">
      <c r="A841" s="4">
        <v>41507</v>
      </c>
      <c r="B841" s="5">
        <v>160</v>
      </c>
      <c r="C841" s="5">
        <v>164.35000600000001</v>
      </c>
      <c r="D841" s="5">
        <v>142.800003</v>
      </c>
      <c r="E841" s="5">
        <v>138.44390899999999</v>
      </c>
      <c r="F841" s="5">
        <v>3526910</v>
      </c>
    </row>
    <row r="842" spans="1:6" x14ac:dyDescent="0.3">
      <c r="A842" s="4">
        <v>41508</v>
      </c>
      <c r="B842" s="5">
        <v>143</v>
      </c>
      <c r="C842" s="5">
        <v>149.75</v>
      </c>
      <c r="D842" s="5">
        <v>140.800003</v>
      </c>
      <c r="E842" s="5">
        <v>140.064255</v>
      </c>
      <c r="F842" s="5">
        <v>2851261</v>
      </c>
    </row>
    <row r="843" spans="1:6" x14ac:dyDescent="0.3">
      <c r="A843" s="4">
        <v>41509</v>
      </c>
      <c r="B843" s="5">
        <v>148.14999399999999</v>
      </c>
      <c r="C843" s="5">
        <v>150.60000600000001</v>
      </c>
      <c r="D843" s="5">
        <v>143.64999399999999</v>
      </c>
      <c r="E843" s="5">
        <v>140.58848599999999</v>
      </c>
      <c r="F843" s="5">
        <v>2750880</v>
      </c>
    </row>
    <row r="844" spans="1:6" x14ac:dyDescent="0.3">
      <c r="A844" s="4">
        <v>41512</v>
      </c>
      <c r="B844" s="5">
        <v>148.89999399999999</v>
      </c>
      <c r="C844" s="5">
        <v>150.199997</v>
      </c>
      <c r="D844" s="5">
        <v>144.75</v>
      </c>
      <c r="E844" s="5">
        <v>139.96894800000001</v>
      </c>
      <c r="F844" s="5">
        <v>1901433</v>
      </c>
    </row>
    <row r="845" spans="1:6" x14ac:dyDescent="0.3">
      <c r="A845" s="4">
        <v>41513</v>
      </c>
      <c r="B845" s="5">
        <v>144.75</v>
      </c>
      <c r="C845" s="5">
        <v>145</v>
      </c>
      <c r="D845" s="5">
        <v>135.699997</v>
      </c>
      <c r="E845" s="5">
        <v>130.86642499999999</v>
      </c>
      <c r="F845" s="5">
        <v>2242398</v>
      </c>
    </row>
    <row r="846" spans="1:6" x14ac:dyDescent="0.3">
      <c r="A846" s="4">
        <v>41514</v>
      </c>
      <c r="B846" s="5">
        <v>134.949997</v>
      </c>
      <c r="C846" s="5">
        <v>134.949997</v>
      </c>
      <c r="D846" s="5">
        <v>126.5</v>
      </c>
      <c r="E846" s="5">
        <v>124.909294</v>
      </c>
      <c r="F846" s="5">
        <v>2457553</v>
      </c>
    </row>
    <row r="847" spans="1:6" x14ac:dyDescent="0.3">
      <c r="A847" s="4">
        <v>41515</v>
      </c>
      <c r="B847" s="5">
        <v>132.39999399999999</v>
      </c>
      <c r="C847" s="5">
        <v>134.800003</v>
      </c>
      <c r="D847" s="5">
        <v>128.10000600000001</v>
      </c>
      <c r="E847" s="5">
        <v>126.81559</v>
      </c>
      <c r="F847" s="5">
        <v>2725662</v>
      </c>
    </row>
    <row r="848" spans="1:6" x14ac:dyDescent="0.3">
      <c r="A848" s="4">
        <v>41516</v>
      </c>
      <c r="B848" s="5">
        <v>132.5</v>
      </c>
      <c r="C848" s="5">
        <v>143.85000600000001</v>
      </c>
      <c r="D848" s="5">
        <v>131.699997</v>
      </c>
      <c r="E848" s="5">
        <v>135.63215600000001</v>
      </c>
      <c r="F848" s="5">
        <v>3614314</v>
      </c>
    </row>
    <row r="849" spans="1:6" x14ac:dyDescent="0.3">
      <c r="A849" s="4">
        <v>41519</v>
      </c>
      <c r="B849" s="5">
        <v>144</v>
      </c>
      <c r="C849" s="5">
        <v>147</v>
      </c>
      <c r="D849" s="5">
        <v>143.10000600000001</v>
      </c>
      <c r="E849" s="5">
        <v>137.72905</v>
      </c>
      <c r="F849" s="5">
        <v>1202223</v>
      </c>
    </row>
    <row r="850" spans="1:6" x14ac:dyDescent="0.3">
      <c r="A850" s="4">
        <v>41520</v>
      </c>
      <c r="B850" s="5">
        <v>145.89999399999999</v>
      </c>
      <c r="C850" s="5">
        <v>145.89999399999999</v>
      </c>
      <c r="D850" s="5">
        <v>133.60000600000001</v>
      </c>
      <c r="E850" s="5">
        <v>128.34059099999999</v>
      </c>
      <c r="F850" s="5">
        <v>1738935</v>
      </c>
    </row>
    <row r="851" spans="1:6" x14ac:dyDescent="0.3">
      <c r="A851" s="4">
        <v>41521</v>
      </c>
      <c r="B851" s="5">
        <v>134.449997</v>
      </c>
      <c r="C851" s="5">
        <v>139</v>
      </c>
      <c r="D851" s="5">
        <v>132</v>
      </c>
      <c r="E851" s="5">
        <v>130.19923399999999</v>
      </c>
      <c r="F851" s="5">
        <v>1534446</v>
      </c>
    </row>
    <row r="852" spans="1:6" x14ac:dyDescent="0.3">
      <c r="A852" s="4">
        <v>41522</v>
      </c>
      <c r="B852" s="5">
        <v>140.5</v>
      </c>
      <c r="C852" s="5">
        <v>146.550003</v>
      </c>
      <c r="D852" s="5">
        <v>140.5</v>
      </c>
      <c r="E852" s="5">
        <v>138.49157700000001</v>
      </c>
      <c r="F852" s="5">
        <v>2697639</v>
      </c>
    </row>
    <row r="853" spans="1:6" x14ac:dyDescent="0.3">
      <c r="A853" s="4">
        <v>41523</v>
      </c>
      <c r="B853" s="5">
        <v>148.39999399999999</v>
      </c>
      <c r="C853" s="5">
        <v>148.5</v>
      </c>
      <c r="D853" s="5">
        <v>144</v>
      </c>
      <c r="E853" s="5">
        <v>138.44390899999999</v>
      </c>
      <c r="F853" s="5">
        <v>2201764</v>
      </c>
    </row>
    <row r="854" spans="1:6" x14ac:dyDescent="0.3">
      <c r="A854" s="4">
        <v>41527</v>
      </c>
      <c r="B854" s="5">
        <v>145.25</v>
      </c>
      <c r="C854" s="5">
        <v>153.89999399999999</v>
      </c>
      <c r="D854" s="5">
        <v>145.25</v>
      </c>
      <c r="E854" s="5">
        <v>144.44871499999999</v>
      </c>
      <c r="F854" s="5">
        <v>2753692</v>
      </c>
    </row>
    <row r="855" spans="1:6" x14ac:dyDescent="0.3">
      <c r="A855" s="4">
        <v>41528</v>
      </c>
      <c r="B855" s="5">
        <v>151.89999399999999</v>
      </c>
      <c r="C855" s="5">
        <v>168.64999399999999</v>
      </c>
      <c r="D855" s="5">
        <v>148</v>
      </c>
      <c r="E855" s="5">
        <v>159.50836200000001</v>
      </c>
      <c r="F855" s="5">
        <v>4882284</v>
      </c>
    </row>
    <row r="856" spans="1:6" x14ac:dyDescent="0.3">
      <c r="A856" s="4">
        <v>41529</v>
      </c>
      <c r="B856" s="5">
        <v>168.89999399999999</v>
      </c>
      <c r="C856" s="5">
        <v>172</v>
      </c>
      <c r="D856" s="5">
        <v>163.25</v>
      </c>
      <c r="E856" s="5">
        <v>157.98332199999999</v>
      </c>
      <c r="F856" s="5">
        <v>3186268</v>
      </c>
    </row>
    <row r="857" spans="1:6" x14ac:dyDescent="0.3">
      <c r="A857" s="4">
        <v>41530</v>
      </c>
      <c r="B857" s="5">
        <v>164.5</v>
      </c>
      <c r="C857" s="5">
        <v>172.800003</v>
      </c>
      <c r="D857" s="5">
        <v>163.35000600000001</v>
      </c>
      <c r="E857" s="5">
        <v>162.41542100000001</v>
      </c>
      <c r="F857" s="5">
        <v>2589441</v>
      </c>
    </row>
    <row r="858" spans="1:6" x14ac:dyDescent="0.3">
      <c r="A858" s="4">
        <v>41533</v>
      </c>
      <c r="B858" s="5">
        <v>176.800003</v>
      </c>
      <c r="C858" s="5">
        <v>178.5</v>
      </c>
      <c r="D858" s="5">
        <v>167.14999399999999</v>
      </c>
      <c r="E858" s="5">
        <v>164.36938499999999</v>
      </c>
      <c r="F858" s="5">
        <v>2172210</v>
      </c>
    </row>
    <row r="859" spans="1:6" x14ac:dyDescent="0.3">
      <c r="A859" s="4">
        <v>41534</v>
      </c>
      <c r="B859" s="5">
        <v>172.10000600000001</v>
      </c>
      <c r="C859" s="5">
        <v>173.39999399999999</v>
      </c>
      <c r="D859" s="5">
        <v>168</v>
      </c>
      <c r="E859" s="5">
        <v>163.892807</v>
      </c>
      <c r="F859" s="5">
        <v>2063128</v>
      </c>
    </row>
    <row r="860" spans="1:6" x14ac:dyDescent="0.3">
      <c r="A860" s="4">
        <v>41535</v>
      </c>
      <c r="B860" s="5">
        <v>172.800003</v>
      </c>
      <c r="C860" s="5">
        <v>178</v>
      </c>
      <c r="D860" s="5">
        <v>171.5</v>
      </c>
      <c r="E860" s="5">
        <v>168.61085499999999</v>
      </c>
      <c r="F860" s="5">
        <v>1461823</v>
      </c>
    </row>
    <row r="861" spans="1:6" x14ac:dyDescent="0.3">
      <c r="A861" s="4">
        <v>41536</v>
      </c>
      <c r="B861" s="5">
        <v>184</v>
      </c>
      <c r="C861" s="5">
        <v>193.949997</v>
      </c>
      <c r="D861" s="5">
        <v>183.050003</v>
      </c>
      <c r="E861" s="5">
        <v>182.90799000000001</v>
      </c>
      <c r="F861" s="5">
        <v>2976661</v>
      </c>
    </row>
    <row r="862" spans="1:6" x14ac:dyDescent="0.3">
      <c r="A862" s="4">
        <v>41537</v>
      </c>
      <c r="B862" s="5">
        <v>193.39999399999999</v>
      </c>
      <c r="C862" s="5">
        <v>193.89999399999999</v>
      </c>
      <c r="D862" s="5">
        <v>163.5</v>
      </c>
      <c r="E862" s="5">
        <v>175.66412399999999</v>
      </c>
      <c r="F862" s="5">
        <v>4272208</v>
      </c>
    </row>
    <row r="863" spans="1:6" x14ac:dyDescent="0.3">
      <c r="A863" s="4">
        <v>41540</v>
      </c>
      <c r="B863" s="5">
        <v>180.550003</v>
      </c>
      <c r="C863" s="5">
        <v>180.949997</v>
      </c>
      <c r="D863" s="5">
        <v>170.10000600000001</v>
      </c>
      <c r="E863" s="5">
        <v>163.08264199999999</v>
      </c>
      <c r="F863" s="5">
        <v>2373009</v>
      </c>
    </row>
    <row r="864" spans="1:6" x14ac:dyDescent="0.3">
      <c r="A864" s="4">
        <v>41541</v>
      </c>
      <c r="B864" s="5">
        <v>165.60000600000001</v>
      </c>
      <c r="C864" s="5">
        <v>169.89999399999999</v>
      </c>
      <c r="D864" s="5">
        <v>162.25</v>
      </c>
      <c r="E864" s="5">
        <v>155.69580099999999</v>
      </c>
      <c r="F864" s="5">
        <v>3623026</v>
      </c>
    </row>
    <row r="865" spans="1:6" x14ac:dyDescent="0.3">
      <c r="A865" s="4">
        <v>41542</v>
      </c>
      <c r="B865" s="5">
        <v>163</v>
      </c>
      <c r="C865" s="5">
        <v>165.64999399999999</v>
      </c>
      <c r="D865" s="5">
        <v>158.699997</v>
      </c>
      <c r="E865" s="5">
        <v>156.02938800000001</v>
      </c>
      <c r="F865" s="5">
        <v>2330014</v>
      </c>
    </row>
    <row r="866" spans="1:6" x14ac:dyDescent="0.3">
      <c r="A866" s="4">
        <v>41543</v>
      </c>
      <c r="B866" s="5">
        <v>164.85000600000001</v>
      </c>
      <c r="C866" s="5">
        <v>168.39999399999999</v>
      </c>
      <c r="D866" s="5">
        <v>163.85000600000001</v>
      </c>
      <c r="E866" s="5">
        <v>157.07785000000001</v>
      </c>
      <c r="F866" s="5">
        <v>1900756</v>
      </c>
    </row>
    <row r="867" spans="1:6" x14ac:dyDescent="0.3">
      <c r="A867" s="4">
        <v>41544</v>
      </c>
      <c r="B867" s="5">
        <v>166</v>
      </c>
      <c r="C867" s="5">
        <v>168.89999399999999</v>
      </c>
      <c r="D867" s="5">
        <v>162.199997</v>
      </c>
      <c r="E867" s="5">
        <v>155.60047900000001</v>
      </c>
      <c r="F867" s="5">
        <v>1823767</v>
      </c>
    </row>
    <row r="868" spans="1:6" x14ac:dyDescent="0.3">
      <c r="A868" s="4">
        <v>41547</v>
      </c>
      <c r="B868" s="5">
        <v>163.35000600000001</v>
      </c>
      <c r="C868" s="5">
        <v>163.35000600000001</v>
      </c>
      <c r="D868" s="5">
        <v>156.35000600000001</v>
      </c>
      <c r="E868" s="5">
        <v>150.548813</v>
      </c>
      <c r="F868" s="5">
        <v>1789189</v>
      </c>
    </row>
    <row r="869" spans="1:6" x14ac:dyDescent="0.3">
      <c r="A869" s="4">
        <v>41548</v>
      </c>
      <c r="B869" s="5">
        <v>158.300003</v>
      </c>
      <c r="C869" s="5">
        <v>167.89999399999999</v>
      </c>
      <c r="D869" s="5">
        <v>156.550003</v>
      </c>
      <c r="E869" s="5">
        <v>158.507553</v>
      </c>
      <c r="F869" s="5">
        <v>1933695</v>
      </c>
    </row>
    <row r="870" spans="1:6" x14ac:dyDescent="0.3">
      <c r="A870" s="4">
        <v>41550</v>
      </c>
      <c r="B870" s="5">
        <v>166.300003</v>
      </c>
      <c r="C870" s="5">
        <v>175</v>
      </c>
      <c r="D870" s="5">
        <v>166.300003</v>
      </c>
      <c r="E870" s="5">
        <v>166.13269</v>
      </c>
      <c r="F870" s="5">
        <v>2080377</v>
      </c>
    </row>
    <row r="871" spans="1:6" x14ac:dyDescent="0.3">
      <c r="A871" s="4">
        <v>41551</v>
      </c>
      <c r="B871" s="5">
        <v>172.89999399999999</v>
      </c>
      <c r="C871" s="5">
        <v>175.75</v>
      </c>
      <c r="D871" s="5">
        <v>170.64999399999999</v>
      </c>
      <c r="E871" s="5">
        <v>166.32333399999999</v>
      </c>
      <c r="F871" s="5">
        <v>1847723</v>
      </c>
    </row>
    <row r="872" spans="1:6" x14ac:dyDescent="0.3">
      <c r="A872" s="4">
        <v>41554</v>
      </c>
      <c r="B872" s="5">
        <v>174</v>
      </c>
      <c r="C872" s="5">
        <v>177.39999399999999</v>
      </c>
      <c r="D872" s="5">
        <v>170.5</v>
      </c>
      <c r="E872" s="5">
        <v>168.03898599999999</v>
      </c>
      <c r="F872" s="5">
        <v>1526751</v>
      </c>
    </row>
    <row r="873" spans="1:6" x14ac:dyDescent="0.3">
      <c r="A873" s="4">
        <v>41555</v>
      </c>
      <c r="B873" s="5">
        <v>181</v>
      </c>
      <c r="C873" s="5">
        <v>183</v>
      </c>
      <c r="D873" s="5">
        <v>174.699997</v>
      </c>
      <c r="E873" s="5">
        <v>168.75384500000001</v>
      </c>
      <c r="F873" s="5">
        <v>1786949</v>
      </c>
    </row>
    <row r="874" spans="1:6" x14ac:dyDescent="0.3">
      <c r="A874" s="4">
        <v>41556</v>
      </c>
      <c r="B874" s="5">
        <v>173.5</v>
      </c>
      <c r="C874" s="5">
        <v>185</v>
      </c>
      <c r="D874" s="5">
        <v>172</v>
      </c>
      <c r="E874" s="5">
        <v>175.52113299999999</v>
      </c>
      <c r="F874" s="5">
        <v>1920146</v>
      </c>
    </row>
    <row r="875" spans="1:6" x14ac:dyDescent="0.3">
      <c r="A875" s="4">
        <v>41557</v>
      </c>
      <c r="B875" s="5">
        <v>183.949997</v>
      </c>
      <c r="C875" s="5">
        <v>188.300003</v>
      </c>
      <c r="D875" s="5">
        <v>183.10000600000001</v>
      </c>
      <c r="E875" s="5">
        <v>177.332123</v>
      </c>
      <c r="F875" s="5">
        <v>1460617</v>
      </c>
    </row>
    <row r="876" spans="1:6" x14ac:dyDescent="0.3">
      <c r="A876" s="4">
        <v>41558</v>
      </c>
      <c r="B876" s="5">
        <v>188.199997</v>
      </c>
      <c r="C876" s="5">
        <v>189.89999399999999</v>
      </c>
      <c r="D876" s="5">
        <v>182.449997</v>
      </c>
      <c r="E876" s="5">
        <v>176.61726400000001</v>
      </c>
      <c r="F876" s="5">
        <v>2848663</v>
      </c>
    </row>
    <row r="877" spans="1:6" x14ac:dyDescent="0.3">
      <c r="A877" s="4">
        <v>41561</v>
      </c>
      <c r="B877" s="5">
        <v>184.85000600000001</v>
      </c>
      <c r="C877" s="5">
        <v>188.5</v>
      </c>
      <c r="D877" s="5">
        <v>183.64999399999999</v>
      </c>
      <c r="E877" s="5">
        <v>177.85635400000001</v>
      </c>
      <c r="F877" s="5">
        <v>2493352</v>
      </c>
    </row>
    <row r="878" spans="1:6" x14ac:dyDescent="0.3">
      <c r="A878" s="4">
        <v>41562</v>
      </c>
      <c r="B878" s="5">
        <v>188.89999399999999</v>
      </c>
      <c r="C878" s="5">
        <v>188.89999399999999</v>
      </c>
      <c r="D878" s="5">
        <v>172.199997</v>
      </c>
      <c r="E878" s="5">
        <v>166.22799699999999</v>
      </c>
      <c r="F878" s="5">
        <v>2046589</v>
      </c>
    </row>
    <row r="879" spans="1:6" x14ac:dyDescent="0.3">
      <c r="A879" s="4">
        <v>41564</v>
      </c>
      <c r="B879" s="5">
        <v>174.39999399999999</v>
      </c>
      <c r="C879" s="5">
        <v>174.89999399999999</v>
      </c>
      <c r="D879" s="5">
        <v>167</v>
      </c>
      <c r="E879" s="5">
        <v>160.31852699999999</v>
      </c>
      <c r="F879" s="5">
        <v>2102664</v>
      </c>
    </row>
    <row r="880" spans="1:6" x14ac:dyDescent="0.3">
      <c r="A880" s="4">
        <v>41565</v>
      </c>
      <c r="B880" s="5">
        <v>169.5</v>
      </c>
      <c r="C880" s="5">
        <v>173.25</v>
      </c>
      <c r="D880" s="5">
        <v>169.10000600000001</v>
      </c>
      <c r="E880" s="5">
        <v>164.36938499999999</v>
      </c>
      <c r="F880" s="5">
        <v>1829370</v>
      </c>
    </row>
    <row r="881" spans="1:6" x14ac:dyDescent="0.3">
      <c r="A881" s="4">
        <v>41568</v>
      </c>
      <c r="B881" s="5">
        <v>173.75</v>
      </c>
      <c r="C881" s="5">
        <v>177</v>
      </c>
      <c r="D881" s="5">
        <v>172.85000600000001</v>
      </c>
      <c r="E881" s="5">
        <v>167.03817699999999</v>
      </c>
      <c r="F881" s="5">
        <v>1620920</v>
      </c>
    </row>
    <row r="882" spans="1:6" x14ac:dyDescent="0.3">
      <c r="A882" s="4">
        <v>41569</v>
      </c>
      <c r="B882" s="5">
        <v>174</v>
      </c>
      <c r="C882" s="5">
        <v>177.89999399999999</v>
      </c>
      <c r="D882" s="5">
        <v>172.949997</v>
      </c>
      <c r="E882" s="5">
        <v>168.56321700000001</v>
      </c>
      <c r="F882" s="5">
        <v>2288893</v>
      </c>
    </row>
    <row r="883" spans="1:6" x14ac:dyDescent="0.3">
      <c r="A883" s="4">
        <v>41570</v>
      </c>
      <c r="B883" s="5">
        <v>177.89999399999999</v>
      </c>
      <c r="C883" s="5">
        <v>186.800003</v>
      </c>
      <c r="D883" s="5">
        <v>177.5</v>
      </c>
      <c r="E883" s="5">
        <v>177.332123</v>
      </c>
      <c r="F883" s="5">
        <v>3027956</v>
      </c>
    </row>
    <row r="884" spans="1:6" x14ac:dyDescent="0.3">
      <c r="A884" s="4">
        <v>41571</v>
      </c>
      <c r="B884" s="5">
        <v>186.699997</v>
      </c>
      <c r="C884" s="5">
        <v>192</v>
      </c>
      <c r="D884" s="5">
        <v>184.64999399999999</v>
      </c>
      <c r="E884" s="5">
        <v>177.42742899999999</v>
      </c>
      <c r="F884" s="5">
        <v>2695777</v>
      </c>
    </row>
    <row r="885" spans="1:6" x14ac:dyDescent="0.3">
      <c r="A885" s="4">
        <v>41572</v>
      </c>
      <c r="B885" s="5">
        <v>186.39999399999999</v>
      </c>
      <c r="C885" s="5">
        <v>186.39999399999999</v>
      </c>
      <c r="D885" s="5">
        <v>180.39999399999999</v>
      </c>
      <c r="E885" s="5">
        <v>173.28126499999999</v>
      </c>
      <c r="F885" s="5">
        <v>1638618</v>
      </c>
    </row>
    <row r="886" spans="1:6" x14ac:dyDescent="0.3">
      <c r="A886" s="4">
        <v>41575</v>
      </c>
      <c r="B886" s="5">
        <v>175.300003</v>
      </c>
      <c r="C886" s="5">
        <v>184.550003</v>
      </c>
      <c r="D886" s="5">
        <v>174.5</v>
      </c>
      <c r="E886" s="5">
        <v>168.37257399999999</v>
      </c>
      <c r="F886" s="5">
        <v>1330420</v>
      </c>
    </row>
    <row r="887" spans="1:6" x14ac:dyDescent="0.3">
      <c r="A887" s="4">
        <v>41576</v>
      </c>
      <c r="B887" s="5">
        <v>174.949997</v>
      </c>
      <c r="C887" s="5">
        <v>181.699997</v>
      </c>
      <c r="D887" s="5">
        <v>171.550003</v>
      </c>
      <c r="E887" s="5">
        <v>171.47027600000001</v>
      </c>
      <c r="F887" s="5">
        <v>4165055</v>
      </c>
    </row>
    <row r="888" spans="1:6" x14ac:dyDescent="0.3">
      <c r="A888" s="4">
        <v>41577</v>
      </c>
      <c r="B888" s="5">
        <v>180.550003</v>
      </c>
      <c r="C888" s="5">
        <v>182.550003</v>
      </c>
      <c r="D888" s="5">
        <v>171.75</v>
      </c>
      <c r="E888" s="5">
        <v>164.702988</v>
      </c>
      <c r="F888" s="5">
        <v>2840299</v>
      </c>
    </row>
    <row r="889" spans="1:6" x14ac:dyDescent="0.3">
      <c r="A889" s="4">
        <v>41578</v>
      </c>
      <c r="B889" s="5">
        <v>173.75</v>
      </c>
      <c r="C889" s="5">
        <v>214.199997</v>
      </c>
      <c r="D889" s="5">
        <v>173.14999399999999</v>
      </c>
      <c r="E889" s="5">
        <v>200.06456</v>
      </c>
      <c r="F889" s="5">
        <v>23859773</v>
      </c>
    </row>
    <row r="890" spans="1:6" x14ac:dyDescent="0.3">
      <c r="A890" s="4">
        <v>41579</v>
      </c>
      <c r="B890" s="5">
        <v>213</v>
      </c>
      <c r="C890" s="5">
        <v>230.800003</v>
      </c>
      <c r="D890" s="5">
        <v>209.300003</v>
      </c>
      <c r="E890" s="5">
        <v>211.07334900000001</v>
      </c>
      <c r="F890" s="5">
        <v>20503934</v>
      </c>
    </row>
    <row r="891" spans="1:6" x14ac:dyDescent="0.3">
      <c r="A891" s="4">
        <v>41583</v>
      </c>
      <c r="B891" s="5">
        <v>221.449997</v>
      </c>
      <c r="C891" s="5">
        <v>241.75</v>
      </c>
      <c r="D891" s="5">
        <v>221.449997</v>
      </c>
      <c r="E891" s="5">
        <v>226.895523</v>
      </c>
      <c r="F891" s="5">
        <v>12548668</v>
      </c>
    </row>
    <row r="892" spans="1:6" x14ac:dyDescent="0.3">
      <c r="A892" s="4">
        <v>41584</v>
      </c>
      <c r="B892" s="5">
        <v>237.949997</v>
      </c>
      <c r="C892" s="5">
        <v>239.75</v>
      </c>
      <c r="D892" s="5">
        <v>229.300003</v>
      </c>
      <c r="E892" s="5">
        <v>219.88990799999999</v>
      </c>
      <c r="F892" s="5">
        <v>6535033</v>
      </c>
    </row>
    <row r="893" spans="1:6" x14ac:dyDescent="0.3">
      <c r="A893" s="4">
        <v>41585</v>
      </c>
      <c r="B893" s="5">
        <v>230</v>
      </c>
      <c r="C893" s="5">
        <v>234.89999399999999</v>
      </c>
      <c r="D893" s="5">
        <v>219.550003</v>
      </c>
      <c r="E893" s="5">
        <v>210.40614299999999</v>
      </c>
      <c r="F893" s="5">
        <v>6418681</v>
      </c>
    </row>
    <row r="894" spans="1:6" x14ac:dyDescent="0.3">
      <c r="A894" s="4">
        <v>41586</v>
      </c>
      <c r="B894" s="5">
        <v>217.050003</v>
      </c>
      <c r="C894" s="5">
        <v>224.75</v>
      </c>
      <c r="D894" s="5">
        <v>215</v>
      </c>
      <c r="E894" s="5">
        <v>209.595978</v>
      </c>
      <c r="F894" s="5">
        <v>5181948</v>
      </c>
    </row>
    <row r="895" spans="1:6" x14ac:dyDescent="0.3">
      <c r="A895" s="4">
        <v>41589</v>
      </c>
      <c r="B895" s="5">
        <v>220.5</v>
      </c>
      <c r="C895" s="5">
        <v>226.699997</v>
      </c>
      <c r="D895" s="5">
        <v>211.550003</v>
      </c>
      <c r="E895" s="5">
        <v>205.92639199999999</v>
      </c>
      <c r="F895" s="5">
        <v>5481785</v>
      </c>
    </row>
    <row r="896" spans="1:6" x14ac:dyDescent="0.3">
      <c r="A896" s="4">
        <v>41590</v>
      </c>
      <c r="B896" s="5">
        <v>216</v>
      </c>
      <c r="C896" s="5">
        <v>221.35000600000001</v>
      </c>
      <c r="D896" s="5">
        <v>211</v>
      </c>
      <c r="E896" s="5">
        <v>202.35209699999999</v>
      </c>
      <c r="F896" s="5">
        <v>4489289</v>
      </c>
    </row>
    <row r="897" spans="1:6" x14ac:dyDescent="0.3">
      <c r="A897" s="4">
        <v>41591</v>
      </c>
      <c r="B897" s="5">
        <v>209.10000600000001</v>
      </c>
      <c r="C897" s="5">
        <v>221.35000600000001</v>
      </c>
      <c r="D897" s="5">
        <v>209.10000600000001</v>
      </c>
      <c r="E897" s="5">
        <v>202.11381499999999</v>
      </c>
      <c r="F897" s="5">
        <v>5585427</v>
      </c>
    </row>
    <row r="898" spans="1:6" x14ac:dyDescent="0.3">
      <c r="A898" s="4">
        <v>41592</v>
      </c>
      <c r="B898" s="5">
        <v>217.85000600000001</v>
      </c>
      <c r="C898" s="5">
        <v>224.5</v>
      </c>
      <c r="D898" s="5">
        <v>217.14999399999999</v>
      </c>
      <c r="E898" s="5">
        <v>212.69369499999999</v>
      </c>
      <c r="F898" s="5">
        <v>4540291</v>
      </c>
    </row>
    <row r="899" spans="1:6" x14ac:dyDescent="0.3">
      <c r="A899" s="4">
        <v>41596</v>
      </c>
      <c r="B899" s="5">
        <v>223.14999399999999</v>
      </c>
      <c r="C899" s="5">
        <v>244.10000600000001</v>
      </c>
      <c r="D899" s="5">
        <v>223.14999399999999</v>
      </c>
      <c r="E899" s="5">
        <v>229.46899400000001</v>
      </c>
      <c r="F899" s="5">
        <v>5427408</v>
      </c>
    </row>
    <row r="900" spans="1:6" x14ac:dyDescent="0.3">
      <c r="A900" s="4">
        <v>41597</v>
      </c>
      <c r="B900" s="5">
        <v>243</v>
      </c>
      <c r="C900" s="5">
        <v>244</v>
      </c>
      <c r="D900" s="5">
        <v>232.64999399999999</v>
      </c>
      <c r="E900" s="5">
        <v>223.940765</v>
      </c>
      <c r="F900" s="5">
        <v>6203047</v>
      </c>
    </row>
    <row r="901" spans="1:6" x14ac:dyDescent="0.3">
      <c r="A901" s="4">
        <v>41598</v>
      </c>
      <c r="B901" s="5">
        <v>234.39999399999999</v>
      </c>
      <c r="C901" s="5">
        <v>235.75</v>
      </c>
      <c r="D901" s="5">
        <v>223.449997</v>
      </c>
      <c r="E901" s="5">
        <v>214.838257</v>
      </c>
      <c r="F901" s="5">
        <v>4927456</v>
      </c>
    </row>
    <row r="902" spans="1:6" x14ac:dyDescent="0.3">
      <c r="A902" s="4">
        <v>41599</v>
      </c>
      <c r="B902" s="5">
        <v>220.64999399999999</v>
      </c>
      <c r="C902" s="5">
        <v>222.550003</v>
      </c>
      <c r="D902" s="5">
        <v>211.5</v>
      </c>
      <c r="E902" s="5">
        <v>203.209915</v>
      </c>
      <c r="F902" s="5">
        <v>5522146</v>
      </c>
    </row>
    <row r="903" spans="1:6" x14ac:dyDescent="0.3">
      <c r="A903" s="4">
        <v>41600</v>
      </c>
      <c r="B903" s="5">
        <v>216</v>
      </c>
      <c r="C903" s="5">
        <v>217.699997</v>
      </c>
      <c r="D903" s="5">
        <v>207.699997</v>
      </c>
      <c r="E903" s="5">
        <v>199.77862500000001</v>
      </c>
      <c r="F903" s="5">
        <v>4569783</v>
      </c>
    </row>
    <row r="904" spans="1:6" x14ac:dyDescent="0.3">
      <c r="A904" s="4">
        <v>41603</v>
      </c>
      <c r="B904" s="5">
        <v>212.300003</v>
      </c>
      <c r="C904" s="5">
        <v>218.64999399999999</v>
      </c>
      <c r="D904" s="5">
        <v>212.10000600000001</v>
      </c>
      <c r="E904" s="5">
        <v>206.87953200000001</v>
      </c>
      <c r="F904" s="5">
        <v>4128680</v>
      </c>
    </row>
    <row r="905" spans="1:6" x14ac:dyDescent="0.3">
      <c r="A905" s="4">
        <v>41604</v>
      </c>
      <c r="B905" s="5">
        <v>216.050003</v>
      </c>
      <c r="C905" s="5">
        <v>220</v>
      </c>
      <c r="D905" s="5">
        <v>204.25</v>
      </c>
      <c r="E905" s="5">
        <v>196.20434599999999</v>
      </c>
      <c r="F905" s="5">
        <v>13595253</v>
      </c>
    </row>
    <row r="906" spans="1:6" x14ac:dyDescent="0.3">
      <c r="A906" s="4">
        <v>41605</v>
      </c>
      <c r="B906" s="5">
        <v>207.5</v>
      </c>
      <c r="C906" s="5">
        <v>211.85000600000001</v>
      </c>
      <c r="D906" s="5">
        <v>204.5</v>
      </c>
      <c r="E906" s="5">
        <v>199.73097200000001</v>
      </c>
      <c r="F906" s="5">
        <v>5401476</v>
      </c>
    </row>
    <row r="907" spans="1:6" x14ac:dyDescent="0.3">
      <c r="A907" s="4">
        <v>41606</v>
      </c>
      <c r="B907" s="5">
        <v>211.10000600000001</v>
      </c>
      <c r="C907" s="5">
        <v>213.5</v>
      </c>
      <c r="D907" s="5">
        <v>206.35000600000001</v>
      </c>
      <c r="E907" s="5">
        <v>198.730164</v>
      </c>
      <c r="F907" s="5">
        <v>3469389</v>
      </c>
    </row>
    <row r="908" spans="1:6" x14ac:dyDescent="0.3">
      <c r="A908" s="4">
        <v>41607</v>
      </c>
      <c r="B908" s="5">
        <v>208</v>
      </c>
      <c r="C908" s="5">
        <v>219.39999399999999</v>
      </c>
      <c r="D908" s="5">
        <v>208</v>
      </c>
      <c r="E908" s="5">
        <v>206.97483800000001</v>
      </c>
      <c r="F908" s="5">
        <v>4580626</v>
      </c>
    </row>
    <row r="909" spans="1:6" x14ac:dyDescent="0.3">
      <c r="A909" s="4">
        <v>41610</v>
      </c>
      <c r="B909" s="5">
        <v>219.39999399999999</v>
      </c>
      <c r="C909" s="5">
        <v>222.75</v>
      </c>
      <c r="D909" s="5">
        <v>217.64999399999999</v>
      </c>
      <c r="E909" s="5">
        <v>209.167068</v>
      </c>
      <c r="F909" s="5">
        <v>3126359</v>
      </c>
    </row>
    <row r="910" spans="1:6" x14ac:dyDescent="0.3">
      <c r="A910" s="4">
        <v>41611</v>
      </c>
      <c r="B910" s="5">
        <v>217</v>
      </c>
      <c r="C910" s="5">
        <v>217</v>
      </c>
      <c r="D910" s="5">
        <v>210.199997</v>
      </c>
      <c r="E910" s="5">
        <v>201.06535299999999</v>
      </c>
      <c r="F910" s="5">
        <v>4137465</v>
      </c>
    </row>
    <row r="911" spans="1:6" x14ac:dyDescent="0.3">
      <c r="A911" s="4">
        <v>41612</v>
      </c>
      <c r="B911" s="5">
        <v>210.199997</v>
      </c>
      <c r="C911" s="5">
        <v>213.89999399999999</v>
      </c>
      <c r="D911" s="5">
        <v>208.050003</v>
      </c>
      <c r="E911" s="5">
        <v>201.68490600000001</v>
      </c>
      <c r="F911" s="5">
        <v>4640785</v>
      </c>
    </row>
    <row r="912" spans="1:6" x14ac:dyDescent="0.3">
      <c r="A912" s="4">
        <v>41613</v>
      </c>
      <c r="B912" s="5">
        <v>219</v>
      </c>
      <c r="C912" s="5">
        <v>221.35000600000001</v>
      </c>
      <c r="D912" s="5">
        <v>215.5</v>
      </c>
      <c r="E912" s="5">
        <v>207.070145</v>
      </c>
      <c r="F912" s="5">
        <v>4344903</v>
      </c>
    </row>
    <row r="913" spans="1:6" x14ac:dyDescent="0.3">
      <c r="A913" s="4">
        <v>41614</v>
      </c>
      <c r="B913" s="5">
        <v>217.199997</v>
      </c>
      <c r="C913" s="5">
        <v>221.39999399999999</v>
      </c>
      <c r="D913" s="5">
        <v>213</v>
      </c>
      <c r="E913" s="5">
        <v>210.07254</v>
      </c>
      <c r="F913" s="5">
        <v>4934778</v>
      </c>
    </row>
    <row r="914" spans="1:6" x14ac:dyDescent="0.3">
      <c r="A914" s="4">
        <v>41617</v>
      </c>
      <c r="B914" s="5">
        <v>230.10000600000001</v>
      </c>
      <c r="C914" s="5">
        <v>232</v>
      </c>
      <c r="D914" s="5">
        <v>224.60000600000001</v>
      </c>
      <c r="E914" s="5">
        <v>215.69610599999999</v>
      </c>
      <c r="F914" s="5">
        <v>4703007</v>
      </c>
    </row>
    <row r="915" spans="1:6" x14ac:dyDescent="0.3">
      <c r="A915" s="4">
        <v>41618</v>
      </c>
      <c r="B915" s="5">
        <v>226</v>
      </c>
      <c r="C915" s="5">
        <v>226.5</v>
      </c>
      <c r="D915" s="5">
        <v>217.300003</v>
      </c>
      <c r="E915" s="5">
        <v>209.88192699999999</v>
      </c>
      <c r="F915" s="5">
        <v>3755750</v>
      </c>
    </row>
    <row r="916" spans="1:6" x14ac:dyDescent="0.3">
      <c r="A916" s="4">
        <v>41619</v>
      </c>
      <c r="B916" s="5">
        <v>220</v>
      </c>
      <c r="C916" s="5">
        <v>220</v>
      </c>
      <c r="D916" s="5">
        <v>214</v>
      </c>
      <c r="E916" s="5">
        <v>205.83107000000001</v>
      </c>
      <c r="F916" s="5">
        <v>2662728</v>
      </c>
    </row>
    <row r="917" spans="1:6" x14ac:dyDescent="0.3">
      <c r="A917" s="4">
        <v>41620</v>
      </c>
      <c r="B917" s="5">
        <v>214.39999399999999</v>
      </c>
      <c r="C917" s="5">
        <v>218.5</v>
      </c>
      <c r="D917" s="5">
        <v>213.10000600000001</v>
      </c>
      <c r="E917" s="5">
        <v>205.11621099999999</v>
      </c>
      <c r="F917" s="5">
        <v>2605645</v>
      </c>
    </row>
    <row r="918" spans="1:6" x14ac:dyDescent="0.3">
      <c r="A918" s="4">
        <v>41621</v>
      </c>
      <c r="B918" s="5">
        <v>212.050003</v>
      </c>
      <c r="C918" s="5">
        <v>213.35000600000001</v>
      </c>
      <c r="D918" s="5">
        <v>208.5</v>
      </c>
      <c r="E918" s="5">
        <v>199.540344</v>
      </c>
      <c r="F918" s="5">
        <v>2113922</v>
      </c>
    </row>
    <row r="919" spans="1:6" x14ac:dyDescent="0.3">
      <c r="A919" s="4">
        <v>41624</v>
      </c>
      <c r="B919" s="5">
        <v>208</v>
      </c>
      <c r="C919" s="5">
        <v>211.89999399999999</v>
      </c>
      <c r="D919" s="5">
        <v>205.35000600000001</v>
      </c>
      <c r="E919" s="5">
        <v>197.10981799999999</v>
      </c>
      <c r="F919" s="5">
        <v>2624127</v>
      </c>
    </row>
    <row r="920" spans="1:6" x14ac:dyDescent="0.3">
      <c r="A920" s="4">
        <v>41625</v>
      </c>
      <c r="B920" s="5">
        <v>209.14999399999999</v>
      </c>
      <c r="C920" s="5">
        <v>211.199997</v>
      </c>
      <c r="D920" s="5">
        <v>204.5</v>
      </c>
      <c r="E920" s="5">
        <v>196.10900899999999</v>
      </c>
      <c r="F920" s="5">
        <v>2271804</v>
      </c>
    </row>
    <row r="921" spans="1:6" x14ac:dyDescent="0.3">
      <c r="A921" s="4">
        <v>41626</v>
      </c>
      <c r="B921" s="5">
        <v>205.85000600000001</v>
      </c>
      <c r="C921" s="5">
        <v>218.39999399999999</v>
      </c>
      <c r="D921" s="5">
        <v>205.300003</v>
      </c>
      <c r="E921" s="5">
        <v>206.54591400000001</v>
      </c>
      <c r="F921" s="5">
        <v>5708230</v>
      </c>
    </row>
    <row r="922" spans="1:6" x14ac:dyDescent="0.3">
      <c r="A922" s="4">
        <v>41627</v>
      </c>
      <c r="B922" s="5">
        <v>218.449997</v>
      </c>
      <c r="C922" s="5">
        <v>220</v>
      </c>
      <c r="D922" s="5">
        <v>209.64999399999999</v>
      </c>
      <c r="E922" s="5">
        <v>200.97004699999999</v>
      </c>
      <c r="F922" s="5">
        <v>3218828</v>
      </c>
    </row>
    <row r="923" spans="1:6" x14ac:dyDescent="0.3">
      <c r="A923" s="4">
        <v>41628</v>
      </c>
      <c r="B923" s="5">
        <v>210.5</v>
      </c>
      <c r="C923" s="5">
        <v>216.300003</v>
      </c>
      <c r="D923" s="5">
        <v>209.5</v>
      </c>
      <c r="E923" s="5">
        <v>205.49748199999999</v>
      </c>
      <c r="F923" s="5">
        <v>2342136</v>
      </c>
    </row>
    <row r="924" spans="1:6" x14ac:dyDescent="0.3">
      <c r="A924" s="4">
        <v>41631</v>
      </c>
      <c r="B924" s="5">
        <v>217.10000600000001</v>
      </c>
      <c r="C924" s="5">
        <v>223.85000600000001</v>
      </c>
      <c r="D924" s="5">
        <v>216.25</v>
      </c>
      <c r="E924" s="5">
        <v>209.73895300000001</v>
      </c>
      <c r="F924" s="5">
        <v>3643957</v>
      </c>
    </row>
    <row r="925" spans="1:6" x14ac:dyDescent="0.3">
      <c r="A925" s="4">
        <v>41632</v>
      </c>
      <c r="B925" s="5">
        <v>220.64999399999999</v>
      </c>
      <c r="C925" s="5">
        <v>227.5</v>
      </c>
      <c r="D925" s="5">
        <v>218.64999399999999</v>
      </c>
      <c r="E925" s="5">
        <v>215.98204000000001</v>
      </c>
      <c r="F925" s="5">
        <v>4088683</v>
      </c>
    </row>
    <row r="926" spans="1:6" x14ac:dyDescent="0.3">
      <c r="A926" s="4">
        <v>41634</v>
      </c>
      <c r="B926" s="5">
        <v>226.60000600000001</v>
      </c>
      <c r="C926" s="5">
        <v>231.14999399999999</v>
      </c>
      <c r="D926" s="5">
        <v>226.10000600000001</v>
      </c>
      <c r="E926" s="5">
        <v>218.12661700000001</v>
      </c>
      <c r="F926" s="5">
        <v>4393809</v>
      </c>
    </row>
    <row r="927" spans="1:6" x14ac:dyDescent="0.3">
      <c r="A927" s="4">
        <v>41635</v>
      </c>
      <c r="B927" s="5">
        <v>228.25</v>
      </c>
      <c r="C927" s="5">
        <v>238.5</v>
      </c>
      <c r="D927" s="5">
        <v>228.25</v>
      </c>
      <c r="E927" s="5">
        <v>225.13218699999999</v>
      </c>
      <c r="F927" s="5">
        <v>4398995</v>
      </c>
    </row>
    <row r="928" spans="1:6" x14ac:dyDescent="0.3">
      <c r="A928" s="4">
        <v>41638</v>
      </c>
      <c r="B928" s="5">
        <v>238</v>
      </c>
      <c r="C928" s="5">
        <v>241.800003</v>
      </c>
      <c r="D928" s="5">
        <v>234.050003</v>
      </c>
      <c r="E928" s="5">
        <v>224.560318</v>
      </c>
      <c r="F928" s="5">
        <v>3615192</v>
      </c>
    </row>
    <row r="929" spans="1:6" x14ac:dyDescent="0.3">
      <c r="A929" s="4">
        <v>41639</v>
      </c>
      <c r="B929" s="5">
        <v>236</v>
      </c>
      <c r="C929" s="5">
        <v>239</v>
      </c>
      <c r="D929" s="5">
        <v>231.64999399999999</v>
      </c>
      <c r="E929" s="5">
        <v>226.800186</v>
      </c>
      <c r="F929" s="5">
        <v>2435646</v>
      </c>
    </row>
    <row r="930" spans="1:6" x14ac:dyDescent="0.3">
      <c r="A930" s="4">
        <v>41640</v>
      </c>
      <c r="B930" s="5">
        <v>239</v>
      </c>
      <c r="C930" s="5">
        <v>246</v>
      </c>
      <c r="D930" s="5">
        <v>237.050003</v>
      </c>
      <c r="E930" s="5">
        <v>231.756531</v>
      </c>
      <c r="F930" s="5">
        <v>2230865</v>
      </c>
    </row>
    <row r="931" spans="1:6" x14ac:dyDescent="0.3">
      <c r="A931" s="4">
        <v>41641</v>
      </c>
      <c r="B931" s="5">
        <v>244.89999399999999</v>
      </c>
      <c r="C931" s="5">
        <v>251.300003</v>
      </c>
      <c r="D931" s="5">
        <v>234.39999399999999</v>
      </c>
      <c r="E931" s="5">
        <v>224.98924299999999</v>
      </c>
      <c r="F931" s="5">
        <v>6453238</v>
      </c>
    </row>
    <row r="932" spans="1:6" x14ac:dyDescent="0.3">
      <c r="A932" s="4">
        <v>41642</v>
      </c>
      <c r="B932" s="5">
        <v>233.949997</v>
      </c>
      <c r="C932" s="5">
        <v>241.050003</v>
      </c>
      <c r="D932" s="5">
        <v>231.89999399999999</v>
      </c>
      <c r="E932" s="5">
        <v>228.84947199999999</v>
      </c>
      <c r="F932" s="5">
        <v>3726614</v>
      </c>
    </row>
    <row r="933" spans="1:6" x14ac:dyDescent="0.3">
      <c r="A933" s="4">
        <v>41645</v>
      </c>
      <c r="B933" s="5">
        <v>240</v>
      </c>
      <c r="C933" s="5">
        <v>240.89999399999999</v>
      </c>
      <c r="D933" s="5">
        <v>230.050003</v>
      </c>
      <c r="E933" s="5">
        <v>221.462616</v>
      </c>
      <c r="F933" s="5">
        <v>2935346</v>
      </c>
    </row>
    <row r="934" spans="1:6" x14ac:dyDescent="0.3">
      <c r="A934" s="4">
        <v>41646</v>
      </c>
      <c r="B934" s="5">
        <v>232.050003</v>
      </c>
      <c r="C934" s="5">
        <v>235</v>
      </c>
      <c r="D934" s="5">
        <v>225.64999399999999</v>
      </c>
      <c r="E934" s="5">
        <v>220.17585800000001</v>
      </c>
      <c r="F934" s="5">
        <v>3514992</v>
      </c>
    </row>
    <row r="935" spans="1:6" x14ac:dyDescent="0.3">
      <c r="A935" s="4">
        <v>41647</v>
      </c>
      <c r="B935" s="5">
        <v>232.89999399999999</v>
      </c>
      <c r="C935" s="5">
        <v>244</v>
      </c>
      <c r="D935" s="5">
        <v>229.050003</v>
      </c>
      <c r="E935" s="5">
        <v>230.70808400000001</v>
      </c>
      <c r="F935" s="5">
        <v>5315708</v>
      </c>
    </row>
    <row r="936" spans="1:6" x14ac:dyDescent="0.3">
      <c r="A936" s="4">
        <v>41648</v>
      </c>
      <c r="B936" s="5">
        <v>242.25</v>
      </c>
      <c r="C936" s="5">
        <v>246.25</v>
      </c>
      <c r="D936" s="5">
        <v>231.75</v>
      </c>
      <c r="E936" s="5">
        <v>222.74932899999999</v>
      </c>
      <c r="F936" s="5">
        <v>4312940</v>
      </c>
    </row>
    <row r="937" spans="1:6" x14ac:dyDescent="0.3">
      <c r="A937" s="4">
        <v>41649</v>
      </c>
      <c r="B937" s="5">
        <v>234</v>
      </c>
      <c r="C937" s="5">
        <v>237.89999399999999</v>
      </c>
      <c r="D937" s="5">
        <v>228.64999399999999</v>
      </c>
      <c r="E937" s="5">
        <v>219.318039</v>
      </c>
      <c r="F937" s="5">
        <v>3219499</v>
      </c>
    </row>
    <row r="938" spans="1:6" x14ac:dyDescent="0.3">
      <c r="A938" s="4">
        <v>41652</v>
      </c>
      <c r="B938" s="5">
        <v>231.39999399999999</v>
      </c>
      <c r="C938" s="5">
        <v>235.800003</v>
      </c>
      <c r="D938" s="5">
        <v>227.85000600000001</v>
      </c>
      <c r="E938" s="5">
        <v>222.46339399999999</v>
      </c>
      <c r="F938" s="5">
        <v>3058915</v>
      </c>
    </row>
    <row r="939" spans="1:6" x14ac:dyDescent="0.3">
      <c r="A939" s="4">
        <v>41653</v>
      </c>
      <c r="B939" s="5">
        <v>234</v>
      </c>
      <c r="C939" s="5">
        <v>237.199997</v>
      </c>
      <c r="D939" s="5">
        <v>230.10000600000001</v>
      </c>
      <c r="E939" s="5">
        <v>221.22431900000001</v>
      </c>
      <c r="F939" s="5">
        <v>2138767</v>
      </c>
    </row>
    <row r="940" spans="1:6" x14ac:dyDescent="0.3">
      <c r="A940" s="4">
        <v>41654</v>
      </c>
      <c r="B940" s="5">
        <v>233.949997</v>
      </c>
      <c r="C940" s="5">
        <v>243</v>
      </c>
      <c r="D940" s="5">
        <v>231.60000600000001</v>
      </c>
      <c r="E940" s="5">
        <v>230.32681299999999</v>
      </c>
      <c r="F940" s="5">
        <v>3467165</v>
      </c>
    </row>
    <row r="941" spans="1:6" x14ac:dyDescent="0.3">
      <c r="A941" s="4">
        <v>41655</v>
      </c>
      <c r="B941" s="5">
        <v>243.10000600000001</v>
      </c>
      <c r="C941" s="5">
        <v>244.949997</v>
      </c>
      <c r="D941" s="5">
        <v>238.199997</v>
      </c>
      <c r="E941" s="5">
        <v>227.89631700000001</v>
      </c>
      <c r="F941" s="5">
        <v>2869006</v>
      </c>
    </row>
    <row r="942" spans="1:6" x14ac:dyDescent="0.3">
      <c r="A942" s="4">
        <v>41656</v>
      </c>
      <c r="B942" s="5">
        <v>239.89999399999999</v>
      </c>
      <c r="C942" s="5">
        <v>241.39999399999999</v>
      </c>
      <c r="D942" s="5">
        <v>233.050003</v>
      </c>
      <c r="E942" s="5">
        <v>223.03529399999999</v>
      </c>
      <c r="F942" s="5">
        <v>2312706</v>
      </c>
    </row>
    <row r="943" spans="1:6" x14ac:dyDescent="0.3">
      <c r="A943" s="4">
        <v>41659</v>
      </c>
      <c r="B943" s="5">
        <v>234</v>
      </c>
      <c r="C943" s="5">
        <v>237.89999399999999</v>
      </c>
      <c r="D943" s="5">
        <v>231.300003</v>
      </c>
      <c r="E943" s="5">
        <v>225.990036</v>
      </c>
      <c r="F943" s="5">
        <v>1769278</v>
      </c>
    </row>
    <row r="944" spans="1:6" x14ac:dyDescent="0.3">
      <c r="A944" s="4">
        <v>41660</v>
      </c>
      <c r="B944" s="5">
        <v>236.199997</v>
      </c>
      <c r="C944" s="5">
        <v>244.39999399999999</v>
      </c>
      <c r="D944" s="5">
        <v>236.199997</v>
      </c>
      <c r="E944" s="5">
        <v>231.232315</v>
      </c>
      <c r="F944" s="5">
        <v>2362197</v>
      </c>
    </row>
    <row r="945" spans="1:6" x14ac:dyDescent="0.3">
      <c r="A945" s="4">
        <v>41661</v>
      </c>
      <c r="B945" s="5">
        <v>241.699997</v>
      </c>
      <c r="C945" s="5">
        <v>247.449997</v>
      </c>
      <c r="D945" s="5">
        <v>240.699997</v>
      </c>
      <c r="E945" s="5">
        <v>234.75894199999999</v>
      </c>
      <c r="F945" s="5">
        <v>2655988</v>
      </c>
    </row>
    <row r="946" spans="1:6" x14ac:dyDescent="0.3">
      <c r="A946" s="4">
        <v>41662</v>
      </c>
      <c r="B946" s="5">
        <v>241.199997</v>
      </c>
      <c r="C946" s="5">
        <v>242.5</v>
      </c>
      <c r="D946" s="5">
        <v>238.39999399999999</v>
      </c>
      <c r="E946" s="5">
        <v>234.17520099999999</v>
      </c>
      <c r="F946" s="5">
        <v>3337858</v>
      </c>
    </row>
    <row r="947" spans="1:6" x14ac:dyDescent="0.3">
      <c r="A947" s="4">
        <v>41663</v>
      </c>
      <c r="B947" s="5">
        <v>241.10000600000001</v>
      </c>
      <c r="C947" s="5">
        <v>241.300003</v>
      </c>
      <c r="D947" s="5">
        <v>226.35000600000001</v>
      </c>
      <c r="E947" s="5">
        <v>221.43031300000001</v>
      </c>
      <c r="F947" s="5">
        <v>3458546</v>
      </c>
    </row>
    <row r="948" spans="1:6" x14ac:dyDescent="0.3">
      <c r="A948" s="4">
        <v>41666</v>
      </c>
      <c r="B948" s="5">
        <v>223</v>
      </c>
      <c r="C948" s="5">
        <v>223.5</v>
      </c>
      <c r="D948" s="5">
        <v>209.300003</v>
      </c>
      <c r="E948" s="5">
        <v>204.59927400000001</v>
      </c>
      <c r="F948" s="5">
        <v>3375778</v>
      </c>
    </row>
    <row r="949" spans="1:6" x14ac:dyDescent="0.3">
      <c r="A949" s="4">
        <v>41667</v>
      </c>
      <c r="B949" s="5">
        <v>210.199997</v>
      </c>
      <c r="C949" s="5">
        <v>216.449997</v>
      </c>
      <c r="D949" s="5">
        <v>203.5</v>
      </c>
      <c r="E949" s="5">
        <v>203.28585799999999</v>
      </c>
      <c r="F949" s="5">
        <v>6108291</v>
      </c>
    </row>
    <row r="950" spans="1:6" x14ac:dyDescent="0.3">
      <c r="A950" s="4">
        <v>41668</v>
      </c>
      <c r="B950" s="5">
        <v>212</v>
      </c>
      <c r="C950" s="5">
        <v>213.89999399999999</v>
      </c>
      <c r="D950" s="5">
        <v>207.25</v>
      </c>
      <c r="E950" s="5">
        <v>202.60484299999999</v>
      </c>
      <c r="F950" s="5">
        <v>3100073</v>
      </c>
    </row>
    <row r="951" spans="1:6" x14ac:dyDescent="0.3">
      <c r="A951" s="4">
        <v>41669</v>
      </c>
      <c r="B951" s="5">
        <v>204</v>
      </c>
      <c r="C951" s="5">
        <v>205.5</v>
      </c>
      <c r="D951" s="5">
        <v>184.550003</v>
      </c>
      <c r="E951" s="5">
        <v>180.86068700000001</v>
      </c>
      <c r="F951" s="5">
        <v>14289308</v>
      </c>
    </row>
    <row r="952" spans="1:6" x14ac:dyDescent="0.3">
      <c r="A952" s="4">
        <v>41670</v>
      </c>
      <c r="B952" s="5">
        <v>189</v>
      </c>
      <c r="C952" s="5">
        <v>192.949997</v>
      </c>
      <c r="D952" s="5">
        <v>185.10000600000001</v>
      </c>
      <c r="E952" s="5">
        <v>186.50346400000001</v>
      </c>
      <c r="F952" s="5">
        <v>7144686</v>
      </c>
    </row>
    <row r="953" spans="1:6" x14ac:dyDescent="0.3">
      <c r="A953" s="4">
        <v>41673</v>
      </c>
      <c r="B953" s="5">
        <v>191.5</v>
      </c>
      <c r="C953" s="5">
        <v>192.60000600000001</v>
      </c>
      <c r="D953" s="5">
        <v>181.199997</v>
      </c>
      <c r="E953" s="5">
        <v>177.35829200000001</v>
      </c>
      <c r="F953" s="5">
        <v>5884615</v>
      </c>
    </row>
    <row r="954" spans="1:6" x14ac:dyDescent="0.3">
      <c r="A954" s="4">
        <v>41674</v>
      </c>
      <c r="B954" s="5">
        <v>178</v>
      </c>
      <c r="C954" s="5">
        <v>185.300003</v>
      </c>
      <c r="D954" s="5">
        <v>176.5</v>
      </c>
      <c r="E954" s="5">
        <v>179.401352</v>
      </c>
      <c r="F954" s="5">
        <v>6365383</v>
      </c>
    </row>
    <row r="955" spans="1:6" x14ac:dyDescent="0.3">
      <c r="A955" s="4">
        <v>41675</v>
      </c>
      <c r="B955" s="5">
        <v>183.800003</v>
      </c>
      <c r="C955" s="5">
        <v>186.85000600000001</v>
      </c>
      <c r="D955" s="5">
        <v>181.25</v>
      </c>
      <c r="E955" s="5">
        <v>179.109497</v>
      </c>
      <c r="F955" s="5">
        <v>4059206</v>
      </c>
    </row>
    <row r="956" spans="1:6" x14ac:dyDescent="0.3">
      <c r="A956" s="4">
        <v>41676</v>
      </c>
      <c r="B956" s="5">
        <v>185.39999399999999</v>
      </c>
      <c r="C956" s="5">
        <v>187.449997</v>
      </c>
      <c r="D956" s="5">
        <v>179.35000600000001</v>
      </c>
      <c r="E956" s="5">
        <v>176.774551</v>
      </c>
      <c r="F956" s="5">
        <v>5020730</v>
      </c>
    </row>
    <row r="957" spans="1:6" x14ac:dyDescent="0.3">
      <c r="A957" s="4">
        <v>41677</v>
      </c>
      <c r="B957" s="5">
        <v>183.949997</v>
      </c>
      <c r="C957" s="5">
        <v>184.75</v>
      </c>
      <c r="D957" s="5">
        <v>181.199997</v>
      </c>
      <c r="E957" s="5">
        <v>178.47711200000001</v>
      </c>
      <c r="F957" s="5">
        <v>2728830</v>
      </c>
    </row>
    <row r="958" spans="1:6" x14ac:dyDescent="0.3">
      <c r="A958" s="4">
        <v>41680</v>
      </c>
      <c r="B958" s="5">
        <v>184.550003</v>
      </c>
      <c r="C958" s="5">
        <v>186.5</v>
      </c>
      <c r="D958" s="5">
        <v>180.25</v>
      </c>
      <c r="E958" s="5">
        <v>176.33674600000001</v>
      </c>
      <c r="F958" s="5">
        <v>3394854</v>
      </c>
    </row>
    <row r="959" spans="1:6" x14ac:dyDescent="0.3">
      <c r="A959" s="4">
        <v>41681</v>
      </c>
      <c r="B959" s="5">
        <v>181.85000600000001</v>
      </c>
      <c r="C959" s="5">
        <v>183.64999399999999</v>
      </c>
      <c r="D959" s="5">
        <v>180.5</v>
      </c>
      <c r="E959" s="5">
        <v>176.67726099999999</v>
      </c>
      <c r="F959" s="5">
        <v>2014719</v>
      </c>
    </row>
    <row r="960" spans="1:6" x14ac:dyDescent="0.3">
      <c r="A960" s="4">
        <v>41682</v>
      </c>
      <c r="B960" s="5">
        <v>183.199997</v>
      </c>
      <c r="C960" s="5">
        <v>184.60000600000001</v>
      </c>
      <c r="D960" s="5">
        <v>179.60000600000001</v>
      </c>
      <c r="E960" s="5">
        <v>175.80165099999999</v>
      </c>
      <c r="F960" s="5">
        <v>2824064</v>
      </c>
    </row>
    <row r="961" spans="1:6" x14ac:dyDescent="0.3">
      <c r="A961" s="4">
        <v>41683</v>
      </c>
      <c r="B961" s="5">
        <v>182</v>
      </c>
      <c r="C961" s="5">
        <v>182.14999399999999</v>
      </c>
      <c r="D961" s="5">
        <v>171.10000600000001</v>
      </c>
      <c r="E961" s="5">
        <v>167.77529899999999</v>
      </c>
      <c r="F961" s="5">
        <v>4202970</v>
      </c>
    </row>
    <row r="962" spans="1:6" x14ac:dyDescent="0.3">
      <c r="A962" s="4">
        <v>41684</v>
      </c>
      <c r="B962" s="5">
        <v>173.5</v>
      </c>
      <c r="C962" s="5">
        <v>174.699997</v>
      </c>
      <c r="D962" s="5">
        <v>169.699997</v>
      </c>
      <c r="E962" s="5">
        <v>168.991409</v>
      </c>
      <c r="F962" s="5">
        <v>4005043</v>
      </c>
    </row>
    <row r="963" spans="1:6" x14ac:dyDescent="0.3">
      <c r="A963" s="4">
        <v>41687</v>
      </c>
      <c r="B963" s="5">
        <v>173.550003</v>
      </c>
      <c r="C963" s="5">
        <v>174.10000600000001</v>
      </c>
      <c r="D963" s="5">
        <v>169.449997</v>
      </c>
      <c r="E963" s="5">
        <v>167.62936400000001</v>
      </c>
      <c r="F963" s="5">
        <v>2393687</v>
      </c>
    </row>
    <row r="964" spans="1:6" x14ac:dyDescent="0.3">
      <c r="A964" s="4">
        <v>41688</v>
      </c>
      <c r="B964" s="5">
        <v>171.800003</v>
      </c>
      <c r="C964" s="5">
        <v>177</v>
      </c>
      <c r="D964" s="5">
        <v>171.60000600000001</v>
      </c>
      <c r="E964" s="5">
        <v>170.01295500000001</v>
      </c>
      <c r="F964" s="5">
        <v>3168568</v>
      </c>
    </row>
    <row r="965" spans="1:6" x14ac:dyDescent="0.3">
      <c r="A965" s="4">
        <v>41689</v>
      </c>
      <c r="B965" s="5">
        <v>173.85000600000001</v>
      </c>
      <c r="C965" s="5">
        <v>176.300003</v>
      </c>
      <c r="D965" s="5">
        <v>170.35000600000001</v>
      </c>
      <c r="E965" s="5">
        <v>166.55917400000001</v>
      </c>
      <c r="F965" s="5">
        <v>2999535</v>
      </c>
    </row>
    <row r="966" spans="1:6" x14ac:dyDescent="0.3">
      <c r="A966" s="4">
        <v>41690</v>
      </c>
      <c r="B966" s="5">
        <v>170</v>
      </c>
      <c r="C966" s="5">
        <v>170.25</v>
      </c>
      <c r="D966" s="5">
        <v>166</v>
      </c>
      <c r="E966" s="5">
        <v>162.132507</v>
      </c>
      <c r="F966" s="5">
        <v>3653648</v>
      </c>
    </row>
    <row r="967" spans="1:6" x14ac:dyDescent="0.3">
      <c r="A967" s="4">
        <v>41691</v>
      </c>
      <c r="B967" s="5">
        <v>165.550003</v>
      </c>
      <c r="C967" s="5">
        <v>168.949997</v>
      </c>
      <c r="D967" s="5">
        <v>165.550003</v>
      </c>
      <c r="E967" s="5">
        <v>163.05677800000001</v>
      </c>
      <c r="F967" s="5">
        <v>1994304</v>
      </c>
    </row>
    <row r="968" spans="1:6" x14ac:dyDescent="0.3">
      <c r="A968" s="4">
        <v>41694</v>
      </c>
      <c r="B968" s="5">
        <v>166</v>
      </c>
      <c r="C968" s="5">
        <v>171.25</v>
      </c>
      <c r="D968" s="5">
        <v>165.800003</v>
      </c>
      <c r="E968" s="5">
        <v>165.48899800000001</v>
      </c>
      <c r="F968" s="5">
        <v>2888939</v>
      </c>
    </row>
    <row r="969" spans="1:6" x14ac:dyDescent="0.3">
      <c r="A969" s="4">
        <v>41695</v>
      </c>
      <c r="B969" s="5">
        <v>171.5</v>
      </c>
      <c r="C969" s="5">
        <v>172.10000600000001</v>
      </c>
      <c r="D969" s="5">
        <v>167.699997</v>
      </c>
      <c r="E969" s="5">
        <v>164.418823</v>
      </c>
      <c r="F969" s="5">
        <v>2439049</v>
      </c>
    </row>
    <row r="970" spans="1:6" x14ac:dyDescent="0.3">
      <c r="A970" s="4">
        <v>41696</v>
      </c>
      <c r="B970" s="5">
        <v>168.5</v>
      </c>
      <c r="C970" s="5">
        <v>169.699997</v>
      </c>
      <c r="D970" s="5">
        <v>167.14999399999999</v>
      </c>
      <c r="E970" s="5">
        <v>163.54321300000001</v>
      </c>
      <c r="F970" s="5">
        <v>2307400</v>
      </c>
    </row>
    <row r="971" spans="1:6" x14ac:dyDescent="0.3">
      <c r="A971" s="4">
        <v>41698</v>
      </c>
      <c r="B971" s="5">
        <v>168.10000600000001</v>
      </c>
      <c r="C971" s="5">
        <v>173.199997</v>
      </c>
      <c r="D971" s="5">
        <v>167.60000600000001</v>
      </c>
      <c r="E971" s="5">
        <v>166.70512400000001</v>
      </c>
      <c r="F971" s="5">
        <v>3678914</v>
      </c>
    </row>
    <row r="972" spans="1:6" x14ac:dyDescent="0.3">
      <c r="A972" s="4">
        <v>41701</v>
      </c>
      <c r="B972" s="5">
        <v>169.699997</v>
      </c>
      <c r="C972" s="5">
        <v>173.89999399999999</v>
      </c>
      <c r="D972" s="5">
        <v>168.60000600000001</v>
      </c>
      <c r="E972" s="5">
        <v>165.39170799999999</v>
      </c>
      <c r="F972" s="5">
        <v>2749053</v>
      </c>
    </row>
    <row r="973" spans="1:6" x14ac:dyDescent="0.3">
      <c r="A973" s="4">
        <v>41702</v>
      </c>
      <c r="B973" s="5">
        <v>169.60000600000001</v>
      </c>
      <c r="C973" s="5">
        <v>176.800003</v>
      </c>
      <c r="D973" s="5">
        <v>169.60000600000001</v>
      </c>
      <c r="E973" s="5">
        <v>171.42364499999999</v>
      </c>
      <c r="F973" s="5">
        <v>3251426</v>
      </c>
    </row>
    <row r="974" spans="1:6" x14ac:dyDescent="0.3">
      <c r="A974" s="4">
        <v>41703</v>
      </c>
      <c r="B974" s="5">
        <v>177.949997</v>
      </c>
      <c r="C974" s="5">
        <v>184.60000600000001</v>
      </c>
      <c r="D974" s="5">
        <v>176.10000600000001</v>
      </c>
      <c r="E974" s="5">
        <v>177.74743699999999</v>
      </c>
      <c r="F974" s="5">
        <v>5631606</v>
      </c>
    </row>
    <row r="975" spans="1:6" x14ac:dyDescent="0.3">
      <c r="A975" s="4">
        <v>41704</v>
      </c>
      <c r="B975" s="5">
        <v>184</v>
      </c>
      <c r="C975" s="5">
        <v>185.5</v>
      </c>
      <c r="D975" s="5">
        <v>181.300003</v>
      </c>
      <c r="E975" s="5">
        <v>179.01220699999999</v>
      </c>
      <c r="F975" s="5">
        <v>3707971</v>
      </c>
    </row>
    <row r="976" spans="1:6" x14ac:dyDescent="0.3">
      <c r="A976" s="4">
        <v>41705</v>
      </c>
      <c r="B976" s="5">
        <v>185</v>
      </c>
      <c r="C976" s="5">
        <v>191.949997</v>
      </c>
      <c r="D976" s="5">
        <v>184.14999399999999</v>
      </c>
      <c r="E976" s="5">
        <v>185.57922400000001</v>
      </c>
      <c r="F976" s="5">
        <v>6498246</v>
      </c>
    </row>
    <row r="977" spans="1:6" x14ac:dyDescent="0.3">
      <c r="A977" s="4">
        <v>41708</v>
      </c>
      <c r="B977" s="5">
        <v>189.10000600000001</v>
      </c>
      <c r="C977" s="5">
        <v>201.699997</v>
      </c>
      <c r="D977" s="5">
        <v>188.35000600000001</v>
      </c>
      <c r="E977" s="5">
        <v>193.508286</v>
      </c>
      <c r="F977" s="5">
        <v>6531242</v>
      </c>
    </row>
    <row r="978" spans="1:6" x14ac:dyDescent="0.3">
      <c r="A978" s="4">
        <v>41709</v>
      </c>
      <c r="B978" s="5">
        <v>199.699997</v>
      </c>
      <c r="C978" s="5">
        <v>208.89999399999999</v>
      </c>
      <c r="D978" s="5">
        <v>199.10000600000001</v>
      </c>
      <c r="E978" s="5">
        <v>197.69172699999999</v>
      </c>
      <c r="F978" s="5">
        <v>9007564</v>
      </c>
    </row>
    <row r="979" spans="1:6" x14ac:dyDescent="0.3">
      <c r="A979" s="4">
        <v>41710</v>
      </c>
      <c r="B979" s="5">
        <v>204.10000600000001</v>
      </c>
      <c r="C979" s="5">
        <v>205.5</v>
      </c>
      <c r="D979" s="5">
        <v>197.25</v>
      </c>
      <c r="E979" s="5">
        <v>193.55694600000001</v>
      </c>
      <c r="F979" s="5">
        <v>4614321</v>
      </c>
    </row>
    <row r="980" spans="1:6" x14ac:dyDescent="0.3">
      <c r="A980" s="4">
        <v>41711</v>
      </c>
      <c r="B980" s="5">
        <v>200.5</v>
      </c>
      <c r="C980" s="5">
        <v>205.89999399999999</v>
      </c>
      <c r="D980" s="5">
        <v>196.5</v>
      </c>
      <c r="E980" s="5">
        <v>193.216431</v>
      </c>
      <c r="F980" s="5">
        <v>4118655</v>
      </c>
    </row>
    <row r="981" spans="1:6" x14ac:dyDescent="0.3">
      <c r="A981" s="4">
        <v>41712</v>
      </c>
      <c r="B981" s="5">
        <v>196.5</v>
      </c>
      <c r="C981" s="5">
        <v>202.89999399999999</v>
      </c>
      <c r="D981" s="5">
        <v>191.699997</v>
      </c>
      <c r="E981" s="5">
        <v>196.57290599999999</v>
      </c>
      <c r="F981" s="5">
        <v>4902148</v>
      </c>
    </row>
    <row r="982" spans="1:6" x14ac:dyDescent="0.3">
      <c r="A982" s="4">
        <v>41716</v>
      </c>
      <c r="B982" s="5">
        <v>202.050003</v>
      </c>
      <c r="C982" s="5">
        <v>211.89999399999999</v>
      </c>
      <c r="D982" s="5">
        <v>202.050003</v>
      </c>
      <c r="E982" s="5">
        <v>204.064178</v>
      </c>
      <c r="F982" s="5">
        <v>6092120</v>
      </c>
    </row>
    <row r="983" spans="1:6" x14ac:dyDescent="0.3">
      <c r="A983" s="4">
        <v>41717</v>
      </c>
      <c r="B983" s="5">
        <v>211.14999399999999</v>
      </c>
      <c r="C983" s="5">
        <v>212</v>
      </c>
      <c r="D983" s="5">
        <v>206.199997</v>
      </c>
      <c r="E983" s="5">
        <v>201.68060299999999</v>
      </c>
      <c r="F983" s="5">
        <v>4718282</v>
      </c>
    </row>
    <row r="984" spans="1:6" x14ac:dyDescent="0.3">
      <c r="A984" s="4">
        <v>41718</v>
      </c>
      <c r="B984" s="5">
        <v>205.25</v>
      </c>
      <c r="C984" s="5">
        <v>206</v>
      </c>
      <c r="D984" s="5">
        <v>200</v>
      </c>
      <c r="E984" s="5">
        <v>195.454071</v>
      </c>
      <c r="F984" s="5">
        <v>2742449</v>
      </c>
    </row>
    <row r="985" spans="1:6" x14ac:dyDescent="0.3">
      <c r="A985" s="4">
        <v>41719</v>
      </c>
      <c r="B985" s="5">
        <v>202.14999399999999</v>
      </c>
      <c r="C985" s="5">
        <v>205.800003</v>
      </c>
      <c r="D985" s="5">
        <v>201.60000600000001</v>
      </c>
      <c r="E985" s="5">
        <v>196.524261</v>
      </c>
      <c r="F985" s="5">
        <v>2409984</v>
      </c>
    </row>
    <row r="986" spans="1:6" x14ac:dyDescent="0.3">
      <c r="A986" s="4">
        <v>41720</v>
      </c>
      <c r="B986" s="5" t="s">
        <v>54</v>
      </c>
      <c r="C986" s="5" t="s">
        <v>54</v>
      </c>
      <c r="D986" s="5" t="s">
        <v>54</v>
      </c>
      <c r="E986" s="5" t="s">
        <v>54</v>
      </c>
      <c r="F986" s="5" t="s">
        <v>54</v>
      </c>
    </row>
    <row r="987" spans="1:6" x14ac:dyDescent="0.3">
      <c r="A987" s="4">
        <v>41722</v>
      </c>
      <c r="B987" s="5">
        <v>204</v>
      </c>
      <c r="C987" s="5">
        <v>207.10000600000001</v>
      </c>
      <c r="D987" s="5">
        <v>203.5</v>
      </c>
      <c r="E987" s="5">
        <v>199.73481799999999</v>
      </c>
      <c r="F987" s="5">
        <v>2121553</v>
      </c>
    </row>
    <row r="988" spans="1:6" x14ac:dyDescent="0.3">
      <c r="A988" s="4">
        <v>41723</v>
      </c>
      <c r="B988" s="5">
        <v>206.550003</v>
      </c>
      <c r="C988" s="5">
        <v>209.449997</v>
      </c>
      <c r="D988" s="5">
        <v>205.39999399999999</v>
      </c>
      <c r="E988" s="5">
        <v>201.14550800000001</v>
      </c>
      <c r="F988" s="5">
        <v>2920711</v>
      </c>
    </row>
    <row r="989" spans="1:6" x14ac:dyDescent="0.3">
      <c r="A989" s="4">
        <v>41724</v>
      </c>
      <c r="B989" s="5">
        <v>209.699997</v>
      </c>
      <c r="C989" s="5">
        <v>211.60000600000001</v>
      </c>
      <c r="D989" s="5">
        <v>207.5</v>
      </c>
      <c r="E989" s="5">
        <v>203.237213</v>
      </c>
      <c r="F989" s="5">
        <v>2753797</v>
      </c>
    </row>
    <row r="990" spans="1:6" x14ac:dyDescent="0.3">
      <c r="A990" s="4">
        <v>41725</v>
      </c>
      <c r="B990" s="5">
        <v>208</v>
      </c>
      <c r="C990" s="5">
        <v>215.10000600000001</v>
      </c>
      <c r="D990" s="5">
        <v>208</v>
      </c>
      <c r="E990" s="5">
        <v>205.86404400000001</v>
      </c>
      <c r="F990" s="5">
        <v>6386032</v>
      </c>
    </row>
    <row r="991" spans="1:6" x14ac:dyDescent="0.3">
      <c r="A991" s="4">
        <v>41726</v>
      </c>
      <c r="B991" s="5">
        <v>213</v>
      </c>
      <c r="C991" s="5">
        <v>230.5</v>
      </c>
      <c r="D991" s="5">
        <v>212.60000600000001</v>
      </c>
      <c r="E991" s="5">
        <v>221.770813</v>
      </c>
      <c r="F991" s="5">
        <v>7348758</v>
      </c>
    </row>
    <row r="992" spans="1:6" x14ac:dyDescent="0.3">
      <c r="A992" s="4">
        <v>41729</v>
      </c>
      <c r="B992" s="5">
        <v>232.5</v>
      </c>
      <c r="C992" s="5">
        <v>237.39999399999999</v>
      </c>
      <c r="D992" s="5">
        <v>225</v>
      </c>
      <c r="E992" s="5">
        <v>222.30590799999999</v>
      </c>
      <c r="F992" s="5">
        <v>5788657</v>
      </c>
    </row>
    <row r="993" spans="1:6" x14ac:dyDescent="0.3">
      <c r="A993" s="4">
        <v>41730</v>
      </c>
      <c r="B993" s="5">
        <v>231</v>
      </c>
      <c r="C993" s="5">
        <v>231.699997</v>
      </c>
      <c r="D993" s="5">
        <v>220.699997</v>
      </c>
      <c r="E993" s="5">
        <v>217.83059700000001</v>
      </c>
      <c r="F993" s="5">
        <v>4879312</v>
      </c>
    </row>
    <row r="994" spans="1:6" x14ac:dyDescent="0.3">
      <c r="A994" s="4">
        <v>41731</v>
      </c>
      <c r="B994" s="5">
        <v>226.300003</v>
      </c>
      <c r="C994" s="5">
        <v>237.5</v>
      </c>
      <c r="D994" s="5">
        <v>223</v>
      </c>
      <c r="E994" s="5">
        <v>229.35938999999999</v>
      </c>
      <c r="F994" s="5">
        <v>4760965</v>
      </c>
    </row>
    <row r="995" spans="1:6" x14ac:dyDescent="0.3">
      <c r="A995" s="4">
        <v>41732</v>
      </c>
      <c r="B995" s="5">
        <v>236.10000600000001</v>
      </c>
      <c r="C995" s="5">
        <v>237.10000600000001</v>
      </c>
      <c r="D995" s="5">
        <v>227.5</v>
      </c>
      <c r="E995" s="5">
        <v>225.856964</v>
      </c>
      <c r="F995" s="5">
        <v>4809774</v>
      </c>
    </row>
    <row r="996" spans="1:6" x14ac:dyDescent="0.3">
      <c r="A996" s="4">
        <v>41733</v>
      </c>
      <c r="B996" s="5">
        <v>230.699997</v>
      </c>
      <c r="C996" s="5">
        <v>236.39999399999999</v>
      </c>
      <c r="D996" s="5">
        <v>228.050003</v>
      </c>
      <c r="E996" s="5">
        <v>226.68392900000001</v>
      </c>
      <c r="F996" s="5">
        <v>3399852</v>
      </c>
    </row>
    <row r="997" spans="1:6" x14ac:dyDescent="0.3">
      <c r="A997" s="4">
        <v>41736</v>
      </c>
      <c r="B997" s="5">
        <v>233</v>
      </c>
      <c r="C997" s="5">
        <v>234.699997</v>
      </c>
      <c r="D997" s="5">
        <v>226</v>
      </c>
      <c r="E997" s="5">
        <v>224.88407900000001</v>
      </c>
      <c r="F997" s="5">
        <v>2622083</v>
      </c>
    </row>
    <row r="998" spans="1:6" x14ac:dyDescent="0.3">
      <c r="A998" s="4">
        <v>41738</v>
      </c>
      <c r="B998" s="5">
        <v>231.14999399999999</v>
      </c>
      <c r="C998" s="5">
        <v>241.5</v>
      </c>
      <c r="D998" s="5">
        <v>231.14999399999999</v>
      </c>
      <c r="E998" s="5">
        <v>233.688751</v>
      </c>
      <c r="F998" s="5">
        <v>5266403</v>
      </c>
    </row>
    <row r="999" spans="1:6" x14ac:dyDescent="0.3">
      <c r="A999" s="4">
        <v>41739</v>
      </c>
      <c r="B999" s="5">
        <v>240.5</v>
      </c>
      <c r="C999" s="5">
        <v>244.699997</v>
      </c>
      <c r="D999" s="5">
        <v>235.5</v>
      </c>
      <c r="E999" s="5">
        <v>231.645691</v>
      </c>
      <c r="F999" s="5">
        <v>4857418</v>
      </c>
    </row>
    <row r="1000" spans="1:6" x14ac:dyDescent="0.3">
      <c r="A1000" s="4">
        <v>41740</v>
      </c>
      <c r="B1000" s="5">
        <v>235</v>
      </c>
      <c r="C1000" s="5">
        <v>238.85000600000001</v>
      </c>
      <c r="D1000" s="5">
        <v>232</v>
      </c>
      <c r="E1000" s="5">
        <v>227.80275</v>
      </c>
      <c r="F1000" s="5">
        <v>3263164</v>
      </c>
    </row>
    <row r="1001" spans="1:6" x14ac:dyDescent="0.3">
      <c r="A1001" s="4">
        <v>41744</v>
      </c>
      <c r="B1001" s="5">
        <v>234.14999399999999</v>
      </c>
      <c r="C1001" s="5">
        <v>236</v>
      </c>
      <c r="D1001" s="5">
        <v>218.85000600000001</v>
      </c>
      <c r="E1001" s="5">
        <v>214.620071</v>
      </c>
      <c r="F1001" s="5">
        <v>4466020</v>
      </c>
    </row>
    <row r="1002" spans="1:6" x14ac:dyDescent="0.3">
      <c r="A1002" s="4">
        <v>41745</v>
      </c>
      <c r="B1002" s="5">
        <v>220.199997</v>
      </c>
      <c r="C1002" s="5">
        <v>223.89999399999999</v>
      </c>
      <c r="D1002" s="5">
        <v>211.75</v>
      </c>
      <c r="E1002" s="5">
        <v>207.46929900000001</v>
      </c>
      <c r="F1002" s="5">
        <v>4645431</v>
      </c>
    </row>
    <row r="1003" spans="1:6" x14ac:dyDescent="0.3">
      <c r="A1003" s="4">
        <v>41746</v>
      </c>
      <c r="B1003" s="5">
        <v>215.25</v>
      </c>
      <c r="C1003" s="5">
        <v>220.449997</v>
      </c>
      <c r="D1003" s="5">
        <v>210.75</v>
      </c>
      <c r="E1003" s="5">
        <v>213.64717099999999</v>
      </c>
      <c r="F1003" s="5">
        <v>6368765</v>
      </c>
    </row>
    <row r="1004" spans="1:6" x14ac:dyDescent="0.3">
      <c r="A1004" s="4">
        <v>41750</v>
      </c>
      <c r="B1004" s="5">
        <v>219.60000600000001</v>
      </c>
      <c r="C1004" s="5">
        <v>231.199997</v>
      </c>
      <c r="D1004" s="5">
        <v>219.60000600000001</v>
      </c>
      <c r="E1004" s="5">
        <v>221.527603</v>
      </c>
      <c r="F1004" s="5">
        <v>4909958</v>
      </c>
    </row>
    <row r="1005" spans="1:6" x14ac:dyDescent="0.3">
      <c r="A1005" s="4">
        <v>41751</v>
      </c>
      <c r="B1005" s="5">
        <v>229.14999399999999</v>
      </c>
      <c r="C1005" s="5">
        <v>230</v>
      </c>
      <c r="D1005" s="5">
        <v>224.5</v>
      </c>
      <c r="E1005" s="5">
        <v>220.60334800000001</v>
      </c>
      <c r="F1005" s="5">
        <v>3683296</v>
      </c>
    </row>
    <row r="1006" spans="1:6" x14ac:dyDescent="0.3">
      <c r="A1006" s="4">
        <v>41752</v>
      </c>
      <c r="B1006" s="5">
        <v>227.25</v>
      </c>
      <c r="C1006" s="5">
        <v>234.60000600000001</v>
      </c>
      <c r="D1006" s="5">
        <v>225.550003</v>
      </c>
      <c r="E1006" s="5">
        <v>225.856964</v>
      </c>
      <c r="F1006" s="5">
        <v>7464640</v>
      </c>
    </row>
    <row r="1007" spans="1:6" x14ac:dyDescent="0.3">
      <c r="A1007" s="4">
        <v>41753</v>
      </c>
      <c r="B1007" s="5">
        <v>232.14999399999999</v>
      </c>
      <c r="C1007" s="5">
        <v>232.14999399999999</v>
      </c>
      <c r="D1007" s="5">
        <v>232.14999399999999</v>
      </c>
      <c r="E1007" s="5">
        <v>225.856964</v>
      </c>
      <c r="F1007" s="5">
        <v>0</v>
      </c>
    </row>
    <row r="1008" spans="1:6" x14ac:dyDescent="0.3">
      <c r="A1008" s="4">
        <v>41754</v>
      </c>
      <c r="B1008" s="5">
        <v>232.5</v>
      </c>
      <c r="C1008" s="5">
        <v>242.300003</v>
      </c>
      <c r="D1008" s="5">
        <v>232.14999399999999</v>
      </c>
      <c r="E1008" s="5">
        <v>233.348251</v>
      </c>
      <c r="F1008" s="5">
        <v>5382689</v>
      </c>
    </row>
    <row r="1009" spans="1:6" x14ac:dyDescent="0.3">
      <c r="A1009" s="4">
        <v>41757</v>
      </c>
      <c r="B1009" s="5">
        <v>237.60000600000001</v>
      </c>
      <c r="C1009" s="5">
        <v>245.39999399999999</v>
      </c>
      <c r="D1009" s="5">
        <v>235</v>
      </c>
      <c r="E1009" s="5">
        <v>237.239822</v>
      </c>
      <c r="F1009" s="5">
        <v>4317377</v>
      </c>
    </row>
    <row r="1010" spans="1:6" x14ac:dyDescent="0.3">
      <c r="A1010" s="4">
        <v>41758</v>
      </c>
      <c r="B1010" s="5">
        <v>245</v>
      </c>
      <c r="C1010" s="5">
        <v>247</v>
      </c>
      <c r="D1010" s="5">
        <v>234.39999399999999</v>
      </c>
      <c r="E1010" s="5">
        <v>230.04040499999999</v>
      </c>
      <c r="F1010" s="5">
        <v>3635200</v>
      </c>
    </row>
    <row r="1011" spans="1:6" x14ac:dyDescent="0.3">
      <c r="A1011" s="4">
        <v>41759</v>
      </c>
      <c r="B1011" s="5">
        <v>235.89999399999999</v>
      </c>
      <c r="C1011" s="5">
        <v>244.89999399999999</v>
      </c>
      <c r="D1011" s="5">
        <v>230.050003</v>
      </c>
      <c r="E1011" s="5">
        <v>227.80275</v>
      </c>
      <c r="F1011" s="5">
        <v>5744321</v>
      </c>
    </row>
    <row r="1012" spans="1:6" x14ac:dyDescent="0.3">
      <c r="A1012" s="4">
        <v>41761</v>
      </c>
      <c r="B1012" s="5">
        <v>234.14999399999999</v>
      </c>
      <c r="C1012" s="5">
        <v>239.550003</v>
      </c>
      <c r="D1012" s="5">
        <v>231.75</v>
      </c>
      <c r="E1012" s="5">
        <v>226.732574</v>
      </c>
      <c r="F1012" s="5">
        <v>2455425</v>
      </c>
    </row>
    <row r="1013" spans="1:6" x14ac:dyDescent="0.3">
      <c r="A1013" s="4">
        <v>41764</v>
      </c>
      <c r="B1013" s="5">
        <v>234.199997</v>
      </c>
      <c r="C1013" s="5">
        <v>243</v>
      </c>
      <c r="D1013" s="5">
        <v>230.10000600000001</v>
      </c>
      <c r="E1013" s="5">
        <v>235.148087</v>
      </c>
      <c r="F1013" s="5">
        <v>4025964</v>
      </c>
    </row>
    <row r="1014" spans="1:6" x14ac:dyDescent="0.3">
      <c r="A1014" s="4">
        <v>41765</v>
      </c>
      <c r="B1014" s="5">
        <v>243.699997</v>
      </c>
      <c r="C1014" s="5">
        <v>244.89999399999999</v>
      </c>
      <c r="D1014" s="5">
        <v>236.25</v>
      </c>
      <c r="E1014" s="5">
        <v>233.10502600000001</v>
      </c>
      <c r="F1014" s="5">
        <v>3479655</v>
      </c>
    </row>
    <row r="1015" spans="1:6" x14ac:dyDescent="0.3">
      <c r="A1015" s="4">
        <v>41766</v>
      </c>
      <c r="B1015" s="5">
        <v>240</v>
      </c>
      <c r="C1015" s="5">
        <v>242.5</v>
      </c>
      <c r="D1015" s="5">
        <v>235.60000600000001</v>
      </c>
      <c r="E1015" s="5">
        <v>231.35382100000001</v>
      </c>
      <c r="F1015" s="5">
        <v>3359037</v>
      </c>
    </row>
    <row r="1016" spans="1:6" x14ac:dyDescent="0.3">
      <c r="A1016" s="4">
        <v>41767</v>
      </c>
      <c r="B1016" s="5">
        <v>240.75</v>
      </c>
      <c r="C1016" s="5">
        <v>240.75</v>
      </c>
      <c r="D1016" s="5">
        <v>231.5</v>
      </c>
      <c r="E1016" s="5">
        <v>226.68392900000001</v>
      </c>
      <c r="F1016" s="5">
        <v>3994289</v>
      </c>
    </row>
    <row r="1017" spans="1:6" x14ac:dyDescent="0.3">
      <c r="A1017" s="4">
        <v>41768</v>
      </c>
      <c r="B1017" s="5">
        <v>232</v>
      </c>
      <c r="C1017" s="5">
        <v>245</v>
      </c>
      <c r="D1017" s="5">
        <v>230.25</v>
      </c>
      <c r="E1017" s="5">
        <v>236.218277</v>
      </c>
      <c r="F1017" s="5">
        <v>4877681</v>
      </c>
    </row>
    <row r="1018" spans="1:6" x14ac:dyDescent="0.3">
      <c r="A1018" s="4">
        <v>41771</v>
      </c>
      <c r="B1018" s="5">
        <v>244</v>
      </c>
      <c r="C1018" s="5">
        <v>254.35000600000001</v>
      </c>
      <c r="D1018" s="5">
        <v>242.449997</v>
      </c>
      <c r="E1018" s="5">
        <v>239.57475299999999</v>
      </c>
      <c r="F1018" s="5">
        <v>6541825</v>
      </c>
    </row>
    <row r="1019" spans="1:6" x14ac:dyDescent="0.3">
      <c r="A1019" s="4">
        <v>41772</v>
      </c>
      <c r="B1019" s="5">
        <v>249</v>
      </c>
      <c r="C1019" s="5">
        <v>260</v>
      </c>
      <c r="D1019" s="5">
        <v>246.050003</v>
      </c>
      <c r="E1019" s="5">
        <v>245.26617400000001</v>
      </c>
      <c r="F1019" s="5">
        <v>6831336</v>
      </c>
    </row>
    <row r="1020" spans="1:6" x14ac:dyDescent="0.3">
      <c r="A1020" s="4">
        <v>41773</v>
      </c>
      <c r="B1020" s="5">
        <v>255.14999399999999</v>
      </c>
      <c r="C1020" s="5">
        <v>277.5</v>
      </c>
      <c r="D1020" s="5">
        <v>253.10000600000001</v>
      </c>
      <c r="E1020" s="5">
        <v>265.64825400000001</v>
      </c>
      <c r="F1020" s="5">
        <v>11405376</v>
      </c>
    </row>
    <row r="1021" spans="1:6" x14ac:dyDescent="0.3">
      <c r="A1021" s="4">
        <v>41774</v>
      </c>
      <c r="B1021" s="5">
        <v>274.79998799999998</v>
      </c>
      <c r="C1021" s="5">
        <v>281.89999399999999</v>
      </c>
      <c r="D1021" s="5">
        <v>259.04998799999998</v>
      </c>
      <c r="E1021" s="5">
        <v>256.69766199999998</v>
      </c>
      <c r="F1021" s="5">
        <v>15644129</v>
      </c>
    </row>
    <row r="1022" spans="1:6" x14ac:dyDescent="0.3">
      <c r="A1022" s="4">
        <v>41775</v>
      </c>
      <c r="B1022" s="5">
        <v>276</v>
      </c>
      <c r="C1022" s="5">
        <v>292</v>
      </c>
      <c r="D1022" s="5">
        <v>271.85000600000001</v>
      </c>
      <c r="E1022" s="5">
        <v>272.75039700000002</v>
      </c>
      <c r="F1022" s="5">
        <v>13725749</v>
      </c>
    </row>
    <row r="1023" spans="1:6" x14ac:dyDescent="0.3">
      <c r="A1023" s="4">
        <v>41778</v>
      </c>
      <c r="B1023" s="5">
        <v>286</v>
      </c>
      <c r="C1023" s="5">
        <v>302.79998799999998</v>
      </c>
      <c r="D1023" s="5">
        <v>284.39999399999999</v>
      </c>
      <c r="E1023" s="5">
        <v>290.99212599999998</v>
      </c>
      <c r="F1023" s="5">
        <v>7276531</v>
      </c>
    </row>
    <row r="1024" spans="1:6" x14ac:dyDescent="0.3">
      <c r="A1024" s="4">
        <v>41779</v>
      </c>
      <c r="B1024" s="5">
        <v>302</v>
      </c>
      <c r="C1024" s="5">
        <v>314.85000600000001</v>
      </c>
      <c r="D1024" s="5">
        <v>301</v>
      </c>
      <c r="E1024" s="5">
        <v>299.407623</v>
      </c>
      <c r="F1024" s="5">
        <v>6393164</v>
      </c>
    </row>
    <row r="1025" spans="1:6" x14ac:dyDescent="0.3">
      <c r="A1025" s="4">
        <v>41780</v>
      </c>
      <c r="B1025" s="5">
        <v>309.70001200000002</v>
      </c>
      <c r="C1025" s="5">
        <v>316.25</v>
      </c>
      <c r="D1025" s="5">
        <v>301.10000600000001</v>
      </c>
      <c r="E1025" s="5">
        <v>298.87255900000002</v>
      </c>
      <c r="F1025" s="5">
        <v>4936522</v>
      </c>
    </row>
    <row r="1026" spans="1:6" x14ac:dyDescent="0.3">
      <c r="A1026" s="4">
        <v>41781</v>
      </c>
      <c r="B1026" s="5">
        <v>309.89999399999999</v>
      </c>
      <c r="C1026" s="5">
        <v>328.5</v>
      </c>
      <c r="D1026" s="5">
        <v>307.10000600000001</v>
      </c>
      <c r="E1026" s="5">
        <v>313.61187699999999</v>
      </c>
      <c r="F1026" s="5">
        <v>5282202</v>
      </c>
    </row>
    <row r="1027" spans="1:6" x14ac:dyDescent="0.3">
      <c r="A1027" s="4">
        <v>41782</v>
      </c>
      <c r="B1027" s="5">
        <v>325.89999399999999</v>
      </c>
      <c r="C1027" s="5">
        <v>353</v>
      </c>
      <c r="D1027" s="5">
        <v>321.60000600000001</v>
      </c>
      <c r="E1027" s="5">
        <v>335.35601800000001</v>
      </c>
      <c r="F1027" s="5">
        <v>6511166</v>
      </c>
    </row>
    <row r="1028" spans="1:6" x14ac:dyDescent="0.3">
      <c r="A1028" s="4">
        <v>41785</v>
      </c>
      <c r="B1028" s="5">
        <v>350</v>
      </c>
      <c r="C1028" s="5">
        <v>357</v>
      </c>
      <c r="D1028" s="5">
        <v>311.85000600000001</v>
      </c>
      <c r="E1028" s="5">
        <v>319.93566900000002</v>
      </c>
      <c r="F1028" s="5">
        <v>6552964</v>
      </c>
    </row>
    <row r="1029" spans="1:6" x14ac:dyDescent="0.3">
      <c r="A1029" s="4">
        <v>41786</v>
      </c>
      <c r="B1029" s="5">
        <v>328.85000600000001</v>
      </c>
      <c r="C1029" s="5">
        <v>329.39999399999999</v>
      </c>
      <c r="D1029" s="5">
        <v>309.5</v>
      </c>
      <c r="E1029" s="5">
        <v>308.89334100000002</v>
      </c>
      <c r="F1029" s="5">
        <v>4871135</v>
      </c>
    </row>
    <row r="1030" spans="1:6" x14ac:dyDescent="0.3">
      <c r="A1030" s="4">
        <v>41787</v>
      </c>
      <c r="B1030" s="5">
        <v>318</v>
      </c>
      <c r="C1030" s="5">
        <v>323.04998799999998</v>
      </c>
      <c r="D1030" s="5">
        <v>312.70001200000002</v>
      </c>
      <c r="E1030" s="5">
        <v>306.70431500000001</v>
      </c>
      <c r="F1030" s="5">
        <v>3258847</v>
      </c>
    </row>
    <row r="1031" spans="1:6" x14ac:dyDescent="0.3">
      <c r="A1031" s="4">
        <v>41788</v>
      </c>
      <c r="B1031" s="5">
        <v>317</v>
      </c>
      <c r="C1031" s="5">
        <v>329.85000600000001</v>
      </c>
      <c r="D1031" s="5">
        <v>316</v>
      </c>
      <c r="E1031" s="5">
        <v>316.82241800000003</v>
      </c>
      <c r="F1031" s="5">
        <v>4929999</v>
      </c>
    </row>
    <row r="1032" spans="1:6" x14ac:dyDescent="0.3">
      <c r="A1032" s="4">
        <v>41789</v>
      </c>
      <c r="B1032" s="5">
        <v>327</v>
      </c>
      <c r="C1032" s="5">
        <v>329.45001200000002</v>
      </c>
      <c r="D1032" s="5">
        <v>303.20001200000002</v>
      </c>
      <c r="E1032" s="5">
        <v>300.86697400000003</v>
      </c>
      <c r="F1032" s="5">
        <v>5572500</v>
      </c>
    </row>
    <row r="1033" spans="1:6" x14ac:dyDescent="0.3">
      <c r="A1033" s="4">
        <v>41792</v>
      </c>
      <c r="B1033" s="5">
        <v>311.10000600000001</v>
      </c>
      <c r="C1033" s="5">
        <v>325</v>
      </c>
      <c r="D1033" s="5">
        <v>310.79998799999998</v>
      </c>
      <c r="E1033" s="5">
        <v>315.07119799999998</v>
      </c>
      <c r="F1033" s="5">
        <v>6159586</v>
      </c>
    </row>
    <row r="1034" spans="1:6" x14ac:dyDescent="0.3">
      <c r="A1034" s="4">
        <v>41793</v>
      </c>
      <c r="B1034" s="5">
        <v>326.5</v>
      </c>
      <c r="C1034" s="5">
        <v>326.75</v>
      </c>
      <c r="D1034" s="5">
        <v>314.20001200000002</v>
      </c>
      <c r="E1034" s="5">
        <v>309.08792099999999</v>
      </c>
      <c r="F1034" s="5">
        <v>5827691</v>
      </c>
    </row>
    <row r="1035" spans="1:6" x14ac:dyDescent="0.3">
      <c r="A1035" s="4">
        <v>41794</v>
      </c>
      <c r="B1035" s="5">
        <v>317</v>
      </c>
      <c r="C1035" s="5">
        <v>327.29998799999998</v>
      </c>
      <c r="D1035" s="5">
        <v>316.29998799999998</v>
      </c>
      <c r="E1035" s="5">
        <v>313.70916699999998</v>
      </c>
      <c r="F1035" s="5">
        <v>5902489</v>
      </c>
    </row>
    <row r="1036" spans="1:6" x14ac:dyDescent="0.3">
      <c r="A1036" s="4">
        <v>41795</v>
      </c>
      <c r="B1036" s="5">
        <v>323.89999399999999</v>
      </c>
      <c r="C1036" s="5">
        <v>325.20001200000002</v>
      </c>
      <c r="D1036" s="5">
        <v>317</v>
      </c>
      <c r="E1036" s="5">
        <v>311.082336</v>
      </c>
      <c r="F1036" s="5">
        <v>3679548</v>
      </c>
    </row>
    <row r="1037" spans="1:6" x14ac:dyDescent="0.3">
      <c r="A1037" s="4">
        <v>41796</v>
      </c>
      <c r="B1037" s="5">
        <v>322.39999399999999</v>
      </c>
      <c r="C1037" s="5">
        <v>330</v>
      </c>
      <c r="D1037" s="5">
        <v>320.39999399999999</v>
      </c>
      <c r="E1037" s="5">
        <v>316.384613</v>
      </c>
      <c r="F1037" s="5">
        <v>9053521</v>
      </c>
    </row>
    <row r="1038" spans="1:6" x14ac:dyDescent="0.3">
      <c r="A1038" s="4">
        <v>41799</v>
      </c>
      <c r="B1038" s="5">
        <v>328.5</v>
      </c>
      <c r="C1038" s="5">
        <v>332.70001200000002</v>
      </c>
      <c r="D1038" s="5">
        <v>322.10000600000001</v>
      </c>
      <c r="E1038" s="5">
        <v>319.74108899999999</v>
      </c>
      <c r="F1038" s="5">
        <v>10135161</v>
      </c>
    </row>
    <row r="1039" spans="1:6" x14ac:dyDescent="0.3">
      <c r="A1039" s="4">
        <v>41800</v>
      </c>
      <c r="B1039" s="5">
        <v>330</v>
      </c>
      <c r="C1039" s="5">
        <v>330.64999399999999</v>
      </c>
      <c r="D1039" s="5">
        <v>317.60000600000001</v>
      </c>
      <c r="E1039" s="5">
        <v>313.02813700000002</v>
      </c>
      <c r="F1039" s="5">
        <v>7517964</v>
      </c>
    </row>
    <row r="1040" spans="1:6" x14ac:dyDescent="0.3">
      <c r="A1040" s="4">
        <v>41801</v>
      </c>
      <c r="B1040" s="5">
        <v>320.25</v>
      </c>
      <c r="C1040" s="5">
        <v>327.29998799999998</v>
      </c>
      <c r="D1040" s="5">
        <v>310.5</v>
      </c>
      <c r="E1040" s="5">
        <v>305.14770499999997</v>
      </c>
      <c r="F1040" s="5">
        <v>4971440</v>
      </c>
    </row>
    <row r="1041" spans="1:6" x14ac:dyDescent="0.3">
      <c r="A1041" s="4">
        <v>41802</v>
      </c>
      <c r="B1041" s="5">
        <v>310.5</v>
      </c>
      <c r="C1041" s="5">
        <v>315.5</v>
      </c>
      <c r="D1041" s="5">
        <v>304.95001200000002</v>
      </c>
      <c r="E1041" s="5">
        <v>300.86697400000003</v>
      </c>
      <c r="F1041" s="5">
        <v>4299817</v>
      </c>
    </row>
    <row r="1042" spans="1:6" x14ac:dyDescent="0.3">
      <c r="A1042" s="4">
        <v>41803</v>
      </c>
      <c r="B1042" s="5">
        <v>310</v>
      </c>
      <c r="C1042" s="5">
        <v>312.5</v>
      </c>
      <c r="D1042" s="5">
        <v>286.60000600000001</v>
      </c>
      <c r="E1042" s="5">
        <v>281.79827899999998</v>
      </c>
      <c r="F1042" s="5">
        <v>6205397</v>
      </c>
    </row>
    <row r="1043" spans="1:6" x14ac:dyDescent="0.3">
      <c r="A1043" s="4">
        <v>41806</v>
      </c>
      <c r="B1043" s="5">
        <v>286.89999399999999</v>
      </c>
      <c r="C1043" s="5">
        <v>292.89999399999999</v>
      </c>
      <c r="D1043" s="5">
        <v>275.5</v>
      </c>
      <c r="E1043" s="5">
        <v>281.457764</v>
      </c>
      <c r="F1043" s="5">
        <v>4643540</v>
      </c>
    </row>
    <row r="1044" spans="1:6" x14ac:dyDescent="0.3">
      <c r="A1044" s="4">
        <v>41807</v>
      </c>
      <c r="B1044" s="5">
        <v>287</v>
      </c>
      <c r="C1044" s="5">
        <v>302</v>
      </c>
      <c r="D1044" s="5">
        <v>280</v>
      </c>
      <c r="E1044" s="5">
        <v>291.96502700000002</v>
      </c>
      <c r="F1044" s="5">
        <v>7361748</v>
      </c>
    </row>
    <row r="1045" spans="1:6" x14ac:dyDescent="0.3">
      <c r="A1045" s="4">
        <v>41808</v>
      </c>
      <c r="B1045" s="5">
        <v>302.89999399999999</v>
      </c>
      <c r="C1045" s="5">
        <v>306</v>
      </c>
      <c r="D1045" s="5">
        <v>287.04998799999998</v>
      </c>
      <c r="E1045" s="5">
        <v>282.96575899999999</v>
      </c>
      <c r="F1045" s="5">
        <v>6596856</v>
      </c>
    </row>
    <row r="1046" spans="1:6" x14ac:dyDescent="0.3">
      <c r="A1046" s="4">
        <v>41809</v>
      </c>
      <c r="B1046" s="5">
        <v>292</v>
      </c>
      <c r="C1046" s="5">
        <v>296.45001200000002</v>
      </c>
      <c r="D1046" s="5">
        <v>288.64999399999999</v>
      </c>
      <c r="E1046" s="5">
        <v>282.479309</v>
      </c>
      <c r="F1046" s="5">
        <v>3756593</v>
      </c>
    </row>
    <row r="1047" spans="1:6" x14ac:dyDescent="0.3">
      <c r="A1047" s="4">
        <v>41810</v>
      </c>
      <c r="B1047" s="5">
        <v>287.39999399999999</v>
      </c>
      <c r="C1047" s="5">
        <v>290</v>
      </c>
      <c r="D1047" s="5">
        <v>280.14999399999999</v>
      </c>
      <c r="E1047" s="5">
        <v>273.48007200000001</v>
      </c>
      <c r="F1047" s="5">
        <v>3867353</v>
      </c>
    </row>
    <row r="1048" spans="1:6" x14ac:dyDescent="0.3">
      <c r="A1048" s="4">
        <v>41813</v>
      </c>
      <c r="B1048" s="5">
        <v>279.04998799999998</v>
      </c>
      <c r="C1048" s="5">
        <v>287.39999399999999</v>
      </c>
      <c r="D1048" s="5">
        <v>279.04998799999998</v>
      </c>
      <c r="E1048" s="5">
        <v>276.88519300000002</v>
      </c>
      <c r="F1048" s="5">
        <v>4166934</v>
      </c>
    </row>
    <row r="1049" spans="1:6" x14ac:dyDescent="0.3">
      <c r="A1049" s="4">
        <v>41814</v>
      </c>
      <c r="B1049" s="5">
        <v>285.5</v>
      </c>
      <c r="C1049" s="5">
        <v>294.5</v>
      </c>
      <c r="D1049" s="5">
        <v>285.5</v>
      </c>
      <c r="E1049" s="5">
        <v>283.45220899999998</v>
      </c>
      <c r="F1049" s="5">
        <v>4205671</v>
      </c>
    </row>
    <row r="1050" spans="1:6" x14ac:dyDescent="0.3">
      <c r="A1050" s="4">
        <v>41815</v>
      </c>
      <c r="B1050" s="5">
        <v>291</v>
      </c>
      <c r="C1050" s="5">
        <v>293.5</v>
      </c>
      <c r="D1050" s="5">
        <v>288.5</v>
      </c>
      <c r="E1050" s="5">
        <v>282.52795400000002</v>
      </c>
      <c r="F1050" s="5">
        <v>3006949</v>
      </c>
    </row>
    <row r="1051" spans="1:6" x14ac:dyDescent="0.3">
      <c r="A1051" s="4">
        <v>41816</v>
      </c>
      <c r="B1051" s="5">
        <v>291.39999399999999</v>
      </c>
      <c r="C1051" s="5">
        <v>296</v>
      </c>
      <c r="D1051" s="5">
        <v>288.45001200000002</v>
      </c>
      <c r="E1051" s="5">
        <v>282.62524400000001</v>
      </c>
      <c r="F1051" s="5">
        <v>4298717</v>
      </c>
    </row>
    <row r="1052" spans="1:6" x14ac:dyDescent="0.3">
      <c r="A1052" s="4">
        <v>41817</v>
      </c>
      <c r="B1052" s="5">
        <v>288.5</v>
      </c>
      <c r="C1052" s="5">
        <v>293.35000600000001</v>
      </c>
      <c r="D1052" s="5">
        <v>283.29998799999998</v>
      </c>
      <c r="E1052" s="5">
        <v>276.982483</v>
      </c>
      <c r="F1052" s="5">
        <v>3090679</v>
      </c>
    </row>
    <row r="1053" spans="1:6" x14ac:dyDescent="0.3">
      <c r="A1053" s="4">
        <v>41820</v>
      </c>
      <c r="B1053" s="5">
        <v>284.25</v>
      </c>
      <c r="C1053" s="5">
        <v>303.10000600000001</v>
      </c>
      <c r="D1053" s="5">
        <v>284.25</v>
      </c>
      <c r="E1053" s="5">
        <v>293.37570199999999</v>
      </c>
      <c r="F1053" s="5">
        <v>5674938</v>
      </c>
    </row>
    <row r="1054" spans="1:6" x14ac:dyDescent="0.3">
      <c r="A1054" s="4">
        <v>41821</v>
      </c>
      <c r="B1054" s="5">
        <v>303.60000600000001</v>
      </c>
      <c r="C1054" s="5">
        <v>309.79998799999998</v>
      </c>
      <c r="D1054" s="5">
        <v>302.35000600000001</v>
      </c>
      <c r="E1054" s="5">
        <v>296.24572799999999</v>
      </c>
      <c r="F1054" s="5">
        <v>4606726</v>
      </c>
    </row>
    <row r="1055" spans="1:6" x14ac:dyDescent="0.3">
      <c r="A1055" s="4">
        <v>41822</v>
      </c>
      <c r="B1055" s="5">
        <v>307.10000600000001</v>
      </c>
      <c r="C1055" s="5">
        <v>308.5</v>
      </c>
      <c r="D1055" s="5">
        <v>302.5</v>
      </c>
      <c r="E1055" s="5">
        <v>295.85659800000002</v>
      </c>
      <c r="F1055" s="5">
        <v>3007497</v>
      </c>
    </row>
    <row r="1056" spans="1:6" x14ac:dyDescent="0.3">
      <c r="A1056" s="4">
        <v>41823</v>
      </c>
      <c r="B1056" s="5">
        <v>306</v>
      </c>
      <c r="C1056" s="5">
        <v>308.89999399999999</v>
      </c>
      <c r="D1056" s="5">
        <v>300.10000600000001</v>
      </c>
      <c r="E1056" s="5">
        <v>295.56469700000002</v>
      </c>
      <c r="F1056" s="5">
        <v>3084914</v>
      </c>
    </row>
    <row r="1057" spans="1:6" x14ac:dyDescent="0.3">
      <c r="A1057" s="4">
        <v>41824</v>
      </c>
      <c r="B1057" s="5">
        <v>303.79998799999998</v>
      </c>
      <c r="C1057" s="5">
        <v>306.60000600000001</v>
      </c>
      <c r="D1057" s="5">
        <v>297</v>
      </c>
      <c r="E1057" s="5">
        <v>296.48895299999998</v>
      </c>
      <c r="F1057" s="5">
        <v>2883528</v>
      </c>
    </row>
    <row r="1058" spans="1:6" x14ac:dyDescent="0.3">
      <c r="A1058" s="4">
        <v>41827</v>
      </c>
      <c r="B1058" s="5">
        <v>304.20001200000002</v>
      </c>
      <c r="C1058" s="5">
        <v>305.89999399999999</v>
      </c>
      <c r="D1058" s="5">
        <v>299.64999399999999</v>
      </c>
      <c r="E1058" s="5">
        <v>293.32705700000002</v>
      </c>
      <c r="F1058" s="5">
        <v>2261678</v>
      </c>
    </row>
    <row r="1059" spans="1:6" x14ac:dyDescent="0.3">
      <c r="A1059" s="4">
        <v>41828</v>
      </c>
      <c r="B1059" s="5">
        <v>301.89999399999999</v>
      </c>
      <c r="C1059" s="5">
        <v>304.75</v>
      </c>
      <c r="D1059" s="5">
        <v>280</v>
      </c>
      <c r="E1059" s="5">
        <v>276.64196800000002</v>
      </c>
      <c r="F1059" s="5">
        <v>3643520</v>
      </c>
    </row>
    <row r="1060" spans="1:6" x14ac:dyDescent="0.3">
      <c r="A1060" s="4">
        <v>41829</v>
      </c>
      <c r="B1060" s="5">
        <v>285</v>
      </c>
      <c r="C1060" s="5">
        <v>292.5</v>
      </c>
      <c r="D1060" s="5">
        <v>276.29998799999998</v>
      </c>
      <c r="E1060" s="5">
        <v>274.01513699999998</v>
      </c>
      <c r="F1060" s="5">
        <v>5217346</v>
      </c>
    </row>
    <row r="1061" spans="1:6" x14ac:dyDescent="0.3">
      <c r="A1061" s="4">
        <v>41830</v>
      </c>
      <c r="B1061" s="5">
        <v>280.54998799999998</v>
      </c>
      <c r="C1061" s="5">
        <v>293.64999399999999</v>
      </c>
      <c r="D1061" s="5">
        <v>264.29998799999998</v>
      </c>
      <c r="E1061" s="5">
        <v>272.70172100000002</v>
      </c>
      <c r="F1061" s="5">
        <v>9559628</v>
      </c>
    </row>
    <row r="1062" spans="1:6" x14ac:dyDescent="0.3">
      <c r="A1062" s="4">
        <v>41831</v>
      </c>
      <c r="B1062" s="5">
        <v>277.54998799999998</v>
      </c>
      <c r="C1062" s="5">
        <v>282.20001200000002</v>
      </c>
      <c r="D1062" s="5">
        <v>259.29998799999998</v>
      </c>
      <c r="E1062" s="5">
        <v>254.65458699999999</v>
      </c>
      <c r="F1062" s="5">
        <v>6612420</v>
      </c>
    </row>
    <row r="1063" spans="1:6" x14ac:dyDescent="0.3">
      <c r="A1063" s="4">
        <v>41834</v>
      </c>
      <c r="B1063" s="5">
        <v>262</v>
      </c>
      <c r="C1063" s="5">
        <v>272</v>
      </c>
      <c r="D1063" s="5">
        <v>256.25</v>
      </c>
      <c r="E1063" s="5">
        <v>261.02700800000002</v>
      </c>
      <c r="F1063" s="5">
        <v>5364733</v>
      </c>
    </row>
    <row r="1064" spans="1:6" x14ac:dyDescent="0.3">
      <c r="A1064" s="4">
        <v>41835</v>
      </c>
      <c r="B1064" s="5">
        <v>272</v>
      </c>
      <c r="C1064" s="5">
        <v>279.79998799999998</v>
      </c>
      <c r="D1064" s="5">
        <v>268.64999399999999</v>
      </c>
      <c r="E1064" s="5">
        <v>271.047821</v>
      </c>
      <c r="F1064" s="5">
        <v>5203101</v>
      </c>
    </row>
    <row r="1065" spans="1:6" x14ac:dyDescent="0.3">
      <c r="A1065" s="4">
        <v>41836</v>
      </c>
      <c r="B1065" s="5">
        <v>282</v>
      </c>
      <c r="C1065" s="5">
        <v>285.89999399999999</v>
      </c>
      <c r="D1065" s="5">
        <v>278.95001200000002</v>
      </c>
      <c r="E1065" s="5">
        <v>277.322968</v>
      </c>
      <c r="F1065" s="5">
        <v>4013574</v>
      </c>
    </row>
    <row r="1066" spans="1:6" x14ac:dyDescent="0.3">
      <c r="A1066" s="4">
        <v>41837</v>
      </c>
      <c r="B1066" s="5">
        <v>282.20001200000002</v>
      </c>
      <c r="C1066" s="5">
        <v>291.39999399999999</v>
      </c>
      <c r="D1066" s="5">
        <v>281.64999399999999</v>
      </c>
      <c r="E1066" s="5">
        <v>281.94421399999999</v>
      </c>
      <c r="F1066" s="5">
        <v>3165966</v>
      </c>
    </row>
    <row r="1067" spans="1:6" x14ac:dyDescent="0.3">
      <c r="A1067" s="4">
        <v>41838</v>
      </c>
      <c r="B1067" s="5">
        <v>287.10000600000001</v>
      </c>
      <c r="C1067" s="5">
        <v>293.39999399999999</v>
      </c>
      <c r="D1067" s="5">
        <v>281</v>
      </c>
      <c r="E1067" s="5">
        <v>281.70098899999999</v>
      </c>
      <c r="F1067" s="5">
        <v>4187854</v>
      </c>
    </row>
    <row r="1068" spans="1:6" x14ac:dyDescent="0.3">
      <c r="A1068" s="4">
        <v>41841</v>
      </c>
      <c r="B1068" s="5">
        <v>292.39999399999999</v>
      </c>
      <c r="C1068" s="5">
        <v>294.35000600000001</v>
      </c>
      <c r="D1068" s="5">
        <v>284.60000600000001</v>
      </c>
      <c r="E1068" s="5">
        <v>279.26873799999998</v>
      </c>
      <c r="F1068" s="5">
        <v>3668316</v>
      </c>
    </row>
    <row r="1069" spans="1:6" x14ac:dyDescent="0.3">
      <c r="A1069" s="4">
        <v>41842</v>
      </c>
      <c r="B1069" s="5">
        <v>288.20001200000002</v>
      </c>
      <c r="C1069" s="5">
        <v>289.35000600000001</v>
      </c>
      <c r="D1069" s="5">
        <v>282.5</v>
      </c>
      <c r="E1069" s="5">
        <v>277.51754799999998</v>
      </c>
      <c r="F1069" s="5">
        <v>3099914</v>
      </c>
    </row>
    <row r="1070" spans="1:6" x14ac:dyDescent="0.3">
      <c r="A1070" s="4">
        <v>41843</v>
      </c>
      <c r="B1070" s="5">
        <v>286.5</v>
      </c>
      <c r="C1070" s="5">
        <v>292</v>
      </c>
      <c r="D1070" s="5">
        <v>283.10000600000001</v>
      </c>
      <c r="E1070" s="5">
        <v>279.463348</v>
      </c>
      <c r="F1070" s="5">
        <v>3148006</v>
      </c>
    </row>
    <row r="1071" spans="1:6" x14ac:dyDescent="0.3">
      <c r="A1071" s="4">
        <v>41844</v>
      </c>
      <c r="B1071" s="5">
        <v>289.64999399999999</v>
      </c>
      <c r="C1071" s="5">
        <v>302.89999399999999</v>
      </c>
      <c r="D1071" s="5">
        <v>286.29998799999998</v>
      </c>
      <c r="E1071" s="5">
        <v>291.38128699999999</v>
      </c>
      <c r="F1071" s="5">
        <v>7253339</v>
      </c>
    </row>
    <row r="1072" spans="1:6" x14ac:dyDescent="0.3">
      <c r="A1072" s="4">
        <v>41845</v>
      </c>
      <c r="B1072" s="5">
        <v>301</v>
      </c>
      <c r="C1072" s="5">
        <v>301.85000600000001</v>
      </c>
      <c r="D1072" s="5">
        <v>283.54998799999998</v>
      </c>
      <c r="E1072" s="5">
        <v>277.95538299999998</v>
      </c>
      <c r="F1072" s="5">
        <v>3855037</v>
      </c>
    </row>
    <row r="1073" spans="1:6" x14ac:dyDescent="0.3">
      <c r="A1073" s="4">
        <v>41848</v>
      </c>
      <c r="B1073" s="5">
        <v>286</v>
      </c>
      <c r="C1073" s="5">
        <v>289.39999399999999</v>
      </c>
      <c r="D1073" s="5">
        <v>281.39999399999999</v>
      </c>
      <c r="E1073" s="5">
        <v>275.76635700000003</v>
      </c>
      <c r="F1073" s="5">
        <v>2405629</v>
      </c>
    </row>
    <row r="1074" spans="1:6" x14ac:dyDescent="0.3">
      <c r="A1074" s="4">
        <v>41850</v>
      </c>
      <c r="B1074" s="5">
        <v>283.45001200000002</v>
      </c>
      <c r="C1074" s="5">
        <v>286.45001200000002</v>
      </c>
      <c r="D1074" s="5">
        <v>273.25</v>
      </c>
      <c r="E1074" s="5">
        <v>273.62597699999998</v>
      </c>
      <c r="F1074" s="5">
        <v>5755491</v>
      </c>
    </row>
    <row r="1075" spans="1:6" x14ac:dyDescent="0.3">
      <c r="A1075" s="4">
        <v>41851</v>
      </c>
      <c r="B1075" s="5">
        <v>281</v>
      </c>
      <c r="C1075" s="5">
        <v>281.95001200000002</v>
      </c>
      <c r="D1075" s="5">
        <v>273</v>
      </c>
      <c r="E1075" s="5">
        <v>267.05896000000001</v>
      </c>
      <c r="F1075" s="5">
        <v>3754569</v>
      </c>
    </row>
    <row r="1076" spans="1:6" x14ac:dyDescent="0.3">
      <c r="A1076" s="4">
        <v>41852</v>
      </c>
      <c r="B1076" s="5">
        <v>270</v>
      </c>
      <c r="C1076" s="5">
        <v>279.79998799999998</v>
      </c>
      <c r="D1076" s="5">
        <v>266.39999399999999</v>
      </c>
      <c r="E1076" s="5">
        <v>264.38351399999999</v>
      </c>
      <c r="F1076" s="5">
        <v>6637095</v>
      </c>
    </row>
    <row r="1077" spans="1:6" x14ac:dyDescent="0.3">
      <c r="A1077" s="4">
        <v>41855</v>
      </c>
      <c r="B1077" s="5">
        <v>274.45001200000002</v>
      </c>
      <c r="C1077" s="5">
        <v>281.20001200000002</v>
      </c>
      <c r="D1077" s="5">
        <v>272.04998799999998</v>
      </c>
      <c r="E1077" s="5">
        <v>271.82614100000001</v>
      </c>
      <c r="F1077" s="5">
        <v>2803516</v>
      </c>
    </row>
    <row r="1078" spans="1:6" x14ac:dyDescent="0.3">
      <c r="A1078" s="4">
        <v>41856</v>
      </c>
      <c r="B1078" s="5">
        <v>280.10000600000001</v>
      </c>
      <c r="C1078" s="5">
        <v>283.5</v>
      </c>
      <c r="D1078" s="5">
        <v>276.04998799999998</v>
      </c>
      <c r="E1078" s="5">
        <v>273.38275099999998</v>
      </c>
      <c r="F1078" s="5">
        <v>3727111</v>
      </c>
    </row>
    <row r="1079" spans="1:6" x14ac:dyDescent="0.3">
      <c r="A1079" s="4">
        <v>41857</v>
      </c>
      <c r="B1079" s="5">
        <v>278.35000600000001</v>
      </c>
      <c r="C1079" s="5">
        <v>280.5</v>
      </c>
      <c r="D1079" s="5">
        <v>273.20001200000002</v>
      </c>
      <c r="E1079" s="5">
        <v>266.57251000000002</v>
      </c>
      <c r="F1079" s="5">
        <v>2392372</v>
      </c>
    </row>
    <row r="1080" spans="1:6" x14ac:dyDescent="0.3">
      <c r="A1080" s="4">
        <v>41858</v>
      </c>
      <c r="B1080" s="5">
        <v>272.04998799999998</v>
      </c>
      <c r="C1080" s="5">
        <v>279.29998799999998</v>
      </c>
      <c r="D1080" s="5">
        <v>271.5</v>
      </c>
      <c r="E1080" s="5">
        <v>266.96167000000003</v>
      </c>
      <c r="F1080" s="5">
        <v>2890130</v>
      </c>
    </row>
    <row r="1081" spans="1:6" x14ac:dyDescent="0.3">
      <c r="A1081" s="4">
        <v>41859</v>
      </c>
      <c r="B1081" s="5">
        <v>271.04998799999998</v>
      </c>
      <c r="C1081" s="5">
        <v>271.70001200000002</v>
      </c>
      <c r="D1081" s="5">
        <v>264.64999399999999</v>
      </c>
      <c r="E1081" s="5">
        <v>260.15142800000001</v>
      </c>
      <c r="F1081" s="5">
        <v>2910754</v>
      </c>
    </row>
    <row r="1082" spans="1:6" x14ac:dyDescent="0.3">
      <c r="A1082" s="4">
        <v>41862</v>
      </c>
      <c r="B1082" s="5">
        <v>270</v>
      </c>
      <c r="C1082" s="5">
        <v>279.29998799999998</v>
      </c>
      <c r="D1082" s="5">
        <v>270</v>
      </c>
      <c r="E1082" s="5">
        <v>270.41546599999998</v>
      </c>
      <c r="F1082" s="5">
        <v>3079164</v>
      </c>
    </row>
    <row r="1083" spans="1:6" x14ac:dyDescent="0.3">
      <c r="A1083" s="4">
        <v>41863</v>
      </c>
      <c r="B1083" s="5">
        <v>278.5</v>
      </c>
      <c r="C1083" s="5">
        <v>279.95001200000002</v>
      </c>
      <c r="D1083" s="5">
        <v>272.79998799999998</v>
      </c>
      <c r="E1083" s="5">
        <v>270.22085600000003</v>
      </c>
      <c r="F1083" s="5">
        <v>2315481</v>
      </c>
    </row>
    <row r="1084" spans="1:6" x14ac:dyDescent="0.3">
      <c r="A1084" s="4">
        <v>41864</v>
      </c>
      <c r="B1084" s="5">
        <v>276.10000600000001</v>
      </c>
      <c r="C1084" s="5">
        <v>277</v>
      </c>
      <c r="D1084" s="5">
        <v>262.25</v>
      </c>
      <c r="E1084" s="5">
        <v>258.400238</v>
      </c>
      <c r="F1084" s="5">
        <v>3795101</v>
      </c>
    </row>
    <row r="1085" spans="1:6" x14ac:dyDescent="0.3">
      <c r="A1085" s="4">
        <v>41865</v>
      </c>
      <c r="B1085" s="5">
        <v>266</v>
      </c>
      <c r="C1085" s="5">
        <v>275.29998799999998</v>
      </c>
      <c r="D1085" s="5">
        <v>263.04998799999998</v>
      </c>
      <c r="E1085" s="5">
        <v>266.76711999999998</v>
      </c>
      <c r="F1085" s="5">
        <v>3956605</v>
      </c>
    </row>
    <row r="1086" spans="1:6" x14ac:dyDescent="0.3">
      <c r="A1086" s="4">
        <v>41869</v>
      </c>
      <c r="B1086" s="5">
        <v>274.20001200000002</v>
      </c>
      <c r="C1086" s="5">
        <v>281.5</v>
      </c>
      <c r="D1086" s="5">
        <v>270.95001200000002</v>
      </c>
      <c r="E1086" s="5">
        <v>271.58291600000001</v>
      </c>
      <c r="F1086" s="5">
        <v>2224767</v>
      </c>
    </row>
    <row r="1087" spans="1:6" x14ac:dyDescent="0.3">
      <c r="A1087" s="4">
        <v>41870</v>
      </c>
      <c r="B1087" s="5">
        <v>281.60000600000001</v>
      </c>
      <c r="C1087" s="5">
        <v>282.75</v>
      </c>
      <c r="D1087" s="5">
        <v>276.79998799999998</v>
      </c>
      <c r="E1087" s="5">
        <v>270.61001599999997</v>
      </c>
      <c r="F1087" s="5">
        <v>2797634</v>
      </c>
    </row>
    <row r="1088" spans="1:6" x14ac:dyDescent="0.3">
      <c r="A1088" s="4">
        <v>41871</v>
      </c>
      <c r="B1088" s="5">
        <v>277.04998799999998</v>
      </c>
      <c r="C1088" s="5">
        <v>278.89999399999999</v>
      </c>
      <c r="D1088" s="5">
        <v>272.60000600000001</v>
      </c>
      <c r="E1088" s="5">
        <v>269.68579099999999</v>
      </c>
      <c r="F1088" s="5">
        <v>2034806</v>
      </c>
    </row>
    <row r="1089" spans="1:6" x14ac:dyDescent="0.3">
      <c r="A1089" s="4">
        <v>41872</v>
      </c>
      <c r="B1089" s="5">
        <v>275.25</v>
      </c>
      <c r="C1089" s="5">
        <v>290.85000600000001</v>
      </c>
      <c r="D1089" s="5">
        <v>275.25</v>
      </c>
      <c r="E1089" s="5">
        <v>281.214539</v>
      </c>
      <c r="F1089" s="5">
        <v>4917936</v>
      </c>
    </row>
    <row r="1090" spans="1:6" x14ac:dyDescent="0.3">
      <c r="A1090" s="4">
        <v>41873</v>
      </c>
      <c r="B1090" s="5">
        <v>290.75</v>
      </c>
      <c r="C1090" s="5">
        <v>297.5</v>
      </c>
      <c r="D1090" s="5">
        <v>290.20001200000002</v>
      </c>
      <c r="E1090" s="5">
        <v>284.765625</v>
      </c>
      <c r="F1090" s="5">
        <v>3444873</v>
      </c>
    </row>
    <row r="1091" spans="1:6" x14ac:dyDescent="0.3">
      <c r="A1091" s="4">
        <v>41876</v>
      </c>
      <c r="B1091" s="5">
        <v>293.35000600000001</v>
      </c>
      <c r="C1091" s="5">
        <v>296</v>
      </c>
      <c r="D1091" s="5">
        <v>283.14999399999999</v>
      </c>
      <c r="E1091" s="5">
        <v>276.982483</v>
      </c>
      <c r="F1091" s="5">
        <v>1979655</v>
      </c>
    </row>
    <row r="1092" spans="1:6" x14ac:dyDescent="0.3">
      <c r="A1092" s="4">
        <v>41877</v>
      </c>
      <c r="B1092" s="5">
        <v>284.25</v>
      </c>
      <c r="C1092" s="5">
        <v>284.25</v>
      </c>
      <c r="D1092" s="5">
        <v>277</v>
      </c>
      <c r="E1092" s="5">
        <v>273.86920199999997</v>
      </c>
      <c r="F1092" s="5">
        <v>2176708</v>
      </c>
    </row>
    <row r="1093" spans="1:6" x14ac:dyDescent="0.3">
      <c r="A1093" s="4">
        <v>41878</v>
      </c>
      <c r="B1093" s="5">
        <v>283.29998799999998</v>
      </c>
      <c r="C1093" s="5">
        <v>284.5</v>
      </c>
      <c r="D1093" s="5">
        <v>279.14999399999999</v>
      </c>
      <c r="E1093" s="5">
        <v>274.11242700000003</v>
      </c>
      <c r="F1093" s="5">
        <v>1441991</v>
      </c>
    </row>
    <row r="1094" spans="1:6" x14ac:dyDescent="0.3">
      <c r="A1094" s="4">
        <v>41879</v>
      </c>
      <c r="B1094" s="5">
        <v>282.25</v>
      </c>
      <c r="C1094" s="5">
        <v>283.75</v>
      </c>
      <c r="D1094" s="5">
        <v>275</v>
      </c>
      <c r="E1094" s="5">
        <v>269.92901599999999</v>
      </c>
      <c r="F1094" s="5">
        <v>2884735</v>
      </c>
    </row>
    <row r="1095" spans="1:6" x14ac:dyDescent="0.3">
      <c r="A1095" s="4">
        <v>41883</v>
      </c>
      <c r="B1095" s="5">
        <v>277.45001200000002</v>
      </c>
      <c r="C1095" s="5">
        <v>289.89999399999999</v>
      </c>
      <c r="D1095" s="5">
        <v>277.45001200000002</v>
      </c>
      <c r="E1095" s="5">
        <v>280.53353900000002</v>
      </c>
      <c r="F1095" s="5">
        <v>2596650</v>
      </c>
    </row>
    <row r="1096" spans="1:6" x14ac:dyDescent="0.3">
      <c r="A1096" s="4">
        <v>41884</v>
      </c>
      <c r="B1096" s="5">
        <v>290</v>
      </c>
      <c r="C1096" s="5">
        <v>292.39999399999999</v>
      </c>
      <c r="D1096" s="5">
        <v>286</v>
      </c>
      <c r="E1096" s="5">
        <v>281.16589399999998</v>
      </c>
      <c r="F1096" s="5">
        <v>2523640</v>
      </c>
    </row>
    <row r="1097" spans="1:6" x14ac:dyDescent="0.3">
      <c r="A1097" s="4">
        <v>41885</v>
      </c>
      <c r="B1097" s="5">
        <v>290</v>
      </c>
      <c r="C1097" s="5">
        <v>295.70001200000002</v>
      </c>
      <c r="D1097" s="5">
        <v>286.10000600000001</v>
      </c>
      <c r="E1097" s="5">
        <v>284.03595000000001</v>
      </c>
      <c r="F1097" s="5">
        <v>2904951</v>
      </c>
    </row>
    <row r="1098" spans="1:6" x14ac:dyDescent="0.3">
      <c r="A1098" s="4">
        <v>41886</v>
      </c>
      <c r="B1098" s="5">
        <v>291</v>
      </c>
      <c r="C1098" s="5">
        <v>293.20001200000002</v>
      </c>
      <c r="D1098" s="5">
        <v>284.10000600000001</v>
      </c>
      <c r="E1098" s="5">
        <v>283.59814499999999</v>
      </c>
      <c r="F1098" s="5">
        <v>1896154</v>
      </c>
    </row>
    <row r="1099" spans="1:6" x14ac:dyDescent="0.3">
      <c r="A1099" s="4">
        <v>41887</v>
      </c>
      <c r="B1099" s="5">
        <v>290.20001200000002</v>
      </c>
      <c r="C1099" s="5">
        <v>294.70001200000002</v>
      </c>
      <c r="D1099" s="5">
        <v>284.20001200000002</v>
      </c>
      <c r="E1099" s="5">
        <v>278.34451300000001</v>
      </c>
      <c r="F1099" s="5">
        <v>2584693</v>
      </c>
    </row>
    <row r="1100" spans="1:6" x14ac:dyDescent="0.3">
      <c r="A1100" s="4">
        <v>41890</v>
      </c>
      <c r="B1100" s="5">
        <v>288.60000600000001</v>
      </c>
      <c r="C1100" s="5">
        <v>289.54998799999998</v>
      </c>
      <c r="D1100" s="5">
        <v>281.39999399999999</v>
      </c>
      <c r="E1100" s="5">
        <v>278.14993299999998</v>
      </c>
      <c r="F1100" s="5">
        <v>1784988</v>
      </c>
    </row>
    <row r="1101" spans="1:6" x14ac:dyDescent="0.3">
      <c r="A1101" s="4">
        <v>41891</v>
      </c>
      <c r="B1101" s="5">
        <v>285</v>
      </c>
      <c r="C1101" s="5">
        <v>287.5</v>
      </c>
      <c r="D1101" s="5">
        <v>282.04998799999998</v>
      </c>
      <c r="E1101" s="5">
        <v>275.62039199999998</v>
      </c>
      <c r="F1101" s="5">
        <v>1854515</v>
      </c>
    </row>
    <row r="1102" spans="1:6" x14ac:dyDescent="0.3">
      <c r="A1102" s="4">
        <v>41892</v>
      </c>
      <c r="B1102" s="5">
        <v>281.25</v>
      </c>
      <c r="C1102" s="5">
        <v>282.5</v>
      </c>
      <c r="D1102" s="5">
        <v>276.5</v>
      </c>
      <c r="E1102" s="5">
        <v>270.70730600000002</v>
      </c>
      <c r="F1102" s="5">
        <v>2410388</v>
      </c>
    </row>
    <row r="1103" spans="1:6" x14ac:dyDescent="0.3">
      <c r="A1103" s="4">
        <v>41893</v>
      </c>
      <c r="B1103" s="5">
        <v>279.64999399999999</v>
      </c>
      <c r="C1103" s="5">
        <v>288.5</v>
      </c>
      <c r="D1103" s="5">
        <v>279.29998799999998</v>
      </c>
      <c r="E1103" s="5">
        <v>279.51196299999998</v>
      </c>
      <c r="F1103" s="5">
        <v>3989340</v>
      </c>
    </row>
    <row r="1104" spans="1:6" x14ac:dyDescent="0.3">
      <c r="A1104" s="4">
        <v>41894</v>
      </c>
      <c r="B1104" s="5">
        <v>287.35000600000001</v>
      </c>
      <c r="C1104" s="5">
        <v>292</v>
      </c>
      <c r="D1104" s="5">
        <v>286.10000600000001</v>
      </c>
      <c r="E1104" s="5">
        <v>282.722534</v>
      </c>
      <c r="F1104" s="5">
        <v>2921382</v>
      </c>
    </row>
    <row r="1105" spans="1:6" x14ac:dyDescent="0.3">
      <c r="A1105" s="4">
        <v>41897</v>
      </c>
      <c r="B1105" s="5">
        <v>288</v>
      </c>
      <c r="C1105" s="5">
        <v>298.60000600000001</v>
      </c>
      <c r="D1105" s="5">
        <v>285.60000600000001</v>
      </c>
      <c r="E1105" s="5">
        <v>287.48971599999999</v>
      </c>
      <c r="F1105" s="5">
        <v>3758953</v>
      </c>
    </row>
    <row r="1106" spans="1:6" x14ac:dyDescent="0.3">
      <c r="A1106" s="4">
        <v>41898</v>
      </c>
      <c r="B1106" s="5">
        <v>297.10000600000001</v>
      </c>
      <c r="C1106" s="5">
        <v>301.39999399999999</v>
      </c>
      <c r="D1106" s="5">
        <v>283.29998799999998</v>
      </c>
      <c r="E1106" s="5">
        <v>277.177032</v>
      </c>
      <c r="F1106" s="5">
        <v>4932043</v>
      </c>
    </row>
    <row r="1107" spans="1:6" x14ac:dyDescent="0.3">
      <c r="A1107" s="4">
        <v>41899</v>
      </c>
      <c r="B1107" s="5">
        <v>287</v>
      </c>
      <c r="C1107" s="5">
        <v>289.95001200000002</v>
      </c>
      <c r="D1107" s="5">
        <v>283.04998799999998</v>
      </c>
      <c r="E1107" s="5">
        <v>278.63638300000002</v>
      </c>
      <c r="F1107" s="5">
        <v>1748201</v>
      </c>
    </row>
    <row r="1108" spans="1:6" x14ac:dyDescent="0.3">
      <c r="A1108" s="4">
        <v>41900</v>
      </c>
      <c r="B1108" s="5">
        <v>285.20001200000002</v>
      </c>
      <c r="C1108" s="5">
        <v>298</v>
      </c>
      <c r="D1108" s="5">
        <v>283.20001200000002</v>
      </c>
      <c r="E1108" s="5">
        <v>288.17074600000001</v>
      </c>
      <c r="F1108" s="5">
        <v>2332353</v>
      </c>
    </row>
    <row r="1109" spans="1:6" x14ac:dyDescent="0.3">
      <c r="A1109" s="4">
        <v>41901</v>
      </c>
      <c r="B1109" s="5">
        <v>297</v>
      </c>
      <c r="C1109" s="5">
        <v>299.10000600000001</v>
      </c>
      <c r="D1109" s="5">
        <v>288.10000600000001</v>
      </c>
      <c r="E1109" s="5">
        <v>282.04150399999997</v>
      </c>
      <c r="F1109" s="5">
        <v>1975371</v>
      </c>
    </row>
    <row r="1110" spans="1:6" x14ac:dyDescent="0.3">
      <c r="A1110" s="4">
        <v>41904</v>
      </c>
      <c r="B1110" s="5">
        <v>287</v>
      </c>
      <c r="C1110" s="5">
        <v>291.45001200000002</v>
      </c>
      <c r="D1110" s="5">
        <v>284.70001200000002</v>
      </c>
      <c r="E1110" s="5">
        <v>281.36050399999999</v>
      </c>
      <c r="F1110" s="5">
        <v>1890663</v>
      </c>
    </row>
    <row r="1111" spans="1:6" x14ac:dyDescent="0.3">
      <c r="A1111" s="4">
        <v>41905</v>
      </c>
      <c r="B1111" s="5">
        <v>288.70001200000002</v>
      </c>
      <c r="C1111" s="5">
        <v>291.89999399999999</v>
      </c>
      <c r="D1111" s="5">
        <v>273.70001200000002</v>
      </c>
      <c r="E1111" s="5">
        <v>270.51272599999999</v>
      </c>
      <c r="F1111" s="5">
        <v>2386147</v>
      </c>
    </row>
    <row r="1112" spans="1:6" x14ac:dyDescent="0.3">
      <c r="A1112" s="4">
        <v>41906</v>
      </c>
      <c r="B1112" s="5">
        <v>278</v>
      </c>
      <c r="C1112" s="5">
        <v>278.04998799999998</v>
      </c>
      <c r="D1112" s="5">
        <v>260</v>
      </c>
      <c r="E1112" s="5">
        <v>256.55172700000003</v>
      </c>
      <c r="F1112" s="5">
        <v>3554687</v>
      </c>
    </row>
    <row r="1113" spans="1:6" x14ac:dyDescent="0.3">
      <c r="A1113" s="4">
        <v>41907</v>
      </c>
      <c r="B1113" s="5">
        <v>264</v>
      </c>
      <c r="C1113" s="5">
        <v>265.75</v>
      </c>
      <c r="D1113" s="5">
        <v>238.5</v>
      </c>
      <c r="E1113" s="5">
        <v>235.48860199999999</v>
      </c>
      <c r="F1113" s="5">
        <v>4658830</v>
      </c>
    </row>
    <row r="1114" spans="1:6" x14ac:dyDescent="0.3">
      <c r="A1114" s="4">
        <v>41908</v>
      </c>
      <c r="B1114" s="5">
        <v>240</v>
      </c>
      <c r="C1114" s="5">
        <v>250</v>
      </c>
      <c r="D1114" s="5">
        <v>237.050003</v>
      </c>
      <c r="E1114" s="5">
        <v>241.909683</v>
      </c>
      <c r="F1114" s="5">
        <v>6393404</v>
      </c>
    </row>
    <row r="1115" spans="1:6" x14ac:dyDescent="0.3">
      <c r="A1115" s="4">
        <v>41911</v>
      </c>
      <c r="B1115" s="5">
        <v>250</v>
      </c>
      <c r="C1115" s="5">
        <v>251.449997</v>
      </c>
      <c r="D1115" s="5">
        <v>239</v>
      </c>
      <c r="E1115" s="5">
        <v>233.93197599999999</v>
      </c>
      <c r="F1115" s="5">
        <v>3280218</v>
      </c>
    </row>
    <row r="1116" spans="1:6" x14ac:dyDescent="0.3">
      <c r="A1116" s="4">
        <v>41912</v>
      </c>
      <c r="B1116" s="5">
        <v>239.10000600000001</v>
      </c>
      <c r="C1116" s="5">
        <v>242.949997</v>
      </c>
      <c r="D1116" s="5">
        <v>230.050003</v>
      </c>
      <c r="E1116" s="5">
        <v>225.71104399999999</v>
      </c>
      <c r="F1116" s="5">
        <v>6115345</v>
      </c>
    </row>
    <row r="1117" spans="1:6" x14ac:dyDescent="0.3">
      <c r="A1117" s="4">
        <v>41913</v>
      </c>
      <c r="B1117" s="5">
        <v>230</v>
      </c>
      <c r="C1117" s="5">
        <v>237.35000600000001</v>
      </c>
      <c r="D1117" s="5">
        <v>226.5</v>
      </c>
      <c r="E1117" s="5">
        <v>226.29478499999999</v>
      </c>
      <c r="F1117" s="5">
        <v>4969725</v>
      </c>
    </row>
    <row r="1118" spans="1:6" x14ac:dyDescent="0.3">
      <c r="A1118" s="4">
        <v>41919</v>
      </c>
      <c r="B1118" s="5">
        <v>232.60000600000001</v>
      </c>
      <c r="C1118" s="5">
        <v>235</v>
      </c>
      <c r="D1118" s="5">
        <v>226</v>
      </c>
      <c r="E1118" s="5">
        <v>220.79792800000001</v>
      </c>
      <c r="F1118" s="5">
        <v>2256987</v>
      </c>
    </row>
    <row r="1119" spans="1:6" x14ac:dyDescent="0.3">
      <c r="A1119" s="4">
        <v>41920</v>
      </c>
      <c r="B1119" s="5">
        <v>224.699997</v>
      </c>
      <c r="C1119" s="5">
        <v>233.5</v>
      </c>
      <c r="D1119" s="5">
        <v>224.60000600000001</v>
      </c>
      <c r="E1119" s="5">
        <v>225.32188400000001</v>
      </c>
      <c r="F1119" s="5">
        <v>3325268</v>
      </c>
    </row>
    <row r="1120" spans="1:6" x14ac:dyDescent="0.3">
      <c r="A1120" s="4">
        <v>41921</v>
      </c>
      <c r="B1120" s="5">
        <v>232.550003</v>
      </c>
      <c r="C1120" s="5">
        <v>244.800003</v>
      </c>
      <c r="D1120" s="5">
        <v>232.550003</v>
      </c>
      <c r="E1120" s="5">
        <v>236.023697</v>
      </c>
      <c r="F1120" s="5">
        <v>3882426</v>
      </c>
    </row>
    <row r="1121" spans="1:6" x14ac:dyDescent="0.3">
      <c r="A1121" s="4">
        <v>41922</v>
      </c>
      <c r="B1121" s="5">
        <v>238</v>
      </c>
      <c r="C1121" s="5">
        <v>245.85000600000001</v>
      </c>
      <c r="D1121" s="5">
        <v>235.199997</v>
      </c>
      <c r="E1121" s="5">
        <v>232.08348100000001</v>
      </c>
      <c r="F1121" s="5">
        <v>3769541</v>
      </c>
    </row>
    <row r="1122" spans="1:6" x14ac:dyDescent="0.3">
      <c r="A1122" s="4">
        <v>41925</v>
      </c>
      <c r="B1122" s="5">
        <v>236.199997</v>
      </c>
      <c r="C1122" s="5">
        <v>248.800003</v>
      </c>
      <c r="D1122" s="5">
        <v>235.10000600000001</v>
      </c>
      <c r="E1122" s="5">
        <v>240.93679800000001</v>
      </c>
      <c r="F1122" s="5">
        <v>3456544</v>
      </c>
    </row>
    <row r="1123" spans="1:6" x14ac:dyDescent="0.3">
      <c r="A1123" s="4">
        <v>41926</v>
      </c>
      <c r="B1123" s="5">
        <v>249.60000600000001</v>
      </c>
      <c r="C1123" s="5">
        <v>258.39999399999999</v>
      </c>
      <c r="D1123" s="5">
        <v>247.300003</v>
      </c>
      <c r="E1123" s="5">
        <v>248.62264999999999</v>
      </c>
      <c r="F1123" s="5">
        <v>4447172</v>
      </c>
    </row>
    <row r="1124" spans="1:6" x14ac:dyDescent="0.3">
      <c r="A1124" s="4">
        <v>41927</v>
      </c>
      <c r="B1124" s="5">
        <v>255.550003</v>
      </c>
      <c r="C1124" s="5">
        <v>255.550003</v>
      </c>
      <c r="D1124" s="5">
        <v>255.550003</v>
      </c>
      <c r="E1124" s="5">
        <v>248.62264999999999</v>
      </c>
      <c r="F1124" s="5">
        <v>0</v>
      </c>
    </row>
    <row r="1125" spans="1:6" x14ac:dyDescent="0.3">
      <c r="A1125" s="4">
        <v>41928</v>
      </c>
      <c r="B1125" s="5">
        <v>255</v>
      </c>
      <c r="C1125" s="5">
        <v>259.54998799999998</v>
      </c>
      <c r="D1125" s="5">
        <v>247.60000600000001</v>
      </c>
      <c r="E1125" s="5">
        <v>243.70954900000001</v>
      </c>
      <c r="F1125" s="5">
        <v>3378252</v>
      </c>
    </row>
    <row r="1126" spans="1:6" x14ac:dyDescent="0.3">
      <c r="A1126" s="4">
        <v>41929</v>
      </c>
      <c r="B1126" s="5">
        <v>252</v>
      </c>
      <c r="C1126" s="5">
        <v>259.89999399999999</v>
      </c>
      <c r="D1126" s="5">
        <v>248.949997</v>
      </c>
      <c r="E1126" s="5">
        <v>250.42250100000001</v>
      </c>
      <c r="F1126" s="5">
        <v>3023828</v>
      </c>
    </row>
    <row r="1127" spans="1:6" x14ac:dyDescent="0.3">
      <c r="A1127" s="4">
        <v>41932</v>
      </c>
      <c r="B1127" s="5">
        <v>262</v>
      </c>
      <c r="C1127" s="5">
        <v>265.95001200000002</v>
      </c>
      <c r="D1127" s="5">
        <v>255.199997</v>
      </c>
      <c r="E1127" s="5">
        <v>253.48710600000001</v>
      </c>
      <c r="F1127" s="5">
        <v>2790457</v>
      </c>
    </row>
    <row r="1128" spans="1:6" x14ac:dyDescent="0.3">
      <c r="A1128" s="4">
        <v>41933</v>
      </c>
      <c r="B1128" s="5">
        <v>260.5</v>
      </c>
      <c r="C1128" s="5">
        <v>269.70001200000002</v>
      </c>
      <c r="D1128" s="5">
        <v>260</v>
      </c>
      <c r="E1128" s="5">
        <v>260.34600799999998</v>
      </c>
      <c r="F1128" s="5">
        <v>3118539</v>
      </c>
    </row>
    <row r="1129" spans="1:6" x14ac:dyDescent="0.3">
      <c r="A1129" s="4">
        <v>41934</v>
      </c>
      <c r="B1129" s="5">
        <v>270.20001200000002</v>
      </c>
      <c r="C1129" s="5">
        <v>271.39999399999999</v>
      </c>
      <c r="D1129" s="5">
        <v>264.10000600000001</v>
      </c>
      <c r="E1129" s="5">
        <v>260.248718</v>
      </c>
      <c r="F1129" s="5">
        <v>2207116</v>
      </c>
    </row>
    <row r="1130" spans="1:6" x14ac:dyDescent="0.3">
      <c r="A1130" s="4">
        <v>41939</v>
      </c>
      <c r="B1130" s="5">
        <v>267.5</v>
      </c>
      <c r="C1130" s="5">
        <v>273.5</v>
      </c>
      <c r="D1130" s="5">
        <v>264.14999399999999</v>
      </c>
      <c r="E1130" s="5">
        <v>264.09164399999997</v>
      </c>
      <c r="F1130" s="5">
        <v>2130077</v>
      </c>
    </row>
    <row r="1131" spans="1:6" x14ac:dyDescent="0.3">
      <c r="A1131" s="4">
        <v>41940</v>
      </c>
      <c r="B1131" s="5">
        <v>272.29998799999998</v>
      </c>
      <c r="C1131" s="5">
        <v>274.89999399999999</v>
      </c>
      <c r="D1131" s="5">
        <v>268.75</v>
      </c>
      <c r="E1131" s="5">
        <v>265.06454500000001</v>
      </c>
      <c r="F1131" s="5">
        <v>2569935</v>
      </c>
    </row>
    <row r="1132" spans="1:6" x14ac:dyDescent="0.3">
      <c r="A1132" s="4">
        <v>41941</v>
      </c>
      <c r="B1132" s="5">
        <v>275</v>
      </c>
      <c r="C1132" s="5">
        <v>275.54998799999998</v>
      </c>
      <c r="D1132" s="5">
        <v>268.64999399999999</v>
      </c>
      <c r="E1132" s="5">
        <v>266.03744499999999</v>
      </c>
      <c r="F1132" s="5">
        <v>2608128</v>
      </c>
    </row>
    <row r="1133" spans="1:6" x14ac:dyDescent="0.3">
      <c r="A1133" s="4">
        <v>41942</v>
      </c>
      <c r="B1133" s="5">
        <v>272</v>
      </c>
      <c r="C1133" s="5">
        <v>274.95001200000002</v>
      </c>
      <c r="D1133" s="5">
        <v>269.70001200000002</v>
      </c>
      <c r="E1133" s="5">
        <v>266.57251000000002</v>
      </c>
      <c r="F1133" s="5">
        <v>1734380</v>
      </c>
    </row>
    <row r="1134" spans="1:6" x14ac:dyDescent="0.3">
      <c r="A1134" s="4">
        <v>41943</v>
      </c>
      <c r="B1134" s="5">
        <v>276.39999399999999</v>
      </c>
      <c r="C1134" s="5">
        <v>287.29998799999998</v>
      </c>
      <c r="D1134" s="5">
        <v>275.25</v>
      </c>
      <c r="E1134" s="5">
        <v>277.614868</v>
      </c>
      <c r="F1134" s="5">
        <v>4135303</v>
      </c>
    </row>
    <row r="1135" spans="1:6" x14ac:dyDescent="0.3">
      <c r="A1135" s="4">
        <v>41946</v>
      </c>
      <c r="B1135" s="5">
        <v>287.95001200000002</v>
      </c>
      <c r="C1135" s="5">
        <v>290</v>
      </c>
      <c r="D1135" s="5">
        <v>281.20001200000002</v>
      </c>
      <c r="E1135" s="5">
        <v>278.19860799999998</v>
      </c>
      <c r="F1135" s="5">
        <v>7033015</v>
      </c>
    </row>
    <row r="1136" spans="1:6" x14ac:dyDescent="0.3">
      <c r="A1136" s="4">
        <v>41948</v>
      </c>
      <c r="B1136" s="5">
        <v>285.95001200000002</v>
      </c>
      <c r="C1136" s="5">
        <v>293.25</v>
      </c>
      <c r="D1136" s="5">
        <v>285.95001200000002</v>
      </c>
      <c r="E1136" s="5">
        <v>278.78231799999998</v>
      </c>
      <c r="F1136" s="5">
        <v>3669362</v>
      </c>
    </row>
    <row r="1137" spans="1:6" x14ac:dyDescent="0.3">
      <c r="A1137" s="4">
        <v>41950</v>
      </c>
      <c r="B1137" s="5">
        <v>286.54998799999998</v>
      </c>
      <c r="C1137" s="5">
        <v>289.85000600000001</v>
      </c>
      <c r="D1137" s="5">
        <v>282</v>
      </c>
      <c r="E1137" s="5">
        <v>278.73367300000001</v>
      </c>
      <c r="F1137" s="5">
        <v>2757570</v>
      </c>
    </row>
    <row r="1138" spans="1:6" x14ac:dyDescent="0.3">
      <c r="A1138" s="4">
        <v>41953</v>
      </c>
      <c r="B1138" s="5">
        <v>286.5</v>
      </c>
      <c r="C1138" s="5">
        <v>288.75</v>
      </c>
      <c r="D1138" s="5">
        <v>282</v>
      </c>
      <c r="E1138" s="5">
        <v>278.63638300000002</v>
      </c>
      <c r="F1138" s="5">
        <v>1681646</v>
      </c>
    </row>
    <row r="1139" spans="1:6" x14ac:dyDescent="0.3">
      <c r="A1139" s="4">
        <v>41954</v>
      </c>
      <c r="B1139" s="5">
        <v>287</v>
      </c>
      <c r="C1139" s="5">
        <v>294.79998799999998</v>
      </c>
      <c r="D1139" s="5">
        <v>283.79998799999998</v>
      </c>
      <c r="E1139" s="5">
        <v>285.73852499999998</v>
      </c>
      <c r="F1139" s="5">
        <v>4381183</v>
      </c>
    </row>
    <row r="1140" spans="1:6" x14ac:dyDescent="0.3">
      <c r="A1140" s="4">
        <v>41955</v>
      </c>
      <c r="B1140" s="5">
        <v>296.60000600000001</v>
      </c>
      <c r="C1140" s="5">
        <v>296.70001200000002</v>
      </c>
      <c r="D1140" s="5">
        <v>286.10000600000001</v>
      </c>
      <c r="E1140" s="5">
        <v>280.874054</v>
      </c>
      <c r="F1140" s="5">
        <v>3731957</v>
      </c>
    </row>
    <row r="1141" spans="1:6" x14ac:dyDescent="0.3">
      <c r="A1141" s="4">
        <v>41956</v>
      </c>
      <c r="B1141" s="5">
        <v>290</v>
      </c>
      <c r="C1141" s="5">
        <v>291.75</v>
      </c>
      <c r="D1141" s="5">
        <v>282.14999399999999</v>
      </c>
      <c r="E1141" s="5">
        <v>276.10684199999997</v>
      </c>
      <c r="F1141" s="5">
        <v>2216069</v>
      </c>
    </row>
    <row r="1142" spans="1:6" x14ac:dyDescent="0.3">
      <c r="A1142" s="4">
        <v>41957</v>
      </c>
      <c r="B1142" s="5">
        <v>283.89999399999999</v>
      </c>
      <c r="C1142" s="5">
        <v>287.79998799999998</v>
      </c>
      <c r="D1142" s="5">
        <v>280.75</v>
      </c>
      <c r="E1142" s="5">
        <v>277.27432299999998</v>
      </c>
      <c r="F1142" s="5">
        <v>3128201</v>
      </c>
    </row>
    <row r="1143" spans="1:6" x14ac:dyDescent="0.3">
      <c r="A1143" s="4">
        <v>41960</v>
      </c>
      <c r="B1143" s="5">
        <v>283</v>
      </c>
      <c r="C1143" s="5">
        <v>289.95001200000002</v>
      </c>
      <c r="D1143" s="5">
        <v>283</v>
      </c>
      <c r="E1143" s="5">
        <v>280.825378</v>
      </c>
      <c r="F1143" s="5">
        <v>3497581</v>
      </c>
    </row>
    <row r="1144" spans="1:6" x14ac:dyDescent="0.3">
      <c r="A1144" s="4">
        <v>41961</v>
      </c>
      <c r="B1144" s="5">
        <v>289.64999399999999</v>
      </c>
      <c r="C1144" s="5">
        <v>294.39999399999999</v>
      </c>
      <c r="D1144" s="5">
        <v>287</v>
      </c>
      <c r="E1144" s="5">
        <v>280.72808800000001</v>
      </c>
      <c r="F1144" s="5">
        <v>3029045</v>
      </c>
    </row>
    <row r="1145" spans="1:6" x14ac:dyDescent="0.3">
      <c r="A1145" s="4">
        <v>41962</v>
      </c>
      <c r="B1145" s="5">
        <v>289.25</v>
      </c>
      <c r="C1145" s="5">
        <v>289.79998799999998</v>
      </c>
      <c r="D1145" s="5">
        <v>278.75</v>
      </c>
      <c r="E1145" s="5">
        <v>272.70172100000002</v>
      </c>
      <c r="F1145" s="5">
        <v>2893696</v>
      </c>
    </row>
    <row r="1146" spans="1:6" x14ac:dyDescent="0.3">
      <c r="A1146" s="4">
        <v>41963</v>
      </c>
      <c r="B1146" s="5">
        <v>279.79998799999998</v>
      </c>
      <c r="C1146" s="5">
        <v>280.75</v>
      </c>
      <c r="D1146" s="5">
        <v>269.89999399999999</v>
      </c>
      <c r="E1146" s="5">
        <v>265.01589999999999</v>
      </c>
      <c r="F1146" s="5">
        <v>3223359</v>
      </c>
    </row>
    <row r="1147" spans="1:6" x14ac:dyDescent="0.3">
      <c r="A1147" s="4">
        <v>41964</v>
      </c>
      <c r="B1147" s="5">
        <v>270.60000600000001</v>
      </c>
      <c r="C1147" s="5">
        <v>279.70001200000002</v>
      </c>
      <c r="D1147" s="5">
        <v>270.60000600000001</v>
      </c>
      <c r="E1147" s="5">
        <v>268.71289100000001</v>
      </c>
      <c r="F1147" s="5">
        <v>2426828</v>
      </c>
    </row>
    <row r="1148" spans="1:6" x14ac:dyDescent="0.3">
      <c r="A1148" s="4">
        <v>41967</v>
      </c>
      <c r="B1148" s="5">
        <v>276.20001200000002</v>
      </c>
      <c r="C1148" s="5">
        <v>286.25</v>
      </c>
      <c r="D1148" s="5">
        <v>276.20001200000002</v>
      </c>
      <c r="E1148" s="5">
        <v>275.76635700000003</v>
      </c>
      <c r="F1148" s="5">
        <v>3483936</v>
      </c>
    </row>
    <row r="1149" spans="1:6" x14ac:dyDescent="0.3">
      <c r="A1149" s="4">
        <v>41968</v>
      </c>
      <c r="B1149" s="5">
        <v>281.14999399999999</v>
      </c>
      <c r="C1149" s="5">
        <v>286.29998799999998</v>
      </c>
      <c r="D1149" s="5">
        <v>269.5</v>
      </c>
      <c r="E1149" s="5">
        <v>264.529449</v>
      </c>
      <c r="F1149" s="5">
        <v>3022445</v>
      </c>
    </row>
    <row r="1150" spans="1:6" x14ac:dyDescent="0.3">
      <c r="A1150" s="4">
        <v>41969</v>
      </c>
      <c r="B1150" s="5">
        <v>269.35000600000001</v>
      </c>
      <c r="C1150" s="5">
        <v>278</v>
      </c>
      <c r="D1150" s="5">
        <v>269</v>
      </c>
      <c r="E1150" s="5">
        <v>266.28066999999999</v>
      </c>
      <c r="F1150" s="5">
        <v>2314482</v>
      </c>
    </row>
    <row r="1151" spans="1:6" x14ac:dyDescent="0.3">
      <c r="A1151" s="4">
        <v>41970</v>
      </c>
      <c r="B1151" s="5">
        <v>272</v>
      </c>
      <c r="C1151" s="5">
        <v>276.89999399999999</v>
      </c>
      <c r="D1151" s="5">
        <v>271.70001200000002</v>
      </c>
      <c r="E1151" s="5">
        <v>266.37792999999999</v>
      </c>
      <c r="F1151" s="5">
        <v>2358266</v>
      </c>
    </row>
    <row r="1152" spans="1:6" x14ac:dyDescent="0.3">
      <c r="A1152" s="4">
        <v>41971</v>
      </c>
      <c r="B1152" s="5">
        <v>275.60000600000001</v>
      </c>
      <c r="C1152" s="5">
        <v>291</v>
      </c>
      <c r="D1152" s="5">
        <v>275.60000600000001</v>
      </c>
      <c r="E1152" s="5">
        <v>280.97131300000001</v>
      </c>
      <c r="F1152" s="5">
        <v>7240704</v>
      </c>
    </row>
    <row r="1153" spans="1:6" x14ac:dyDescent="0.3">
      <c r="A1153" s="4">
        <v>41974</v>
      </c>
      <c r="B1153" s="5">
        <v>289.04998799999998</v>
      </c>
      <c r="C1153" s="5">
        <v>291.20001200000002</v>
      </c>
      <c r="D1153" s="5">
        <v>284.10000600000001</v>
      </c>
      <c r="E1153" s="5">
        <v>278.00399800000002</v>
      </c>
      <c r="F1153" s="5">
        <v>2434677</v>
      </c>
    </row>
    <row r="1154" spans="1:6" x14ac:dyDescent="0.3">
      <c r="A1154" s="4">
        <v>41975</v>
      </c>
      <c r="B1154" s="5">
        <v>283</v>
      </c>
      <c r="C1154" s="5">
        <v>293.64999399999999</v>
      </c>
      <c r="D1154" s="5">
        <v>282.20001200000002</v>
      </c>
      <c r="E1154" s="5">
        <v>283.64675899999997</v>
      </c>
      <c r="F1154" s="5">
        <v>5290401</v>
      </c>
    </row>
    <row r="1155" spans="1:6" x14ac:dyDescent="0.3">
      <c r="A1155" s="4">
        <v>41976</v>
      </c>
      <c r="B1155" s="5">
        <v>291.60000600000001</v>
      </c>
      <c r="C1155" s="5">
        <v>300.45001200000002</v>
      </c>
      <c r="D1155" s="5">
        <v>290</v>
      </c>
      <c r="E1155" s="5">
        <v>283.64675899999997</v>
      </c>
      <c r="F1155" s="5">
        <v>6426269</v>
      </c>
    </row>
    <row r="1156" spans="1:6" x14ac:dyDescent="0.3">
      <c r="A1156" s="4">
        <v>41977</v>
      </c>
      <c r="B1156" s="5">
        <v>292.25</v>
      </c>
      <c r="C1156" s="5">
        <v>299</v>
      </c>
      <c r="D1156" s="5">
        <v>286.5</v>
      </c>
      <c r="E1156" s="5">
        <v>289.72735599999999</v>
      </c>
      <c r="F1156" s="5">
        <v>3437859</v>
      </c>
    </row>
    <row r="1157" spans="1:6" x14ac:dyDescent="0.3">
      <c r="A1157" s="4">
        <v>41978</v>
      </c>
      <c r="B1157" s="5">
        <v>298</v>
      </c>
      <c r="C1157" s="5">
        <v>305.5</v>
      </c>
      <c r="D1157" s="5">
        <v>296.60000600000001</v>
      </c>
      <c r="E1157" s="5">
        <v>290.894836</v>
      </c>
      <c r="F1157" s="5">
        <v>5483780</v>
      </c>
    </row>
    <row r="1158" spans="1:6" x14ac:dyDescent="0.3">
      <c r="A1158" s="4">
        <v>41981</v>
      </c>
      <c r="B1158" s="5">
        <v>299.75</v>
      </c>
      <c r="C1158" s="5">
        <v>301</v>
      </c>
      <c r="D1158" s="5">
        <v>290</v>
      </c>
      <c r="E1158" s="5">
        <v>283.40353399999998</v>
      </c>
      <c r="F1158" s="5">
        <v>2947268</v>
      </c>
    </row>
    <row r="1159" spans="1:6" x14ac:dyDescent="0.3">
      <c r="A1159" s="4">
        <v>41982</v>
      </c>
      <c r="B1159" s="5">
        <v>290.25</v>
      </c>
      <c r="C1159" s="5">
        <v>292.29998799999998</v>
      </c>
      <c r="D1159" s="5">
        <v>280</v>
      </c>
      <c r="E1159" s="5">
        <v>273.723297</v>
      </c>
      <c r="F1159" s="5">
        <v>2739050</v>
      </c>
    </row>
    <row r="1160" spans="1:6" x14ac:dyDescent="0.3">
      <c r="A1160" s="4">
        <v>41983</v>
      </c>
      <c r="B1160" s="5">
        <v>280.10000600000001</v>
      </c>
      <c r="C1160" s="5">
        <v>296.25</v>
      </c>
      <c r="D1160" s="5">
        <v>279</v>
      </c>
      <c r="E1160" s="5">
        <v>286.27359000000001</v>
      </c>
      <c r="F1160" s="5">
        <v>3156738</v>
      </c>
    </row>
    <row r="1161" spans="1:6" x14ac:dyDescent="0.3">
      <c r="A1161" s="4">
        <v>41984</v>
      </c>
      <c r="B1161" s="5">
        <v>293</v>
      </c>
      <c r="C1161" s="5">
        <v>299</v>
      </c>
      <c r="D1161" s="5">
        <v>285.70001200000002</v>
      </c>
      <c r="E1161" s="5">
        <v>287.39239500000002</v>
      </c>
      <c r="F1161" s="5">
        <v>4350600</v>
      </c>
    </row>
    <row r="1162" spans="1:6" x14ac:dyDescent="0.3">
      <c r="A1162" s="4">
        <v>41985</v>
      </c>
      <c r="B1162" s="5">
        <v>297.5</v>
      </c>
      <c r="C1162" s="5">
        <v>298.25</v>
      </c>
      <c r="D1162" s="5">
        <v>283.10000600000001</v>
      </c>
      <c r="E1162" s="5">
        <v>276.44735700000001</v>
      </c>
      <c r="F1162" s="5">
        <v>3396032</v>
      </c>
    </row>
    <row r="1163" spans="1:6" x14ac:dyDescent="0.3">
      <c r="A1163" s="4">
        <v>41988</v>
      </c>
      <c r="B1163" s="5">
        <v>282.60000600000001</v>
      </c>
      <c r="C1163" s="5">
        <v>289.79998799999998</v>
      </c>
      <c r="D1163" s="5">
        <v>281.10000600000001</v>
      </c>
      <c r="E1163" s="5">
        <v>276.20416299999999</v>
      </c>
      <c r="F1163" s="5">
        <v>2617303</v>
      </c>
    </row>
    <row r="1164" spans="1:6" x14ac:dyDescent="0.3">
      <c r="A1164" s="4">
        <v>41989</v>
      </c>
      <c r="B1164" s="5">
        <v>281.5</v>
      </c>
      <c r="C1164" s="5">
        <v>286.60000600000001</v>
      </c>
      <c r="D1164" s="5">
        <v>272</v>
      </c>
      <c r="E1164" s="5">
        <v>270.99917599999998</v>
      </c>
      <c r="F1164" s="5">
        <v>5341848</v>
      </c>
    </row>
    <row r="1165" spans="1:6" x14ac:dyDescent="0.3">
      <c r="A1165" s="4">
        <v>41990</v>
      </c>
      <c r="B1165" s="5">
        <v>277.10000600000001</v>
      </c>
      <c r="C1165" s="5">
        <v>287.70001200000002</v>
      </c>
      <c r="D1165" s="5">
        <v>271.45001200000002</v>
      </c>
      <c r="E1165" s="5">
        <v>275.960938</v>
      </c>
      <c r="F1165" s="5">
        <v>3732104</v>
      </c>
    </row>
    <row r="1166" spans="1:6" x14ac:dyDescent="0.3">
      <c r="A1166" s="4">
        <v>41991</v>
      </c>
      <c r="B1166" s="5">
        <v>289</v>
      </c>
      <c r="C1166" s="5">
        <v>293.79998799999998</v>
      </c>
      <c r="D1166" s="5">
        <v>286.10000600000001</v>
      </c>
      <c r="E1166" s="5">
        <v>283.45220899999998</v>
      </c>
      <c r="F1166" s="5">
        <v>3556225</v>
      </c>
    </row>
    <row r="1167" spans="1:6" x14ac:dyDescent="0.3">
      <c r="A1167" s="4">
        <v>41992</v>
      </c>
      <c r="B1167" s="5">
        <v>295</v>
      </c>
      <c r="C1167" s="5">
        <v>296.54998799999998</v>
      </c>
      <c r="D1167" s="5">
        <v>285.5</v>
      </c>
      <c r="E1167" s="5">
        <v>279.36605800000001</v>
      </c>
      <c r="F1167" s="5">
        <v>2816138</v>
      </c>
    </row>
    <row r="1168" spans="1:6" x14ac:dyDescent="0.3">
      <c r="A1168" s="4">
        <v>41995</v>
      </c>
      <c r="B1168" s="5">
        <v>288.10000600000001</v>
      </c>
      <c r="C1168" s="5">
        <v>292.5</v>
      </c>
      <c r="D1168" s="5">
        <v>284.10000600000001</v>
      </c>
      <c r="E1168" s="5">
        <v>283.40353399999998</v>
      </c>
      <c r="F1168" s="5">
        <v>2112876</v>
      </c>
    </row>
    <row r="1169" spans="1:6" x14ac:dyDescent="0.3">
      <c r="A1169" s="4">
        <v>41996</v>
      </c>
      <c r="B1169" s="5">
        <v>291</v>
      </c>
      <c r="C1169" s="5">
        <v>295.39999399999999</v>
      </c>
      <c r="D1169" s="5">
        <v>288</v>
      </c>
      <c r="E1169" s="5">
        <v>281.89556900000002</v>
      </c>
      <c r="F1169" s="5">
        <v>2472178</v>
      </c>
    </row>
    <row r="1170" spans="1:6" x14ac:dyDescent="0.3">
      <c r="A1170" s="4">
        <v>41997</v>
      </c>
      <c r="B1170" s="5">
        <v>288.5</v>
      </c>
      <c r="C1170" s="5">
        <v>293.20001200000002</v>
      </c>
      <c r="D1170" s="5">
        <v>285.95001200000002</v>
      </c>
      <c r="E1170" s="5">
        <v>283.30627399999997</v>
      </c>
      <c r="F1170" s="5">
        <v>3846108</v>
      </c>
    </row>
    <row r="1171" spans="1:6" x14ac:dyDescent="0.3">
      <c r="A1171" s="4">
        <v>41999</v>
      </c>
      <c r="B1171" s="5">
        <v>291.20001200000002</v>
      </c>
      <c r="C1171" s="5">
        <v>302</v>
      </c>
      <c r="D1171" s="5">
        <v>291.20001200000002</v>
      </c>
      <c r="E1171" s="5">
        <v>293.32705700000002</v>
      </c>
      <c r="F1171" s="5">
        <v>5032634</v>
      </c>
    </row>
    <row r="1172" spans="1:6" x14ac:dyDescent="0.3">
      <c r="A1172" s="4">
        <v>42002</v>
      </c>
      <c r="B1172" s="5">
        <v>304.45001200000002</v>
      </c>
      <c r="C1172" s="5">
        <v>305.35000600000001</v>
      </c>
      <c r="D1172" s="5">
        <v>298.60000600000001</v>
      </c>
      <c r="E1172" s="5">
        <v>291.28396600000002</v>
      </c>
      <c r="F1172" s="5">
        <v>2588007</v>
      </c>
    </row>
    <row r="1173" spans="1:6" x14ac:dyDescent="0.3">
      <c r="A1173" s="4">
        <v>42003</v>
      </c>
      <c r="B1173" s="5">
        <v>300.89999399999999</v>
      </c>
      <c r="C1173" s="5">
        <v>304</v>
      </c>
      <c r="D1173" s="5">
        <v>296.29998799999998</v>
      </c>
      <c r="E1173" s="5">
        <v>294.154022</v>
      </c>
      <c r="F1173" s="5">
        <v>3530150</v>
      </c>
    </row>
    <row r="1174" spans="1:6" x14ac:dyDescent="0.3">
      <c r="A1174" s="4">
        <v>42004</v>
      </c>
      <c r="B1174" s="5">
        <v>301.20001200000002</v>
      </c>
      <c r="C1174" s="5">
        <v>305</v>
      </c>
      <c r="D1174" s="5">
        <v>300.5</v>
      </c>
      <c r="E1174" s="5">
        <v>293.61892699999999</v>
      </c>
      <c r="F1174" s="5">
        <v>3019396</v>
      </c>
    </row>
    <row r="1175" spans="1:6" x14ac:dyDescent="0.3">
      <c r="A1175" s="4">
        <v>42005</v>
      </c>
      <c r="B1175" s="5">
        <v>301.5</v>
      </c>
      <c r="C1175" s="5">
        <v>306</v>
      </c>
      <c r="D1175" s="5">
        <v>301</v>
      </c>
      <c r="E1175" s="5">
        <v>296.09982300000001</v>
      </c>
      <c r="F1175" s="5">
        <v>1916939</v>
      </c>
    </row>
    <row r="1176" spans="1:6" x14ac:dyDescent="0.3">
      <c r="A1176" s="4">
        <v>42006</v>
      </c>
      <c r="B1176" s="5">
        <v>304.35000600000001</v>
      </c>
      <c r="C1176" s="5">
        <v>311.95001200000002</v>
      </c>
      <c r="D1176" s="5">
        <v>304</v>
      </c>
      <c r="E1176" s="5">
        <v>299.407623</v>
      </c>
      <c r="F1176" s="5">
        <v>5802477</v>
      </c>
    </row>
    <row r="1177" spans="1:6" x14ac:dyDescent="0.3">
      <c r="A1177" s="4">
        <v>42009</v>
      </c>
      <c r="B1177" s="5">
        <v>309.89999399999999</v>
      </c>
      <c r="C1177" s="5">
        <v>309.89999399999999</v>
      </c>
      <c r="D1177" s="5">
        <v>304.79998799999998</v>
      </c>
      <c r="E1177" s="5">
        <v>298.67797899999999</v>
      </c>
      <c r="F1177" s="5">
        <v>2744163</v>
      </c>
    </row>
    <row r="1178" spans="1:6" x14ac:dyDescent="0.3">
      <c r="A1178" s="4">
        <v>42010</v>
      </c>
      <c r="B1178" s="5">
        <v>303.5</v>
      </c>
      <c r="C1178" s="5">
        <v>305.5</v>
      </c>
      <c r="D1178" s="5">
        <v>290.20001200000002</v>
      </c>
      <c r="E1178" s="5">
        <v>283.69543499999997</v>
      </c>
      <c r="F1178" s="5">
        <v>3124631</v>
      </c>
    </row>
    <row r="1179" spans="1:6" x14ac:dyDescent="0.3">
      <c r="A1179" s="4">
        <v>42011</v>
      </c>
      <c r="B1179" s="5">
        <v>290</v>
      </c>
      <c r="C1179" s="5">
        <v>293.5</v>
      </c>
      <c r="D1179" s="5">
        <v>284.14999399999999</v>
      </c>
      <c r="E1179" s="5">
        <v>280.29031400000002</v>
      </c>
      <c r="F1179" s="5">
        <v>3067861</v>
      </c>
    </row>
    <row r="1180" spans="1:6" x14ac:dyDescent="0.3">
      <c r="A1180" s="4">
        <v>42012</v>
      </c>
      <c r="B1180" s="5">
        <v>292</v>
      </c>
      <c r="C1180" s="5">
        <v>297</v>
      </c>
      <c r="D1180" s="5">
        <v>291.20001200000002</v>
      </c>
      <c r="E1180" s="5">
        <v>288.07345600000002</v>
      </c>
      <c r="F1180" s="5">
        <v>2243552</v>
      </c>
    </row>
    <row r="1181" spans="1:6" x14ac:dyDescent="0.3">
      <c r="A1181" s="4">
        <v>42013</v>
      </c>
      <c r="B1181" s="5">
        <v>297.54998799999998</v>
      </c>
      <c r="C1181" s="5">
        <v>298.79998799999998</v>
      </c>
      <c r="D1181" s="5">
        <v>290.39999399999999</v>
      </c>
      <c r="E1181" s="5">
        <v>285.49529999999999</v>
      </c>
      <c r="F1181" s="5">
        <v>2604119</v>
      </c>
    </row>
    <row r="1182" spans="1:6" x14ac:dyDescent="0.3">
      <c r="A1182" s="4">
        <v>42016</v>
      </c>
      <c r="B1182" s="5">
        <v>293.45001200000002</v>
      </c>
      <c r="C1182" s="5">
        <v>300.60000600000001</v>
      </c>
      <c r="D1182" s="5">
        <v>289.79998799999998</v>
      </c>
      <c r="E1182" s="5">
        <v>290.79754600000001</v>
      </c>
      <c r="F1182" s="5">
        <v>3605898</v>
      </c>
    </row>
    <row r="1183" spans="1:6" x14ac:dyDescent="0.3">
      <c r="A1183" s="4">
        <v>42017</v>
      </c>
      <c r="B1183" s="5">
        <v>301.14999399999999</v>
      </c>
      <c r="C1183" s="5">
        <v>301.5</v>
      </c>
      <c r="D1183" s="5">
        <v>291.79998799999998</v>
      </c>
      <c r="E1183" s="5">
        <v>286.51681500000001</v>
      </c>
      <c r="F1183" s="5">
        <v>2533723</v>
      </c>
    </row>
    <row r="1184" spans="1:6" x14ac:dyDescent="0.3">
      <c r="A1184" s="4">
        <v>42018</v>
      </c>
      <c r="B1184" s="5">
        <v>293.20001200000002</v>
      </c>
      <c r="C1184" s="5">
        <v>296.5</v>
      </c>
      <c r="D1184" s="5">
        <v>288.10000600000001</v>
      </c>
      <c r="E1184" s="5">
        <v>282.91711400000003</v>
      </c>
      <c r="F1184" s="5">
        <v>1646465</v>
      </c>
    </row>
    <row r="1185" spans="1:6" x14ac:dyDescent="0.3">
      <c r="A1185" s="4">
        <v>42019</v>
      </c>
      <c r="B1185" s="5">
        <v>303.35000600000001</v>
      </c>
      <c r="C1185" s="5">
        <v>304.79998799999998</v>
      </c>
      <c r="D1185" s="5">
        <v>298.04998799999998</v>
      </c>
      <c r="E1185" s="5">
        <v>292.69467200000003</v>
      </c>
      <c r="F1185" s="5">
        <v>3286107</v>
      </c>
    </row>
    <row r="1186" spans="1:6" x14ac:dyDescent="0.3">
      <c r="A1186" s="4">
        <v>42020</v>
      </c>
      <c r="B1186" s="5">
        <v>300.60000600000001</v>
      </c>
      <c r="C1186" s="5">
        <v>302.89999399999999</v>
      </c>
      <c r="D1186" s="5">
        <v>297.14999399999999</v>
      </c>
      <c r="E1186" s="5">
        <v>292.256866</v>
      </c>
      <c r="F1186" s="5">
        <v>2439163</v>
      </c>
    </row>
    <row r="1187" spans="1:6" x14ac:dyDescent="0.3">
      <c r="A1187" s="4">
        <v>42023</v>
      </c>
      <c r="B1187" s="5">
        <v>303.5</v>
      </c>
      <c r="C1187" s="5">
        <v>304.5</v>
      </c>
      <c r="D1187" s="5">
        <v>297.60000600000001</v>
      </c>
      <c r="E1187" s="5">
        <v>290.894836</v>
      </c>
      <c r="F1187" s="5">
        <v>2136920</v>
      </c>
    </row>
    <row r="1188" spans="1:6" x14ac:dyDescent="0.3">
      <c r="A1188" s="4">
        <v>42024</v>
      </c>
      <c r="B1188" s="5">
        <v>299.29998799999998</v>
      </c>
      <c r="C1188" s="5">
        <v>303.79998799999998</v>
      </c>
      <c r="D1188" s="5">
        <v>296</v>
      </c>
      <c r="E1188" s="5">
        <v>288.997681</v>
      </c>
      <c r="F1188" s="5">
        <v>3067676</v>
      </c>
    </row>
    <row r="1189" spans="1:6" x14ac:dyDescent="0.3">
      <c r="A1189" s="4">
        <v>42025</v>
      </c>
      <c r="B1189" s="5">
        <v>299</v>
      </c>
      <c r="C1189" s="5">
        <v>306</v>
      </c>
      <c r="D1189" s="5">
        <v>298</v>
      </c>
      <c r="E1189" s="5">
        <v>293.81350700000002</v>
      </c>
      <c r="F1189" s="5">
        <v>5614490</v>
      </c>
    </row>
    <row r="1190" spans="1:6" x14ac:dyDescent="0.3">
      <c r="A1190" s="4">
        <v>42026</v>
      </c>
      <c r="B1190" s="5">
        <v>303.39999399999999</v>
      </c>
      <c r="C1190" s="5">
        <v>304.39999399999999</v>
      </c>
      <c r="D1190" s="5">
        <v>296.75</v>
      </c>
      <c r="E1190" s="5">
        <v>290.60296599999998</v>
      </c>
      <c r="F1190" s="5">
        <v>2341535</v>
      </c>
    </row>
    <row r="1191" spans="1:6" x14ac:dyDescent="0.3">
      <c r="A1191" s="4">
        <v>42027</v>
      </c>
      <c r="B1191" s="5">
        <v>301.95001200000002</v>
      </c>
      <c r="C1191" s="5">
        <v>304</v>
      </c>
      <c r="D1191" s="5">
        <v>292.25</v>
      </c>
      <c r="E1191" s="5">
        <v>286.32223499999998</v>
      </c>
      <c r="F1191" s="5">
        <v>3224128</v>
      </c>
    </row>
    <row r="1192" spans="1:6" x14ac:dyDescent="0.3">
      <c r="A1192" s="4">
        <v>42031</v>
      </c>
      <c r="B1192" s="5">
        <v>294.29998799999998</v>
      </c>
      <c r="C1192" s="5">
        <v>296</v>
      </c>
      <c r="D1192" s="5">
        <v>286</v>
      </c>
      <c r="E1192" s="5">
        <v>283.64675899999997</v>
      </c>
      <c r="F1192" s="5">
        <v>3126996</v>
      </c>
    </row>
    <row r="1193" spans="1:6" x14ac:dyDescent="0.3">
      <c r="A1193" s="4">
        <v>42032</v>
      </c>
      <c r="B1193" s="5">
        <v>291.20001200000002</v>
      </c>
      <c r="C1193" s="5">
        <v>294.5</v>
      </c>
      <c r="D1193" s="5">
        <v>288.04998799999998</v>
      </c>
      <c r="E1193" s="5">
        <v>283.45220899999998</v>
      </c>
      <c r="F1193" s="5">
        <v>2091362</v>
      </c>
    </row>
    <row r="1194" spans="1:6" x14ac:dyDescent="0.3">
      <c r="A1194" s="4">
        <v>42033</v>
      </c>
      <c r="B1194" s="5">
        <v>290.60000600000001</v>
      </c>
      <c r="C1194" s="5">
        <v>292.79998799999998</v>
      </c>
      <c r="D1194" s="5">
        <v>280</v>
      </c>
      <c r="E1194" s="5">
        <v>273.18817100000001</v>
      </c>
      <c r="F1194" s="5">
        <v>3162294</v>
      </c>
    </row>
    <row r="1195" spans="1:6" x14ac:dyDescent="0.3">
      <c r="A1195" s="4">
        <v>42034</v>
      </c>
      <c r="B1195" s="5">
        <v>282.45001200000002</v>
      </c>
      <c r="C1195" s="5">
        <v>285.29998799999998</v>
      </c>
      <c r="D1195" s="5">
        <v>261.54998799999998</v>
      </c>
      <c r="E1195" s="5">
        <v>259.03259300000002</v>
      </c>
      <c r="F1195" s="5">
        <v>5203097</v>
      </c>
    </row>
    <row r="1196" spans="1:6" x14ac:dyDescent="0.3">
      <c r="A1196" s="4">
        <v>42037</v>
      </c>
      <c r="B1196" s="5">
        <v>267.25</v>
      </c>
      <c r="C1196" s="5">
        <v>276.04998799999998</v>
      </c>
      <c r="D1196" s="5">
        <v>265.60000600000001</v>
      </c>
      <c r="E1196" s="5">
        <v>266.37792999999999</v>
      </c>
      <c r="F1196" s="5">
        <v>2668549</v>
      </c>
    </row>
    <row r="1197" spans="1:6" x14ac:dyDescent="0.3">
      <c r="A1197" s="4">
        <v>42038</v>
      </c>
      <c r="B1197" s="5">
        <v>275.45001200000002</v>
      </c>
      <c r="C1197" s="5">
        <v>276.89999399999999</v>
      </c>
      <c r="D1197" s="5">
        <v>259.5</v>
      </c>
      <c r="E1197" s="5">
        <v>254.07084699999999</v>
      </c>
      <c r="F1197" s="5">
        <v>4795568</v>
      </c>
    </row>
    <row r="1198" spans="1:6" x14ac:dyDescent="0.3">
      <c r="A1198" s="4">
        <v>42039</v>
      </c>
      <c r="B1198" s="5">
        <v>262.95001200000002</v>
      </c>
      <c r="C1198" s="5">
        <v>264.20001200000002</v>
      </c>
      <c r="D1198" s="5">
        <v>256</v>
      </c>
      <c r="E1198" s="5">
        <v>250.081985</v>
      </c>
      <c r="F1198" s="5">
        <v>5006893</v>
      </c>
    </row>
    <row r="1199" spans="1:6" x14ac:dyDescent="0.3">
      <c r="A1199" s="4">
        <v>42040</v>
      </c>
      <c r="B1199" s="5">
        <v>257.10000600000001</v>
      </c>
      <c r="C1199" s="5">
        <v>260.79998799999998</v>
      </c>
      <c r="D1199" s="5">
        <v>247.550003</v>
      </c>
      <c r="E1199" s="5">
        <v>242.68800400000001</v>
      </c>
      <c r="F1199" s="5">
        <v>2722463</v>
      </c>
    </row>
    <row r="1200" spans="1:6" x14ac:dyDescent="0.3">
      <c r="A1200" s="4">
        <v>42041</v>
      </c>
      <c r="B1200" s="5">
        <v>249.89999399999999</v>
      </c>
      <c r="C1200" s="5">
        <v>251.85000600000001</v>
      </c>
      <c r="D1200" s="5">
        <v>242.949997</v>
      </c>
      <c r="E1200" s="5">
        <v>240.49899300000001</v>
      </c>
      <c r="F1200" s="5">
        <v>3320834</v>
      </c>
    </row>
    <row r="1201" spans="1:6" x14ac:dyDescent="0.3">
      <c r="A1201" s="4">
        <v>42044</v>
      </c>
      <c r="B1201" s="5">
        <v>246.199997</v>
      </c>
      <c r="C1201" s="5">
        <v>248.5</v>
      </c>
      <c r="D1201" s="5">
        <v>231.10000600000001</v>
      </c>
      <c r="E1201" s="5">
        <v>226.39205899999999</v>
      </c>
      <c r="F1201" s="5">
        <v>4691597</v>
      </c>
    </row>
    <row r="1202" spans="1:6" x14ac:dyDescent="0.3">
      <c r="A1202" s="4">
        <v>42045</v>
      </c>
      <c r="B1202" s="5">
        <v>232</v>
      </c>
      <c r="C1202" s="5">
        <v>243.35000600000001</v>
      </c>
      <c r="D1202" s="5">
        <v>228.199997</v>
      </c>
      <c r="E1202" s="5">
        <v>230.04040499999999</v>
      </c>
      <c r="F1202" s="5">
        <v>4802236</v>
      </c>
    </row>
    <row r="1203" spans="1:6" x14ac:dyDescent="0.3">
      <c r="A1203" s="4">
        <v>42046</v>
      </c>
      <c r="B1203" s="5">
        <v>238.14999399999999</v>
      </c>
      <c r="C1203" s="5">
        <v>243.699997</v>
      </c>
      <c r="D1203" s="5">
        <v>236.39999399999999</v>
      </c>
      <c r="E1203" s="5">
        <v>234.75894199999999</v>
      </c>
      <c r="F1203" s="5">
        <v>2741617</v>
      </c>
    </row>
    <row r="1204" spans="1:6" x14ac:dyDescent="0.3">
      <c r="A1204" s="4">
        <v>42047</v>
      </c>
      <c r="B1204" s="5">
        <v>243</v>
      </c>
      <c r="C1204" s="5">
        <v>244.800003</v>
      </c>
      <c r="D1204" s="5">
        <v>225.10000600000001</v>
      </c>
      <c r="E1204" s="5">
        <v>221.23573300000001</v>
      </c>
      <c r="F1204" s="5">
        <v>12209501</v>
      </c>
    </row>
    <row r="1205" spans="1:6" x14ac:dyDescent="0.3">
      <c r="A1205" s="4">
        <v>42048</v>
      </c>
      <c r="B1205" s="5">
        <v>226.5</v>
      </c>
      <c r="C1205" s="5">
        <v>236.60000600000001</v>
      </c>
      <c r="D1205" s="5">
        <v>225.85000600000001</v>
      </c>
      <c r="E1205" s="5">
        <v>229.116165</v>
      </c>
      <c r="F1205" s="5">
        <v>5100439</v>
      </c>
    </row>
    <row r="1206" spans="1:6" x14ac:dyDescent="0.3">
      <c r="A1206" s="4">
        <v>42051</v>
      </c>
      <c r="B1206" s="5">
        <v>237</v>
      </c>
      <c r="C1206" s="5">
        <v>239.949997</v>
      </c>
      <c r="D1206" s="5">
        <v>230</v>
      </c>
      <c r="E1206" s="5">
        <v>228.77565000000001</v>
      </c>
      <c r="F1206" s="5">
        <v>4689806</v>
      </c>
    </row>
    <row r="1207" spans="1:6" x14ac:dyDescent="0.3">
      <c r="A1207" s="4">
        <v>42053</v>
      </c>
      <c r="B1207" s="5">
        <v>235.14999399999999</v>
      </c>
      <c r="C1207" s="5">
        <v>236.75</v>
      </c>
      <c r="D1207" s="5">
        <v>232.35000600000001</v>
      </c>
      <c r="E1207" s="5">
        <v>227.70547500000001</v>
      </c>
      <c r="F1207" s="5">
        <v>2347153</v>
      </c>
    </row>
    <row r="1208" spans="1:6" x14ac:dyDescent="0.3">
      <c r="A1208" s="4">
        <v>42054</v>
      </c>
      <c r="B1208" s="5">
        <v>234.300003</v>
      </c>
      <c r="C1208" s="5">
        <v>236.25</v>
      </c>
      <c r="D1208" s="5">
        <v>228.60000600000001</v>
      </c>
      <c r="E1208" s="5">
        <v>227.65683000000001</v>
      </c>
      <c r="F1208" s="5">
        <v>2634167</v>
      </c>
    </row>
    <row r="1209" spans="1:6" x14ac:dyDescent="0.3">
      <c r="A1209" s="4">
        <v>42055</v>
      </c>
      <c r="B1209" s="5">
        <v>235</v>
      </c>
      <c r="C1209" s="5">
        <v>243.300003</v>
      </c>
      <c r="D1209" s="5">
        <v>232</v>
      </c>
      <c r="E1209" s="5">
        <v>232.18077099999999</v>
      </c>
      <c r="F1209" s="5">
        <v>3471395</v>
      </c>
    </row>
    <row r="1210" spans="1:6" x14ac:dyDescent="0.3">
      <c r="A1210" s="4">
        <v>42058</v>
      </c>
      <c r="B1210" s="5">
        <v>240.5</v>
      </c>
      <c r="C1210" s="5">
        <v>241.25</v>
      </c>
      <c r="D1210" s="5">
        <v>233.25</v>
      </c>
      <c r="E1210" s="5">
        <v>228.38649000000001</v>
      </c>
      <c r="F1210" s="5">
        <v>2281780</v>
      </c>
    </row>
    <row r="1211" spans="1:6" x14ac:dyDescent="0.3">
      <c r="A1211" s="4">
        <v>42059</v>
      </c>
      <c r="B1211" s="5">
        <v>234.800003</v>
      </c>
      <c r="C1211" s="5">
        <v>235.10000600000001</v>
      </c>
      <c r="D1211" s="5">
        <v>229.5</v>
      </c>
      <c r="E1211" s="5">
        <v>225.662384</v>
      </c>
      <c r="F1211" s="5">
        <v>2772609</v>
      </c>
    </row>
    <row r="1212" spans="1:6" x14ac:dyDescent="0.3">
      <c r="A1212" s="4">
        <v>42060</v>
      </c>
      <c r="B1212" s="5">
        <v>233.89999399999999</v>
      </c>
      <c r="C1212" s="5">
        <v>234.5</v>
      </c>
      <c r="D1212" s="5">
        <v>228.25</v>
      </c>
      <c r="E1212" s="5">
        <v>222.841003</v>
      </c>
      <c r="F1212" s="5">
        <v>2393566</v>
      </c>
    </row>
    <row r="1213" spans="1:6" x14ac:dyDescent="0.3">
      <c r="A1213" s="4">
        <v>42061</v>
      </c>
      <c r="B1213" s="5">
        <v>229</v>
      </c>
      <c r="C1213" s="5">
        <v>229.60000600000001</v>
      </c>
      <c r="D1213" s="5">
        <v>221.199997</v>
      </c>
      <c r="E1213" s="5">
        <v>215.73889199999999</v>
      </c>
      <c r="F1213" s="5">
        <v>3702558</v>
      </c>
    </row>
    <row r="1214" spans="1:6" x14ac:dyDescent="0.3">
      <c r="A1214" s="4">
        <v>42062</v>
      </c>
      <c r="B1214" s="5">
        <v>224.050003</v>
      </c>
      <c r="C1214" s="5">
        <v>237</v>
      </c>
      <c r="D1214" s="5">
        <v>223.5</v>
      </c>
      <c r="E1214" s="5">
        <v>229.21345500000001</v>
      </c>
      <c r="F1214" s="5">
        <v>3617079</v>
      </c>
    </row>
    <row r="1215" spans="1:6" x14ac:dyDescent="0.3">
      <c r="A1215" s="4">
        <v>42063</v>
      </c>
      <c r="B1215" s="5" t="s">
        <v>54</v>
      </c>
      <c r="C1215" s="5" t="s">
        <v>54</v>
      </c>
      <c r="D1215" s="5" t="s">
        <v>54</v>
      </c>
      <c r="E1215" s="5" t="s">
        <v>54</v>
      </c>
      <c r="F1215" s="5" t="s">
        <v>54</v>
      </c>
    </row>
    <row r="1216" spans="1:6" x14ac:dyDescent="0.3">
      <c r="A1216" s="4">
        <v>42065</v>
      </c>
      <c r="B1216" s="5">
        <v>237.5</v>
      </c>
      <c r="C1216" s="5">
        <v>241</v>
      </c>
      <c r="D1216" s="5">
        <v>232.050003</v>
      </c>
      <c r="E1216" s="5">
        <v>229.50531000000001</v>
      </c>
      <c r="F1216" s="5">
        <v>2559593</v>
      </c>
    </row>
    <row r="1217" spans="1:6" x14ac:dyDescent="0.3">
      <c r="A1217" s="4">
        <v>42066</v>
      </c>
      <c r="B1217" s="5">
        <v>236.800003</v>
      </c>
      <c r="C1217" s="5">
        <v>241</v>
      </c>
      <c r="D1217" s="5">
        <v>232.89999399999999</v>
      </c>
      <c r="E1217" s="5">
        <v>233.39688100000001</v>
      </c>
      <c r="F1217" s="5">
        <v>2425630</v>
      </c>
    </row>
    <row r="1218" spans="1:6" x14ac:dyDescent="0.3">
      <c r="A1218" s="4">
        <v>42067</v>
      </c>
      <c r="B1218" s="5">
        <v>248.800003</v>
      </c>
      <c r="C1218" s="5">
        <v>250</v>
      </c>
      <c r="D1218" s="5">
        <v>228</v>
      </c>
      <c r="E1218" s="5">
        <v>225.07865899999999</v>
      </c>
      <c r="F1218" s="5">
        <v>5621462</v>
      </c>
    </row>
    <row r="1219" spans="1:6" x14ac:dyDescent="0.3">
      <c r="A1219" s="4">
        <v>42068</v>
      </c>
      <c r="B1219" s="5">
        <v>232</v>
      </c>
      <c r="C1219" s="5">
        <v>233.800003</v>
      </c>
      <c r="D1219" s="5">
        <v>225.25</v>
      </c>
      <c r="E1219" s="5">
        <v>223.035583</v>
      </c>
      <c r="F1219" s="5">
        <v>3549960</v>
      </c>
    </row>
    <row r="1220" spans="1:6" x14ac:dyDescent="0.3">
      <c r="A1220" s="4">
        <v>42072</v>
      </c>
      <c r="B1220" s="5">
        <v>229.25</v>
      </c>
      <c r="C1220" s="5">
        <v>229.25</v>
      </c>
      <c r="D1220" s="5">
        <v>221.699997</v>
      </c>
      <c r="E1220" s="5">
        <v>216.46856700000001</v>
      </c>
      <c r="F1220" s="5">
        <v>2569657</v>
      </c>
    </row>
    <row r="1221" spans="1:6" x14ac:dyDescent="0.3">
      <c r="A1221" s="4">
        <v>42073</v>
      </c>
      <c r="B1221" s="5">
        <v>223.949997</v>
      </c>
      <c r="C1221" s="5">
        <v>224.800003</v>
      </c>
      <c r="D1221" s="5">
        <v>217.449997</v>
      </c>
      <c r="E1221" s="5">
        <v>213.50123600000001</v>
      </c>
      <c r="F1221" s="5">
        <v>2999667</v>
      </c>
    </row>
    <row r="1222" spans="1:6" x14ac:dyDescent="0.3">
      <c r="A1222" s="4">
        <v>42074</v>
      </c>
      <c r="B1222" s="5">
        <v>220</v>
      </c>
      <c r="C1222" s="5">
        <v>221.699997</v>
      </c>
      <c r="D1222" s="5">
        <v>215</v>
      </c>
      <c r="E1222" s="5">
        <v>211.993256</v>
      </c>
      <c r="F1222" s="5">
        <v>3859916</v>
      </c>
    </row>
    <row r="1223" spans="1:6" x14ac:dyDescent="0.3">
      <c r="A1223" s="4">
        <v>42075</v>
      </c>
      <c r="B1223" s="5">
        <v>219.699997</v>
      </c>
      <c r="C1223" s="5">
        <v>223</v>
      </c>
      <c r="D1223" s="5">
        <v>219.050003</v>
      </c>
      <c r="E1223" s="5">
        <v>214.08497600000001</v>
      </c>
      <c r="F1223" s="5">
        <v>1887194</v>
      </c>
    </row>
    <row r="1224" spans="1:6" x14ac:dyDescent="0.3">
      <c r="A1224" s="4">
        <v>42076</v>
      </c>
      <c r="B1224" s="5">
        <v>222.39999399999999</v>
      </c>
      <c r="C1224" s="5">
        <v>223.64999399999999</v>
      </c>
      <c r="D1224" s="5">
        <v>215.5</v>
      </c>
      <c r="E1224" s="5">
        <v>210.14475999999999</v>
      </c>
      <c r="F1224" s="5">
        <v>2584656</v>
      </c>
    </row>
    <row r="1225" spans="1:6" x14ac:dyDescent="0.3">
      <c r="A1225" s="4">
        <v>42079</v>
      </c>
      <c r="B1225" s="5">
        <v>217.14999399999999</v>
      </c>
      <c r="C1225" s="5">
        <v>218.75</v>
      </c>
      <c r="D1225" s="5">
        <v>214.10000600000001</v>
      </c>
      <c r="E1225" s="5">
        <v>210.485275</v>
      </c>
      <c r="F1225" s="5">
        <v>2028833</v>
      </c>
    </row>
    <row r="1226" spans="1:6" x14ac:dyDescent="0.3">
      <c r="A1226" s="4">
        <v>42080</v>
      </c>
      <c r="B1226" s="5">
        <v>218</v>
      </c>
      <c r="C1226" s="5">
        <v>219.699997</v>
      </c>
      <c r="D1226" s="5">
        <v>215.10000600000001</v>
      </c>
      <c r="E1226" s="5">
        <v>212.09054599999999</v>
      </c>
      <c r="F1226" s="5">
        <v>2138881</v>
      </c>
    </row>
    <row r="1227" spans="1:6" x14ac:dyDescent="0.3">
      <c r="A1227" s="4">
        <v>42081</v>
      </c>
      <c r="B1227" s="5">
        <v>219</v>
      </c>
      <c r="C1227" s="5">
        <v>222.35000600000001</v>
      </c>
      <c r="D1227" s="5">
        <v>217.550003</v>
      </c>
      <c r="E1227" s="5">
        <v>214.571426</v>
      </c>
      <c r="F1227" s="5">
        <v>2025966</v>
      </c>
    </row>
    <row r="1228" spans="1:6" x14ac:dyDescent="0.3">
      <c r="A1228" s="4">
        <v>42082</v>
      </c>
      <c r="B1228" s="5">
        <v>224.5</v>
      </c>
      <c r="C1228" s="5">
        <v>224.550003</v>
      </c>
      <c r="D1228" s="5">
        <v>215</v>
      </c>
      <c r="E1228" s="5">
        <v>209.99882500000001</v>
      </c>
      <c r="F1228" s="5">
        <v>1687218</v>
      </c>
    </row>
    <row r="1229" spans="1:6" x14ac:dyDescent="0.3">
      <c r="A1229" s="4">
        <v>42083</v>
      </c>
      <c r="B1229" s="5">
        <v>215.199997</v>
      </c>
      <c r="C1229" s="5">
        <v>217.949997</v>
      </c>
      <c r="D1229" s="5">
        <v>210.5</v>
      </c>
      <c r="E1229" s="5">
        <v>206.836929</v>
      </c>
      <c r="F1229" s="5">
        <v>3012534</v>
      </c>
    </row>
    <row r="1230" spans="1:6" x14ac:dyDescent="0.3">
      <c r="A1230" s="4">
        <v>42086</v>
      </c>
      <c r="B1230" s="5">
        <v>213.5</v>
      </c>
      <c r="C1230" s="5">
        <v>214.550003</v>
      </c>
      <c r="D1230" s="5">
        <v>208.39999399999999</v>
      </c>
      <c r="E1230" s="5">
        <v>203.43180799999999</v>
      </c>
      <c r="F1230" s="5">
        <v>2210084</v>
      </c>
    </row>
    <row r="1231" spans="1:6" x14ac:dyDescent="0.3">
      <c r="A1231" s="4">
        <v>42087</v>
      </c>
      <c r="B1231" s="5">
        <v>207</v>
      </c>
      <c r="C1231" s="5">
        <v>209.75</v>
      </c>
      <c r="D1231" s="5">
        <v>203.699997</v>
      </c>
      <c r="E1231" s="5">
        <v>199.053787</v>
      </c>
      <c r="F1231" s="5">
        <v>2917431</v>
      </c>
    </row>
    <row r="1232" spans="1:6" x14ac:dyDescent="0.3">
      <c r="A1232" s="4">
        <v>42088</v>
      </c>
      <c r="B1232" s="5">
        <v>204.5</v>
      </c>
      <c r="C1232" s="5">
        <v>205.60000600000001</v>
      </c>
      <c r="D1232" s="5">
        <v>202</v>
      </c>
      <c r="E1232" s="5">
        <v>197.302582</v>
      </c>
      <c r="F1232" s="5">
        <v>2074761</v>
      </c>
    </row>
    <row r="1233" spans="1:6" x14ac:dyDescent="0.3">
      <c r="A1233" s="4">
        <v>42089</v>
      </c>
      <c r="B1233" s="5">
        <v>201.800003</v>
      </c>
      <c r="C1233" s="5">
        <v>203.89999399999999</v>
      </c>
      <c r="D1233" s="5">
        <v>196.25</v>
      </c>
      <c r="E1233" s="5">
        <v>192.00031999999999</v>
      </c>
      <c r="F1233" s="5">
        <v>2921264</v>
      </c>
    </row>
    <row r="1234" spans="1:6" x14ac:dyDescent="0.3">
      <c r="A1234" s="4">
        <v>42090</v>
      </c>
      <c r="B1234" s="5">
        <v>198.10000600000001</v>
      </c>
      <c r="C1234" s="5">
        <v>200.449997</v>
      </c>
      <c r="D1234" s="5">
        <v>191.5</v>
      </c>
      <c r="E1234" s="5">
        <v>193.16778600000001</v>
      </c>
      <c r="F1234" s="5">
        <v>4105214</v>
      </c>
    </row>
    <row r="1235" spans="1:6" x14ac:dyDescent="0.3">
      <c r="A1235" s="4">
        <v>42093</v>
      </c>
      <c r="B1235" s="5">
        <v>201</v>
      </c>
      <c r="C1235" s="5">
        <v>201</v>
      </c>
      <c r="D1235" s="5">
        <v>195</v>
      </c>
      <c r="E1235" s="5">
        <v>194.48118600000001</v>
      </c>
      <c r="F1235" s="5">
        <v>2289290</v>
      </c>
    </row>
    <row r="1236" spans="1:6" x14ac:dyDescent="0.3">
      <c r="A1236" s="4">
        <v>42094</v>
      </c>
      <c r="B1236" s="5">
        <v>200.89999399999999</v>
      </c>
      <c r="C1236" s="5">
        <v>202</v>
      </c>
      <c r="D1236" s="5">
        <v>194.85000600000001</v>
      </c>
      <c r="E1236" s="5">
        <v>190.54098500000001</v>
      </c>
      <c r="F1236" s="5">
        <v>2826420</v>
      </c>
    </row>
    <row r="1237" spans="1:6" x14ac:dyDescent="0.3">
      <c r="A1237" s="4">
        <v>42095</v>
      </c>
      <c r="B1237" s="5">
        <v>194.60000600000001</v>
      </c>
      <c r="C1237" s="5">
        <v>209.800003</v>
      </c>
      <c r="D1237" s="5">
        <v>194.050003</v>
      </c>
      <c r="E1237" s="5">
        <v>200.172607</v>
      </c>
      <c r="F1237" s="5">
        <v>3396490</v>
      </c>
    </row>
    <row r="1238" spans="1:6" x14ac:dyDescent="0.3">
      <c r="A1238" s="4">
        <v>42100</v>
      </c>
      <c r="B1238" s="5">
        <v>205.75</v>
      </c>
      <c r="C1238" s="5">
        <v>209.35000600000001</v>
      </c>
      <c r="D1238" s="5">
        <v>202.10000600000001</v>
      </c>
      <c r="E1238" s="5">
        <v>200.41583299999999</v>
      </c>
      <c r="F1238" s="5">
        <v>2655791</v>
      </c>
    </row>
    <row r="1239" spans="1:6" x14ac:dyDescent="0.3">
      <c r="A1239" s="4">
        <v>42101</v>
      </c>
      <c r="B1239" s="5">
        <v>206.949997</v>
      </c>
      <c r="C1239" s="5">
        <v>209</v>
      </c>
      <c r="D1239" s="5">
        <v>203.800003</v>
      </c>
      <c r="E1239" s="5">
        <v>201.388733</v>
      </c>
      <c r="F1239" s="5">
        <v>2767286</v>
      </c>
    </row>
    <row r="1240" spans="1:6" x14ac:dyDescent="0.3">
      <c r="A1240" s="4">
        <v>42102</v>
      </c>
      <c r="B1240" s="5">
        <v>207.89999399999999</v>
      </c>
      <c r="C1240" s="5">
        <v>209.39999399999999</v>
      </c>
      <c r="D1240" s="5">
        <v>205.199997</v>
      </c>
      <c r="E1240" s="5">
        <v>200.31854200000001</v>
      </c>
      <c r="F1240" s="5">
        <v>1816989</v>
      </c>
    </row>
    <row r="1241" spans="1:6" x14ac:dyDescent="0.3">
      <c r="A1241" s="4">
        <v>42103</v>
      </c>
      <c r="B1241" s="5">
        <v>207</v>
      </c>
      <c r="C1241" s="5">
        <v>214.35000600000001</v>
      </c>
      <c r="D1241" s="5">
        <v>202.699997</v>
      </c>
      <c r="E1241" s="5">
        <v>206.93420399999999</v>
      </c>
      <c r="F1241" s="5">
        <v>3897747</v>
      </c>
    </row>
    <row r="1242" spans="1:6" x14ac:dyDescent="0.3">
      <c r="A1242" s="4">
        <v>42104</v>
      </c>
      <c r="B1242" s="5">
        <v>213.14999399999999</v>
      </c>
      <c r="C1242" s="5">
        <v>219.699997</v>
      </c>
      <c r="D1242" s="5">
        <v>213</v>
      </c>
      <c r="E1242" s="5">
        <v>213.01478599999999</v>
      </c>
      <c r="F1242" s="5">
        <v>3859810</v>
      </c>
    </row>
    <row r="1243" spans="1:6" x14ac:dyDescent="0.3">
      <c r="A1243" s="4">
        <v>42107</v>
      </c>
      <c r="B1243" s="5">
        <v>217.25</v>
      </c>
      <c r="C1243" s="5">
        <v>222.75</v>
      </c>
      <c r="D1243" s="5">
        <v>217.25</v>
      </c>
      <c r="E1243" s="5">
        <v>215.00921600000001</v>
      </c>
      <c r="F1243" s="5">
        <v>2529275</v>
      </c>
    </row>
    <row r="1244" spans="1:6" x14ac:dyDescent="0.3">
      <c r="A1244" s="4">
        <v>42109</v>
      </c>
      <c r="B1244" s="5">
        <v>221</v>
      </c>
      <c r="C1244" s="5">
        <v>233.199997</v>
      </c>
      <c r="D1244" s="5">
        <v>221</v>
      </c>
      <c r="E1244" s="5">
        <v>220.74928299999999</v>
      </c>
      <c r="F1244" s="5">
        <v>3629802</v>
      </c>
    </row>
    <row r="1245" spans="1:6" x14ac:dyDescent="0.3">
      <c r="A1245" s="4">
        <v>42110</v>
      </c>
      <c r="B1245" s="5">
        <v>227.39999399999999</v>
      </c>
      <c r="C1245" s="5">
        <v>228.60000600000001</v>
      </c>
      <c r="D1245" s="5">
        <v>221.39999399999999</v>
      </c>
      <c r="E1245" s="5">
        <v>218.949432</v>
      </c>
      <c r="F1245" s="5">
        <v>3545192</v>
      </c>
    </row>
    <row r="1246" spans="1:6" x14ac:dyDescent="0.3">
      <c r="A1246" s="4">
        <v>42111</v>
      </c>
      <c r="B1246" s="5">
        <v>225</v>
      </c>
      <c r="C1246" s="5">
        <v>231.800003</v>
      </c>
      <c r="D1246" s="5">
        <v>223</v>
      </c>
      <c r="E1246" s="5">
        <v>222.159988</v>
      </c>
      <c r="F1246" s="5">
        <v>3555729</v>
      </c>
    </row>
    <row r="1247" spans="1:6" x14ac:dyDescent="0.3">
      <c r="A1247" s="4">
        <v>42114</v>
      </c>
      <c r="B1247" s="5">
        <v>228.60000600000001</v>
      </c>
      <c r="C1247" s="5">
        <v>230.89999399999999</v>
      </c>
      <c r="D1247" s="5">
        <v>217</v>
      </c>
      <c r="E1247" s="5">
        <v>214.76599100000001</v>
      </c>
      <c r="F1247" s="5">
        <v>2699905</v>
      </c>
    </row>
    <row r="1248" spans="1:6" x14ac:dyDescent="0.3">
      <c r="A1248" s="4">
        <v>42115</v>
      </c>
      <c r="B1248" s="5">
        <v>220.050003</v>
      </c>
      <c r="C1248" s="5">
        <v>225.800003</v>
      </c>
      <c r="D1248" s="5">
        <v>219.10000600000001</v>
      </c>
      <c r="E1248" s="5">
        <v>217.003647</v>
      </c>
      <c r="F1248" s="5">
        <v>2327994</v>
      </c>
    </row>
    <row r="1249" spans="1:6" x14ac:dyDescent="0.3">
      <c r="A1249" s="4">
        <v>42116</v>
      </c>
      <c r="B1249" s="5">
        <v>224</v>
      </c>
      <c r="C1249" s="5">
        <v>225.60000600000001</v>
      </c>
      <c r="D1249" s="5">
        <v>216.60000600000001</v>
      </c>
      <c r="E1249" s="5">
        <v>215.88481100000001</v>
      </c>
      <c r="F1249" s="5">
        <v>2404134</v>
      </c>
    </row>
    <row r="1250" spans="1:6" x14ac:dyDescent="0.3">
      <c r="A1250" s="4">
        <v>42117</v>
      </c>
      <c r="B1250" s="5">
        <v>223.300003</v>
      </c>
      <c r="C1250" s="5">
        <v>224.60000600000001</v>
      </c>
      <c r="D1250" s="5">
        <v>217.5</v>
      </c>
      <c r="E1250" s="5">
        <v>212.479691</v>
      </c>
      <c r="F1250" s="5">
        <v>1841161</v>
      </c>
    </row>
    <row r="1251" spans="1:6" x14ac:dyDescent="0.3">
      <c r="A1251" s="4">
        <v>42118</v>
      </c>
      <c r="B1251" s="5">
        <v>219</v>
      </c>
      <c r="C1251" s="5">
        <v>219.25</v>
      </c>
      <c r="D1251" s="5">
        <v>209.10000600000001</v>
      </c>
      <c r="E1251" s="5">
        <v>204.40469400000001</v>
      </c>
      <c r="F1251" s="5">
        <v>2758331</v>
      </c>
    </row>
    <row r="1252" spans="1:6" x14ac:dyDescent="0.3">
      <c r="A1252" s="4">
        <v>42121</v>
      </c>
      <c r="B1252" s="5">
        <v>210.699997</v>
      </c>
      <c r="C1252" s="5">
        <v>213.699997</v>
      </c>
      <c r="D1252" s="5">
        <v>204.39999399999999</v>
      </c>
      <c r="E1252" s="5">
        <v>204.98843400000001</v>
      </c>
      <c r="F1252" s="5">
        <v>2514996</v>
      </c>
    </row>
    <row r="1253" spans="1:6" x14ac:dyDescent="0.3">
      <c r="A1253" s="4">
        <v>42122</v>
      </c>
      <c r="B1253" s="5">
        <v>210.10000600000001</v>
      </c>
      <c r="C1253" s="5">
        <v>216.699997</v>
      </c>
      <c r="D1253" s="5">
        <v>209.64999399999999</v>
      </c>
      <c r="E1253" s="5">
        <v>209.85289</v>
      </c>
      <c r="F1253" s="5">
        <v>1882036</v>
      </c>
    </row>
    <row r="1254" spans="1:6" x14ac:dyDescent="0.3">
      <c r="A1254" s="4">
        <v>42123</v>
      </c>
      <c r="B1254" s="5">
        <v>216.60000600000001</v>
      </c>
      <c r="C1254" s="5">
        <v>217.300003</v>
      </c>
      <c r="D1254" s="5">
        <v>212.10000600000001</v>
      </c>
      <c r="E1254" s="5">
        <v>207.712524</v>
      </c>
      <c r="F1254" s="5">
        <v>1563003</v>
      </c>
    </row>
    <row r="1255" spans="1:6" x14ac:dyDescent="0.3">
      <c r="A1255" s="4">
        <v>42124</v>
      </c>
      <c r="B1255" s="5">
        <v>213.39999399999999</v>
      </c>
      <c r="C1255" s="5">
        <v>218</v>
      </c>
      <c r="D1255" s="5">
        <v>210.75</v>
      </c>
      <c r="E1255" s="5">
        <v>210.7285</v>
      </c>
      <c r="F1255" s="5">
        <v>2755609</v>
      </c>
    </row>
    <row r="1256" spans="1:6" x14ac:dyDescent="0.3">
      <c r="A1256" s="4">
        <v>42128</v>
      </c>
      <c r="B1256" s="5">
        <v>216.60000600000001</v>
      </c>
      <c r="C1256" s="5">
        <v>224.89999399999999</v>
      </c>
      <c r="D1256" s="5">
        <v>216.550003</v>
      </c>
      <c r="E1256" s="5">
        <v>217.83059700000001</v>
      </c>
      <c r="F1256" s="5">
        <v>2006974</v>
      </c>
    </row>
    <row r="1257" spans="1:6" x14ac:dyDescent="0.3">
      <c r="A1257" s="4">
        <v>42129</v>
      </c>
      <c r="B1257" s="5">
        <v>224</v>
      </c>
      <c r="C1257" s="5">
        <v>225.800003</v>
      </c>
      <c r="D1257" s="5">
        <v>221.35000600000001</v>
      </c>
      <c r="E1257" s="5">
        <v>217.003647</v>
      </c>
      <c r="F1257" s="5">
        <v>1082762</v>
      </c>
    </row>
    <row r="1258" spans="1:6" x14ac:dyDescent="0.3">
      <c r="A1258" s="4">
        <v>42130</v>
      </c>
      <c r="B1258" s="5">
        <v>222</v>
      </c>
      <c r="C1258" s="5">
        <v>223.949997</v>
      </c>
      <c r="D1258" s="5">
        <v>207.64999399999999</v>
      </c>
      <c r="E1258" s="5">
        <v>202.702133</v>
      </c>
      <c r="F1258" s="5">
        <v>2041219</v>
      </c>
    </row>
    <row r="1259" spans="1:6" x14ac:dyDescent="0.3">
      <c r="A1259" s="4">
        <v>42131</v>
      </c>
      <c r="B1259" s="5">
        <v>208.35000600000001</v>
      </c>
      <c r="C1259" s="5">
        <v>209.5</v>
      </c>
      <c r="D1259" s="5">
        <v>198.449997</v>
      </c>
      <c r="E1259" s="5">
        <v>195.21086099999999</v>
      </c>
      <c r="F1259" s="5">
        <v>2276117</v>
      </c>
    </row>
    <row r="1260" spans="1:6" x14ac:dyDescent="0.3">
      <c r="A1260" s="4">
        <v>42132</v>
      </c>
      <c r="B1260" s="5">
        <v>203</v>
      </c>
      <c r="C1260" s="5">
        <v>205.050003</v>
      </c>
      <c r="D1260" s="5">
        <v>190.5</v>
      </c>
      <c r="E1260" s="5">
        <v>190.54098500000001</v>
      </c>
      <c r="F1260" s="5">
        <v>3153154</v>
      </c>
    </row>
    <row r="1261" spans="1:6" x14ac:dyDescent="0.3">
      <c r="A1261" s="4">
        <v>42135</v>
      </c>
      <c r="B1261" s="5">
        <v>199</v>
      </c>
      <c r="C1261" s="5">
        <v>210.75</v>
      </c>
      <c r="D1261" s="5">
        <v>193.39999399999999</v>
      </c>
      <c r="E1261" s="5">
        <v>200.65905799999999</v>
      </c>
      <c r="F1261" s="5">
        <v>4893365</v>
      </c>
    </row>
    <row r="1262" spans="1:6" x14ac:dyDescent="0.3">
      <c r="A1262" s="4">
        <v>42136</v>
      </c>
      <c r="B1262" s="5">
        <v>206.39999399999999</v>
      </c>
      <c r="C1262" s="5">
        <v>206.800003</v>
      </c>
      <c r="D1262" s="5">
        <v>196.64999399999999</v>
      </c>
      <c r="E1262" s="5">
        <v>192.53540000000001</v>
      </c>
      <c r="F1262" s="5">
        <v>2901687</v>
      </c>
    </row>
    <row r="1263" spans="1:6" x14ac:dyDescent="0.3">
      <c r="A1263" s="4">
        <v>42137</v>
      </c>
      <c r="B1263" s="5">
        <v>199.10000600000001</v>
      </c>
      <c r="C1263" s="5">
        <v>207</v>
      </c>
      <c r="D1263" s="5">
        <v>199.10000600000001</v>
      </c>
      <c r="E1263" s="5">
        <v>197.983597</v>
      </c>
      <c r="F1263" s="5">
        <v>3698640</v>
      </c>
    </row>
    <row r="1264" spans="1:6" x14ac:dyDescent="0.3">
      <c r="A1264" s="4">
        <v>42138</v>
      </c>
      <c r="B1264" s="5">
        <v>203.35000600000001</v>
      </c>
      <c r="C1264" s="5">
        <v>212</v>
      </c>
      <c r="D1264" s="5">
        <v>200.35000600000001</v>
      </c>
      <c r="E1264" s="5">
        <v>205.280304</v>
      </c>
      <c r="F1264" s="5">
        <v>3220784</v>
      </c>
    </row>
    <row r="1265" spans="1:6" x14ac:dyDescent="0.3">
      <c r="A1265" s="4">
        <v>42139</v>
      </c>
      <c r="B1265" s="5">
        <v>212.550003</v>
      </c>
      <c r="C1265" s="5">
        <v>214</v>
      </c>
      <c r="D1265" s="5">
        <v>206.550003</v>
      </c>
      <c r="E1265" s="5">
        <v>203.334518</v>
      </c>
      <c r="F1265" s="5">
        <v>2714360</v>
      </c>
    </row>
    <row r="1266" spans="1:6" x14ac:dyDescent="0.3">
      <c r="A1266" s="4">
        <v>42142</v>
      </c>
      <c r="B1266" s="5">
        <v>209.699997</v>
      </c>
      <c r="C1266" s="5">
        <v>210.300003</v>
      </c>
      <c r="D1266" s="5">
        <v>204.10000600000001</v>
      </c>
      <c r="E1266" s="5">
        <v>201.291428</v>
      </c>
      <c r="F1266" s="5">
        <v>2099587</v>
      </c>
    </row>
    <row r="1267" spans="1:6" x14ac:dyDescent="0.3">
      <c r="A1267" s="4">
        <v>42143</v>
      </c>
      <c r="B1267" s="5">
        <v>207.14999399999999</v>
      </c>
      <c r="C1267" s="5">
        <v>210.300003</v>
      </c>
      <c r="D1267" s="5">
        <v>205.14999399999999</v>
      </c>
      <c r="E1267" s="5">
        <v>201.14550800000001</v>
      </c>
      <c r="F1267" s="5">
        <v>2458162</v>
      </c>
    </row>
    <row r="1268" spans="1:6" x14ac:dyDescent="0.3">
      <c r="A1268" s="4">
        <v>42144</v>
      </c>
      <c r="B1268" s="5">
        <v>207.39999399999999</v>
      </c>
      <c r="C1268" s="5">
        <v>209.300003</v>
      </c>
      <c r="D1268" s="5">
        <v>204.89999399999999</v>
      </c>
      <c r="E1268" s="5">
        <v>200.172607</v>
      </c>
      <c r="F1268" s="5">
        <v>1551748</v>
      </c>
    </row>
    <row r="1269" spans="1:6" x14ac:dyDescent="0.3">
      <c r="A1269" s="4">
        <v>42145</v>
      </c>
      <c r="B1269" s="5">
        <v>206.5</v>
      </c>
      <c r="C1269" s="5">
        <v>207.14999399999999</v>
      </c>
      <c r="D1269" s="5">
        <v>203.550003</v>
      </c>
      <c r="E1269" s="5">
        <v>200.90228300000001</v>
      </c>
      <c r="F1269" s="5">
        <v>1463709</v>
      </c>
    </row>
    <row r="1270" spans="1:6" x14ac:dyDescent="0.3">
      <c r="A1270" s="4">
        <v>42146</v>
      </c>
      <c r="B1270" s="5">
        <v>207.5</v>
      </c>
      <c r="C1270" s="5">
        <v>210</v>
      </c>
      <c r="D1270" s="5">
        <v>200.699997</v>
      </c>
      <c r="E1270" s="5">
        <v>196.670197</v>
      </c>
      <c r="F1270" s="5">
        <v>3000052</v>
      </c>
    </row>
    <row r="1271" spans="1:6" x14ac:dyDescent="0.3">
      <c r="A1271" s="4">
        <v>42149</v>
      </c>
      <c r="B1271" s="5">
        <v>202.300003</v>
      </c>
      <c r="C1271" s="5">
        <v>204.5</v>
      </c>
      <c r="D1271" s="5">
        <v>200</v>
      </c>
      <c r="E1271" s="5">
        <v>197.740387</v>
      </c>
      <c r="F1271" s="5">
        <v>1723584</v>
      </c>
    </row>
    <row r="1272" spans="1:6" x14ac:dyDescent="0.3">
      <c r="A1272" s="4">
        <v>42150</v>
      </c>
      <c r="B1272" s="5">
        <v>203.699997</v>
      </c>
      <c r="C1272" s="5">
        <v>204</v>
      </c>
      <c r="D1272" s="5">
        <v>201</v>
      </c>
      <c r="E1272" s="5">
        <v>196.670197</v>
      </c>
      <c r="F1272" s="5">
        <v>2167200</v>
      </c>
    </row>
    <row r="1273" spans="1:6" x14ac:dyDescent="0.3">
      <c r="A1273" s="4">
        <v>42151</v>
      </c>
      <c r="B1273" s="5">
        <v>200.699997</v>
      </c>
      <c r="C1273" s="5">
        <v>208</v>
      </c>
      <c r="D1273" s="5">
        <v>200</v>
      </c>
      <c r="E1273" s="5">
        <v>198.324127</v>
      </c>
      <c r="F1273" s="5">
        <v>2819517</v>
      </c>
    </row>
    <row r="1274" spans="1:6" x14ac:dyDescent="0.3">
      <c r="A1274" s="4">
        <v>42152</v>
      </c>
      <c r="B1274" s="5">
        <v>204.800003</v>
      </c>
      <c r="C1274" s="5">
        <v>205</v>
      </c>
      <c r="D1274" s="5">
        <v>188</v>
      </c>
      <c r="E1274" s="5">
        <v>186.64941400000001</v>
      </c>
      <c r="F1274" s="5">
        <v>15678244</v>
      </c>
    </row>
    <row r="1275" spans="1:6" x14ac:dyDescent="0.3">
      <c r="A1275" s="4">
        <v>42153</v>
      </c>
      <c r="B1275" s="5">
        <v>189</v>
      </c>
      <c r="C1275" s="5">
        <v>198</v>
      </c>
      <c r="D1275" s="5">
        <v>189</v>
      </c>
      <c r="E1275" s="5">
        <v>191.85438500000001</v>
      </c>
      <c r="F1275" s="5">
        <v>4663486</v>
      </c>
    </row>
    <row r="1276" spans="1:6" x14ac:dyDescent="0.3">
      <c r="A1276" s="4">
        <v>42156</v>
      </c>
      <c r="B1276" s="5">
        <v>197.5</v>
      </c>
      <c r="C1276" s="5">
        <v>199</v>
      </c>
      <c r="D1276" s="5">
        <v>195.300003</v>
      </c>
      <c r="E1276" s="5">
        <v>191.17335499999999</v>
      </c>
      <c r="F1276" s="5">
        <v>1804483</v>
      </c>
    </row>
    <row r="1277" spans="1:6" x14ac:dyDescent="0.3">
      <c r="A1277" s="4">
        <v>42157</v>
      </c>
      <c r="B1277" s="5">
        <v>197</v>
      </c>
      <c r="C1277" s="5">
        <v>197.199997</v>
      </c>
      <c r="D1277" s="5">
        <v>188.5</v>
      </c>
      <c r="E1277" s="5">
        <v>184.07124300000001</v>
      </c>
      <c r="F1277" s="5">
        <v>4190633</v>
      </c>
    </row>
    <row r="1278" spans="1:6" x14ac:dyDescent="0.3">
      <c r="A1278" s="4">
        <v>42158</v>
      </c>
      <c r="B1278" s="5">
        <v>189.25</v>
      </c>
      <c r="C1278" s="5">
        <v>191.800003</v>
      </c>
      <c r="D1278" s="5">
        <v>186</v>
      </c>
      <c r="E1278" s="5">
        <v>184.60633899999999</v>
      </c>
      <c r="F1278" s="5">
        <v>3491134</v>
      </c>
    </row>
    <row r="1279" spans="1:6" x14ac:dyDescent="0.3">
      <c r="A1279" s="4">
        <v>42159</v>
      </c>
      <c r="B1279" s="5">
        <v>190.64999399999999</v>
      </c>
      <c r="C1279" s="5">
        <v>190.89999399999999</v>
      </c>
      <c r="D1279" s="5">
        <v>180.550003</v>
      </c>
      <c r="E1279" s="5">
        <v>178.03930700000001</v>
      </c>
      <c r="F1279" s="5">
        <v>3807113</v>
      </c>
    </row>
    <row r="1280" spans="1:6" x14ac:dyDescent="0.3">
      <c r="A1280" s="4">
        <v>42160</v>
      </c>
      <c r="B1280" s="5">
        <v>180.5</v>
      </c>
      <c r="C1280" s="5">
        <v>183.5</v>
      </c>
      <c r="D1280" s="5">
        <v>179.199997</v>
      </c>
      <c r="E1280" s="5">
        <v>175.94760099999999</v>
      </c>
      <c r="F1280" s="5">
        <v>2354959</v>
      </c>
    </row>
    <row r="1281" spans="1:6" x14ac:dyDescent="0.3">
      <c r="A1281" s="4">
        <v>42163</v>
      </c>
      <c r="B1281" s="5">
        <v>180.800003</v>
      </c>
      <c r="C1281" s="5">
        <v>181.800003</v>
      </c>
      <c r="D1281" s="5">
        <v>173.199997</v>
      </c>
      <c r="E1281" s="5">
        <v>169.33192399999999</v>
      </c>
      <c r="F1281" s="5">
        <v>2579847</v>
      </c>
    </row>
    <row r="1282" spans="1:6" x14ac:dyDescent="0.3">
      <c r="A1282" s="4">
        <v>42164</v>
      </c>
      <c r="B1282" s="5">
        <v>173.60000600000001</v>
      </c>
      <c r="C1282" s="5">
        <v>176.39999399999999</v>
      </c>
      <c r="D1282" s="5">
        <v>173</v>
      </c>
      <c r="E1282" s="5">
        <v>170.83990499999999</v>
      </c>
      <c r="F1282" s="5">
        <v>1632228</v>
      </c>
    </row>
    <row r="1283" spans="1:6" x14ac:dyDescent="0.3">
      <c r="A1283" s="4">
        <v>42165</v>
      </c>
      <c r="B1283" s="5">
        <v>175</v>
      </c>
      <c r="C1283" s="5">
        <v>179</v>
      </c>
      <c r="D1283" s="5">
        <v>174.60000600000001</v>
      </c>
      <c r="E1283" s="5">
        <v>171.861435</v>
      </c>
      <c r="F1283" s="5">
        <v>1550278</v>
      </c>
    </row>
    <row r="1284" spans="1:6" x14ac:dyDescent="0.3">
      <c r="A1284" s="4">
        <v>42166</v>
      </c>
      <c r="B1284" s="5">
        <v>178.10000600000001</v>
      </c>
      <c r="C1284" s="5">
        <v>178.5</v>
      </c>
      <c r="D1284" s="5">
        <v>171.89999399999999</v>
      </c>
      <c r="E1284" s="5">
        <v>168.45631399999999</v>
      </c>
      <c r="F1284" s="5">
        <v>2707973</v>
      </c>
    </row>
    <row r="1285" spans="1:6" x14ac:dyDescent="0.3">
      <c r="A1285" s="4">
        <v>42167</v>
      </c>
      <c r="B1285" s="5">
        <v>172.300003</v>
      </c>
      <c r="C1285" s="5">
        <v>174.64999399999999</v>
      </c>
      <c r="D1285" s="5">
        <v>171</v>
      </c>
      <c r="E1285" s="5">
        <v>168.65090900000001</v>
      </c>
      <c r="F1285" s="5">
        <v>2341520</v>
      </c>
    </row>
    <row r="1286" spans="1:6" x14ac:dyDescent="0.3">
      <c r="A1286" s="4">
        <v>42170</v>
      </c>
      <c r="B1286" s="5">
        <v>174.39999399999999</v>
      </c>
      <c r="C1286" s="5">
        <v>176.5</v>
      </c>
      <c r="D1286" s="5">
        <v>170</v>
      </c>
      <c r="E1286" s="5">
        <v>166.46189899999999</v>
      </c>
      <c r="F1286" s="5">
        <v>2128968</v>
      </c>
    </row>
    <row r="1287" spans="1:6" x14ac:dyDescent="0.3">
      <c r="A1287" s="4">
        <v>42171</v>
      </c>
      <c r="B1287" s="5">
        <v>172.39999399999999</v>
      </c>
      <c r="C1287" s="5">
        <v>175.550003</v>
      </c>
      <c r="D1287" s="5">
        <v>171.550003</v>
      </c>
      <c r="E1287" s="5">
        <v>169.57515000000001</v>
      </c>
      <c r="F1287" s="5">
        <v>1827561</v>
      </c>
    </row>
    <row r="1288" spans="1:6" x14ac:dyDescent="0.3">
      <c r="A1288" s="4">
        <v>42172</v>
      </c>
      <c r="B1288" s="5">
        <v>176</v>
      </c>
      <c r="C1288" s="5">
        <v>176.60000600000001</v>
      </c>
      <c r="D1288" s="5">
        <v>173.10000600000001</v>
      </c>
      <c r="E1288" s="5">
        <v>169.08869899999999</v>
      </c>
      <c r="F1288" s="5">
        <v>1216942</v>
      </c>
    </row>
    <row r="1289" spans="1:6" x14ac:dyDescent="0.3">
      <c r="A1289" s="4">
        <v>42173</v>
      </c>
      <c r="B1289" s="5">
        <v>175</v>
      </c>
      <c r="C1289" s="5">
        <v>177.800003</v>
      </c>
      <c r="D1289" s="5">
        <v>174</v>
      </c>
      <c r="E1289" s="5">
        <v>170.88855000000001</v>
      </c>
      <c r="F1289" s="5">
        <v>1956249</v>
      </c>
    </row>
    <row r="1290" spans="1:6" x14ac:dyDescent="0.3">
      <c r="A1290" s="4">
        <v>42174</v>
      </c>
      <c r="B1290" s="5">
        <v>176.5</v>
      </c>
      <c r="C1290" s="5">
        <v>178.39999399999999</v>
      </c>
      <c r="D1290" s="5">
        <v>174.85000600000001</v>
      </c>
      <c r="E1290" s="5">
        <v>172.78568999999999</v>
      </c>
      <c r="F1290" s="5">
        <v>1804466</v>
      </c>
    </row>
    <row r="1291" spans="1:6" x14ac:dyDescent="0.3">
      <c r="A1291" s="4">
        <v>42177</v>
      </c>
      <c r="B1291" s="5">
        <v>178.300003</v>
      </c>
      <c r="C1291" s="5">
        <v>185.550003</v>
      </c>
      <c r="D1291" s="5">
        <v>177.60000600000001</v>
      </c>
      <c r="E1291" s="5">
        <v>178.282532</v>
      </c>
      <c r="F1291" s="5">
        <v>2393473</v>
      </c>
    </row>
    <row r="1292" spans="1:6" x14ac:dyDescent="0.3">
      <c r="A1292" s="4">
        <v>42178</v>
      </c>
      <c r="B1292" s="5">
        <v>184</v>
      </c>
      <c r="C1292" s="5">
        <v>187.5</v>
      </c>
      <c r="D1292" s="5">
        <v>182.25</v>
      </c>
      <c r="E1292" s="5">
        <v>179.30407700000001</v>
      </c>
      <c r="F1292" s="5">
        <v>1988170</v>
      </c>
    </row>
    <row r="1293" spans="1:6" x14ac:dyDescent="0.3">
      <c r="A1293" s="4">
        <v>42179</v>
      </c>
      <c r="B1293" s="5">
        <v>185.050003</v>
      </c>
      <c r="C1293" s="5">
        <v>185.35000600000001</v>
      </c>
      <c r="D1293" s="5">
        <v>178.5</v>
      </c>
      <c r="E1293" s="5">
        <v>174.34231600000001</v>
      </c>
      <c r="F1293" s="5">
        <v>2304905</v>
      </c>
    </row>
    <row r="1294" spans="1:6" x14ac:dyDescent="0.3">
      <c r="A1294" s="4">
        <v>42180</v>
      </c>
      <c r="B1294" s="5">
        <v>179</v>
      </c>
      <c r="C1294" s="5">
        <v>185.699997</v>
      </c>
      <c r="D1294" s="5">
        <v>176.35000600000001</v>
      </c>
      <c r="E1294" s="5">
        <v>178.37982199999999</v>
      </c>
      <c r="F1294" s="5">
        <v>3819117</v>
      </c>
    </row>
    <row r="1295" spans="1:6" x14ac:dyDescent="0.3">
      <c r="A1295" s="4">
        <v>42181</v>
      </c>
      <c r="B1295" s="5">
        <v>182.75</v>
      </c>
      <c r="C1295" s="5">
        <v>182.75</v>
      </c>
      <c r="D1295" s="5">
        <v>176</v>
      </c>
      <c r="E1295" s="5">
        <v>172.29925499999999</v>
      </c>
      <c r="F1295" s="5">
        <v>2537257</v>
      </c>
    </row>
    <row r="1296" spans="1:6" x14ac:dyDescent="0.3">
      <c r="A1296" s="4">
        <v>42184</v>
      </c>
      <c r="B1296" s="5">
        <v>172.199997</v>
      </c>
      <c r="C1296" s="5">
        <v>175</v>
      </c>
      <c r="D1296" s="5">
        <v>169</v>
      </c>
      <c r="E1296" s="5">
        <v>167.38613900000001</v>
      </c>
      <c r="F1296" s="5">
        <v>2431921</v>
      </c>
    </row>
    <row r="1297" spans="1:6" x14ac:dyDescent="0.3">
      <c r="A1297" s="4">
        <v>42185</v>
      </c>
      <c r="B1297" s="5">
        <v>169</v>
      </c>
      <c r="C1297" s="5">
        <v>172.89999399999999</v>
      </c>
      <c r="D1297" s="5">
        <v>168.10000600000001</v>
      </c>
      <c r="E1297" s="5">
        <v>166.75375399999999</v>
      </c>
      <c r="F1297" s="5">
        <v>2356812</v>
      </c>
    </row>
    <row r="1298" spans="1:6" x14ac:dyDescent="0.3">
      <c r="A1298" s="4">
        <v>42186</v>
      </c>
      <c r="B1298" s="5">
        <v>171.300003</v>
      </c>
      <c r="C1298" s="5">
        <v>181.25</v>
      </c>
      <c r="D1298" s="5">
        <v>170.699997</v>
      </c>
      <c r="E1298" s="5">
        <v>174.68283099999999</v>
      </c>
      <c r="F1298" s="5">
        <v>3185421</v>
      </c>
    </row>
    <row r="1299" spans="1:6" x14ac:dyDescent="0.3">
      <c r="A1299" s="4">
        <v>42187</v>
      </c>
      <c r="B1299" s="5">
        <v>180.25</v>
      </c>
      <c r="C1299" s="5">
        <v>180.699997</v>
      </c>
      <c r="D1299" s="5">
        <v>177.14999399999999</v>
      </c>
      <c r="E1299" s="5">
        <v>173.515366</v>
      </c>
      <c r="F1299" s="5">
        <v>1556954</v>
      </c>
    </row>
    <row r="1300" spans="1:6" x14ac:dyDescent="0.3">
      <c r="A1300" s="4">
        <v>42188</v>
      </c>
      <c r="B1300" s="5">
        <v>178</v>
      </c>
      <c r="C1300" s="5">
        <v>181.89999399999999</v>
      </c>
      <c r="D1300" s="5">
        <v>176.300003</v>
      </c>
      <c r="E1300" s="5">
        <v>175.85029599999999</v>
      </c>
      <c r="F1300" s="5">
        <v>2455858</v>
      </c>
    </row>
    <row r="1301" spans="1:6" x14ac:dyDescent="0.3">
      <c r="A1301" s="4">
        <v>42191</v>
      </c>
      <c r="B1301" s="5">
        <v>176.10000600000001</v>
      </c>
      <c r="C1301" s="5">
        <v>186</v>
      </c>
      <c r="D1301" s="5">
        <v>175.75</v>
      </c>
      <c r="E1301" s="5">
        <v>179.69322199999999</v>
      </c>
      <c r="F1301" s="5">
        <v>2360614</v>
      </c>
    </row>
    <row r="1302" spans="1:6" x14ac:dyDescent="0.3">
      <c r="A1302" s="4">
        <v>42192</v>
      </c>
      <c r="B1302" s="5">
        <v>184.699997</v>
      </c>
      <c r="C1302" s="5">
        <v>186.39999399999999</v>
      </c>
      <c r="D1302" s="5">
        <v>182.199997</v>
      </c>
      <c r="E1302" s="5">
        <v>179.79051200000001</v>
      </c>
      <c r="F1302" s="5">
        <v>1784298</v>
      </c>
    </row>
    <row r="1303" spans="1:6" x14ac:dyDescent="0.3">
      <c r="A1303" s="4">
        <v>42193</v>
      </c>
      <c r="B1303" s="5">
        <v>181.89999399999999</v>
      </c>
      <c r="C1303" s="5">
        <v>183.199997</v>
      </c>
      <c r="D1303" s="5">
        <v>177.75</v>
      </c>
      <c r="E1303" s="5">
        <v>175.26655600000001</v>
      </c>
      <c r="F1303" s="5">
        <v>2324257</v>
      </c>
    </row>
    <row r="1304" spans="1:6" x14ac:dyDescent="0.3">
      <c r="A1304" s="4">
        <v>42194</v>
      </c>
      <c r="B1304" s="5">
        <v>181</v>
      </c>
      <c r="C1304" s="5">
        <v>186.89999399999999</v>
      </c>
      <c r="D1304" s="5">
        <v>181</v>
      </c>
      <c r="E1304" s="5">
        <v>179.449997</v>
      </c>
      <c r="F1304" s="5">
        <v>3491147</v>
      </c>
    </row>
    <row r="1305" spans="1:6" x14ac:dyDescent="0.3">
      <c r="A1305" s="4">
        <v>42195</v>
      </c>
      <c r="B1305" s="5">
        <v>182</v>
      </c>
      <c r="C1305" s="5">
        <v>183</v>
      </c>
      <c r="D1305" s="5">
        <v>179</v>
      </c>
      <c r="E1305" s="5">
        <v>180.5</v>
      </c>
      <c r="F1305" s="5">
        <v>2787386</v>
      </c>
    </row>
    <row r="1306" spans="1:6" x14ac:dyDescent="0.3">
      <c r="A1306" s="4">
        <v>42198</v>
      </c>
      <c r="B1306" s="5">
        <v>181.5</v>
      </c>
      <c r="C1306" s="5">
        <v>184.300003</v>
      </c>
      <c r="D1306" s="5">
        <v>179.89999399999999</v>
      </c>
      <c r="E1306" s="5">
        <v>183.050003</v>
      </c>
      <c r="F1306" s="5">
        <v>1811572</v>
      </c>
    </row>
    <row r="1307" spans="1:6" x14ac:dyDescent="0.3">
      <c r="A1307" s="4">
        <v>42199</v>
      </c>
      <c r="B1307" s="5">
        <v>183.89999399999999</v>
      </c>
      <c r="C1307" s="5">
        <v>184.5</v>
      </c>
      <c r="D1307" s="5">
        <v>180.60000600000001</v>
      </c>
      <c r="E1307" s="5">
        <v>181.60000600000001</v>
      </c>
      <c r="F1307" s="5">
        <v>1450637</v>
      </c>
    </row>
    <row r="1308" spans="1:6" x14ac:dyDescent="0.3">
      <c r="A1308" s="4">
        <v>42200</v>
      </c>
      <c r="B1308" s="5">
        <v>182</v>
      </c>
      <c r="C1308" s="5">
        <v>183.800003</v>
      </c>
      <c r="D1308" s="5">
        <v>178.10000600000001</v>
      </c>
      <c r="E1308" s="5">
        <v>178.75</v>
      </c>
      <c r="F1308" s="5">
        <v>1431354</v>
      </c>
    </row>
    <row r="1309" spans="1:6" x14ac:dyDescent="0.3">
      <c r="A1309" s="4">
        <v>42201</v>
      </c>
      <c r="B1309" s="5">
        <v>179.300003</v>
      </c>
      <c r="C1309" s="5">
        <v>182.39999399999999</v>
      </c>
      <c r="D1309" s="5">
        <v>179</v>
      </c>
      <c r="E1309" s="5">
        <v>180.199997</v>
      </c>
      <c r="F1309" s="5">
        <v>1296885</v>
      </c>
    </row>
    <row r="1310" spans="1:6" x14ac:dyDescent="0.3">
      <c r="A1310" s="4">
        <v>42202</v>
      </c>
      <c r="B1310" s="5">
        <v>181.699997</v>
      </c>
      <c r="C1310" s="5">
        <v>182.199997</v>
      </c>
      <c r="D1310" s="5">
        <v>178.199997</v>
      </c>
      <c r="E1310" s="5">
        <v>179.199997</v>
      </c>
      <c r="F1310" s="5">
        <v>1178811</v>
      </c>
    </row>
    <row r="1311" spans="1:6" x14ac:dyDescent="0.3">
      <c r="A1311" s="4">
        <v>42205</v>
      </c>
      <c r="B1311" s="5">
        <v>180.199997</v>
      </c>
      <c r="C1311" s="5">
        <v>180.199997</v>
      </c>
      <c r="D1311" s="5">
        <v>172.949997</v>
      </c>
      <c r="E1311" s="5">
        <v>173.39999399999999</v>
      </c>
      <c r="F1311" s="5">
        <v>2012714</v>
      </c>
    </row>
    <row r="1312" spans="1:6" x14ac:dyDescent="0.3">
      <c r="A1312" s="4">
        <v>42206</v>
      </c>
      <c r="B1312" s="5">
        <v>174.25</v>
      </c>
      <c r="C1312" s="5">
        <v>176</v>
      </c>
      <c r="D1312" s="5">
        <v>170.10000600000001</v>
      </c>
      <c r="E1312" s="5">
        <v>170.5</v>
      </c>
      <c r="F1312" s="5">
        <v>2054325</v>
      </c>
    </row>
    <row r="1313" spans="1:6" x14ac:dyDescent="0.3">
      <c r="A1313" s="4">
        <v>42207</v>
      </c>
      <c r="B1313" s="5">
        <v>170</v>
      </c>
      <c r="C1313" s="5">
        <v>172.75</v>
      </c>
      <c r="D1313" s="5">
        <v>168.10000600000001</v>
      </c>
      <c r="E1313" s="5">
        <v>172.10000600000001</v>
      </c>
      <c r="F1313" s="5">
        <v>1116222</v>
      </c>
    </row>
    <row r="1314" spans="1:6" x14ac:dyDescent="0.3">
      <c r="A1314" s="4">
        <v>42208</v>
      </c>
      <c r="B1314" s="5">
        <v>172.89999399999999</v>
      </c>
      <c r="C1314" s="5">
        <v>173.800003</v>
      </c>
      <c r="D1314" s="5">
        <v>170.300003</v>
      </c>
      <c r="E1314" s="5">
        <v>172.949997</v>
      </c>
      <c r="F1314" s="5">
        <v>1287266</v>
      </c>
    </row>
    <row r="1315" spans="1:6" x14ac:dyDescent="0.3">
      <c r="A1315" s="4">
        <v>42209</v>
      </c>
      <c r="B1315" s="5">
        <v>172.800003</v>
      </c>
      <c r="C1315" s="5">
        <v>174.5</v>
      </c>
      <c r="D1315" s="5">
        <v>170.60000600000001</v>
      </c>
      <c r="E1315" s="5">
        <v>171.300003</v>
      </c>
      <c r="F1315" s="5">
        <v>1036415</v>
      </c>
    </row>
    <row r="1316" spans="1:6" x14ac:dyDescent="0.3">
      <c r="A1316" s="4">
        <v>42212</v>
      </c>
      <c r="B1316" s="5">
        <v>170</v>
      </c>
      <c r="C1316" s="5">
        <v>170.300003</v>
      </c>
      <c r="D1316" s="5">
        <v>163.10000600000001</v>
      </c>
      <c r="E1316" s="5">
        <v>163.75</v>
      </c>
      <c r="F1316" s="5">
        <v>1804573</v>
      </c>
    </row>
    <row r="1317" spans="1:6" x14ac:dyDescent="0.3">
      <c r="A1317" s="4">
        <v>42213</v>
      </c>
      <c r="B1317" s="5">
        <v>164</v>
      </c>
      <c r="C1317" s="5">
        <v>165.300003</v>
      </c>
      <c r="D1317" s="5">
        <v>153.199997</v>
      </c>
      <c r="E1317" s="5">
        <v>154.449997</v>
      </c>
      <c r="F1317" s="5">
        <v>9024324</v>
      </c>
    </row>
    <row r="1318" spans="1:6" x14ac:dyDescent="0.3">
      <c r="A1318" s="4">
        <v>42214</v>
      </c>
      <c r="B1318" s="5">
        <v>154</v>
      </c>
      <c r="C1318" s="5">
        <v>155.5</v>
      </c>
      <c r="D1318" s="5">
        <v>147.60000600000001</v>
      </c>
      <c r="E1318" s="5">
        <v>149.75</v>
      </c>
      <c r="F1318" s="5">
        <v>4112634</v>
      </c>
    </row>
    <row r="1319" spans="1:6" x14ac:dyDescent="0.3">
      <c r="A1319" s="4">
        <v>42215</v>
      </c>
      <c r="B1319" s="5">
        <v>151</v>
      </c>
      <c r="C1319" s="5">
        <v>159.949997</v>
      </c>
      <c r="D1319" s="5">
        <v>150</v>
      </c>
      <c r="E1319" s="5">
        <v>157.25</v>
      </c>
      <c r="F1319" s="5">
        <v>5759396</v>
      </c>
    </row>
    <row r="1320" spans="1:6" x14ac:dyDescent="0.3">
      <c r="A1320" s="4">
        <v>42216</v>
      </c>
      <c r="B1320" s="5">
        <v>158</v>
      </c>
      <c r="C1320" s="5">
        <v>166.10000600000001</v>
      </c>
      <c r="D1320" s="5">
        <v>156.35000600000001</v>
      </c>
      <c r="E1320" s="5">
        <v>163</v>
      </c>
      <c r="F1320" s="5">
        <v>5133078</v>
      </c>
    </row>
    <row r="1321" spans="1:6" x14ac:dyDescent="0.3">
      <c r="A1321" s="4">
        <v>42219</v>
      </c>
      <c r="B1321" s="5">
        <v>163.949997</v>
      </c>
      <c r="C1321" s="5">
        <v>171.85000600000001</v>
      </c>
      <c r="D1321" s="5">
        <v>163.60000600000001</v>
      </c>
      <c r="E1321" s="5">
        <v>167.050003</v>
      </c>
      <c r="F1321" s="5">
        <v>4762700</v>
      </c>
    </row>
    <row r="1322" spans="1:6" x14ac:dyDescent="0.3">
      <c r="A1322" s="4">
        <v>42220</v>
      </c>
      <c r="B1322" s="5">
        <v>168.75</v>
      </c>
      <c r="C1322" s="5">
        <v>174</v>
      </c>
      <c r="D1322" s="5">
        <v>165.300003</v>
      </c>
      <c r="E1322" s="5">
        <v>173.10000600000001</v>
      </c>
      <c r="F1322" s="5">
        <v>5822703</v>
      </c>
    </row>
    <row r="1323" spans="1:6" x14ac:dyDescent="0.3">
      <c r="A1323" s="4">
        <v>42221</v>
      </c>
      <c r="B1323" s="5">
        <v>175</v>
      </c>
      <c r="C1323" s="5">
        <v>178</v>
      </c>
      <c r="D1323" s="5">
        <v>168.550003</v>
      </c>
      <c r="E1323" s="5">
        <v>169.949997</v>
      </c>
      <c r="F1323" s="5">
        <v>4543645</v>
      </c>
    </row>
    <row r="1324" spans="1:6" x14ac:dyDescent="0.3">
      <c r="A1324" s="4">
        <v>42222</v>
      </c>
      <c r="B1324" s="5">
        <v>170</v>
      </c>
      <c r="C1324" s="5">
        <v>176.300003</v>
      </c>
      <c r="D1324" s="5">
        <v>167</v>
      </c>
      <c r="E1324" s="5">
        <v>174.199997</v>
      </c>
      <c r="F1324" s="5">
        <v>3530153</v>
      </c>
    </row>
    <row r="1325" spans="1:6" x14ac:dyDescent="0.3">
      <c r="A1325" s="4">
        <v>42223</v>
      </c>
      <c r="B1325" s="5">
        <v>173.5</v>
      </c>
      <c r="C1325" s="5">
        <v>175</v>
      </c>
      <c r="D1325" s="5">
        <v>170.300003</v>
      </c>
      <c r="E1325" s="5">
        <v>171.300003</v>
      </c>
      <c r="F1325" s="5">
        <v>1973230</v>
      </c>
    </row>
    <row r="1326" spans="1:6" x14ac:dyDescent="0.3">
      <c r="A1326" s="4">
        <v>42226</v>
      </c>
      <c r="B1326" s="5">
        <v>171.85000600000001</v>
      </c>
      <c r="C1326" s="5">
        <v>173.800003</v>
      </c>
      <c r="D1326" s="5">
        <v>167.5</v>
      </c>
      <c r="E1326" s="5">
        <v>168.89999399999999</v>
      </c>
      <c r="F1326" s="5">
        <v>2609409</v>
      </c>
    </row>
    <row r="1327" spans="1:6" x14ac:dyDescent="0.3">
      <c r="A1327" s="4">
        <v>42227</v>
      </c>
      <c r="B1327" s="5">
        <v>169.89999399999999</v>
      </c>
      <c r="C1327" s="5">
        <v>170.39999399999999</v>
      </c>
      <c r="D1327" s="5">
        <v>162.949997</v>
      </c>
      <c r="E1327" s="5">
        <v>163.64999399999999</v>
      </c>
      <c r="F1327" s="5">
        <v>2303866</v>
      </c>
    </row>
    <row r="1328" spans="1:6" x14ac:dyDescent="0.3">
      <c r="A1328" s="4">
        <v>42228</v>
      </c>
      <c r="B1328" s="5">
        <v>162</v>
      </c>
      <c r="C1328" s="5">
        <v>163.75</v>
      </c>
      <c r="D1328" s="5">
        <v>156.550003</v>
      </c>
      <c r="E1328" s="5">
        <v>157.949997</v>
      </c>
      <c r="F1328" s="5">
        <v>2760414</v>
      </c>
    </row>
    <row r="1329" spans="1:6" x14ac:dyDescent="0.3">
      <c r="A1329" s="4">
        <v>42229</v>
      </c>
      <c r="B1329" s="5">
        <v>160</v>
      </c>
      <c r="C1329" s="5">
        <v>162.64999399999999</v>
      </c>
      <c r="D1329" s="5">
        <v>155.699997</v>
      </c>
      <c r="E1329" s="5">
        <v>157.5</v>
      </c>
      <c r="F1329" s="5">
        <v>1961821</v>
      </c>
    </row>
    <row r="1330" spans="1:6" x14ac:dyDescent="0.3">
      <c r="A1330" s="4">
        <v>42230</v>
      </c>
      <c r="B1330" s="5">
        <v>158.5</v>
      </c>
      <c r="C1330" s="5">
        <v>171.25</v>
      </c>
      <c r="D1330" s="5">
        <v>157.199997</v>
      </c>
      <c r="E1330" s="5">
        <v>170.199997</v>
      </c>
      <c r="F1330" s="5">
        <v>3374170</v>
      </c>
    </row>
    <row r="1331" spans="1:6" x14ac:dyDescent="0.3">
      <c r="A1331" s="4">
        <v>42233</v>
      </c>
      <c r="B1331" s="5">
        <v>172.39999399999999</v>
      </c>
      <c r="C1331" s="5">
        <v>188.25</v>
      </c>
      <c r="D1331" s="5">
        <v>171.800003</v>
      </c>
      <c r="E1331" s="5">
        <v>185.75</v>
      </c>
      <c r="F1331" s="5">
        <v>8654063</v>
      </c>
    </row>
    <row r="1332" spans="1:6" x14ac:dyDescent="0.3">
      <c r="A1332" s="4">
        <v>42234</v>
      </c>
      <c r="B1332" s="5">
        <v>185.449997</v>
      </c>
      <c r="C1332" s="5">
        <v>187.300003</v>
      </c>
      <c r="D1332" s="5">
        <v>177.60000600000001</v>
      </c>
      <c r="E1332" s="5">
        <v>178.75</v>
      </c>
      <c r="F1332" s="5">
        <v>5515718</v>
      </c>
    </row>
    <row r="1333" spans="1:6" x14ac:dyDescent="0.3">
      <c r="A1333" s="4">
        <v>42235</v>
      </c>
      <c r="B1333" s="5">
        <v>178.75</v>
      </c>
      <c r="C1333" s="5">
        <v>180.10000600000001</v>
      </c>
      <c r="D1333" s="5">
        <v>175.10000600000001</v>
      </c>
      <c r="E1333" s="5">
        <v>177.10000600000001</v>
      </c>
      <c r="F1333" s="5">
        <v>3375051</v>
      </c>
    </row>
    <row r="1334" spans="1:6" x14ac:dyDescent="0.3">
      <c r="A1334" s="4">
        <v>42236</v>
      </c>
      <c r="B1334" s="5">
        <v>175</v>
      </c>
      <c r="C1334" s="5">
        <v>179.10000600000001</v>
      </c>
      <c r="D1334" s="5">
        <v>168.35000600000001</v>
      </c>
      <c r="E1334" s="5">
        <v>169.64999399999999</v>
      </c>
      <c r="F1334" s="5">
        <v>3186763</v>
      </c>
    </row>
    <row r="1335" spans="1:6" x14ac:dyDescent="0.3">
      <c r="A1335" s="4">
        <v>42237</v>
      </c>
      <c r="B1335" s="5">
        <v>162.699997</v>
      </c>
      <c r="C1335" s="5">
        <v>167.5</v>
      </c>
      <c r="D1335" s="5">
        <v>160.949997</v>
      </c>
      <c r="E1335" s="5">
        <v>166.5</v>
      </c>
      <c r="F1335" s="5">
        <v>4432334</v>
      </c>
    </row>
    <row r="1336" spans="1:6" x14ac:dyDescent="0.3">
      <c r="A1336" s="4">
        <v>42240</v>
      </c>
      <c r="B1336" s="5">
        <v>158</v>
      </c>
      <c r="C1336" s="5">
        <v>158.85000600000001</v>
      </c>
      <c r="D1336" s="5">
        <v>133.199997</v>
      </c>
      <c r="E1336" s="5">
        <v>140.35000600000001</v>
      </c>
      <c r="F1336" s="5">
        <v>6477102</v>
      </c>
    </row>
    <row r="1337" spans="1:6" x14ac:dyDescent="0.3">
      <c r="A1337" s="4">
        <v>42241</v>
      </c>
      <c r="B1337" s="5">
        <v>143.60000600000001</v>
      </c>
      <c r="C1337" s="5">
        <v>145.39999399999999</v>
      </c>
      <c r="D1337" s="5">
        <v>131.39999399999999</v>
      </c>
      <c r="E1337" s="5">
        <v>140.89999399999999</v>
      </c>
      <c r="F1337" s="5">
        <v>7510477</v>
      </c>
    </row>
    <row r="1338" spans="1:6" x14ac:dyDescent="0.3">
      <c r="A1338" s="4">
        <v>42242</v>
      </c>
      <c r="B1338" s="5">
        <v>140</v>
      </c>
      <c r="C1338" s="5">
        <v>143.300003</v>
      </c>
      <c r="D1338" s="5">
        <v>136.14999399999999</v>
      </c>
      <c r="E1338" s="5">
        <v>138.89999399999999</v>
      </c>
      <c r="F1338" s="5">
        <v>3330631</v>
      </c>
    </row>
    <row r="1339" spans="1:6" x14ac:dyDescent="0.3">
      <c r="A1339" s="4">
        <v>42243</v>
      </c>
      <c r="B1339" s="5">
        <v>143</v>
      </c>
      <c r="C1339" s="5">
        <v>143.89999399999999</v>
      </c>
      <c r="D1339" s="5">
        <v>140</v>
      </c>
      <c r="E1339" s="5">
        <v>142.75</v>
      </c>
      <c r="F1339" s="5">
        <v>3377397</v>
      </c>
    </row>
    <row r="1340" spans="1:6" x14ac:dyDescent="0.3">
      <c r="A1340" s="4">
        <v>42244</v>
      </c>
      <c r="B1340" s="5">
        <v>146</v>
      </c>
      <c r="C1340" s="5">
        <v>148.10000600000001</v>
      </c>
      <c r="D1340" s="5">
        <v>138.14999399999999</v>
      </c>
      <c r="E1340" s="5">
        <v>141.550003</v>
      </c>
      <c r="F1340" s="5">
        <v>4489613</v>
      </c>
    </row>
    <row r="1341" spans="1:6" x14ac:dyDescent="0.3">
      <c r="A1341" s="4">
        <v>42247</v>
      </c>
      <c r="B1341" s="5">
        <v>142</v>
      </c>
      <c r="C1341" s="5">
        <v>147.5</v>
      </c>
      <c r="D1341" s="5">
        <v>140.550003</v>
      </c>
      <c r="E1341" s="5">
        <v>142.14999399999999</v>
      </c>
      <c r="F1341" s="5">
        <v>3325862</v>
      </c>
    </row>
    <row r="1342" spans="1:6" x14ac:dyDescent="0.3">
      <c r="A1342" s="4">
        <v>42248</v>
      </c>
      <c r="B1342" s="5">
        <v>139.5</v>
      </c>
      <c r="C1342" s="5">
        <v>141</v>
      </c>
      <c r="D1342" s="5">
        <v>132.25</v>
      </c>
      <c r="E1342" s="5">
        <v>134.5</v>
      </c>
      <c r="F1342" s="5">
        <v>4241770</v>
      </c>
    </row>
    <row r="1343" spans="1:6" x14ac:dyDescent="0.3">
      <c r="A1343" s="4">
        <v>42249</v>
      </c>
      <c r="B1343" s="5">
        <v>136</v>
      </c>
      <c r="C1343" s="5">
        <v>136.800003</v>
      </c>
      <c r="D1343" s="5">
        <v>130.199997</v>
      </c>
      <c r="E1343" s="5">
        <v>130.89999399999999</v>
      </c>
      <c r="F1343" s="5">
        <v>4335261</v>
      </c>
    </row>
    <row r="1344" spans="1:6" x14ac:dyDescent="0.3">
      <c r="A1344" s="4">
        <v>42250</v>
      </c>
      <c r="B1344" s="5">
        <v>132.39999399999999</v>
      </c>
      <c r="C1344" s="5">
        <v>135.75</v>
      </c>
      <c r="D1344" s="5">
        <v>131.699997</v>
      </c>
      <c r="E1344" s="5">
        <v>133.449997</v>
      </c>
      <c r="F1344" s="5">
        <v>2863286</v>
      </c>
    </row>
    <row r="1345" spans="1:6" x14ac:dyDescent="0.3">
      <c r="A1345" s="4">
        <v>42251</v>
      </c>
      <c r="B1345" s="5">
        <v>132.75</v>
      </c>
      <c r="C1345" s="5">
        <v>132.75</v>
      </c>
      <c r="D1345" s="5">
        <v>126</v>
      </c>
      <c r="E1345" s="5">
        <v>128.699997</v>
      </c>
      <c r="F1345" s="5">
        <v>3791111</v>
      </c>
    </row>
    <row r="1346" spans="1:6" x14ac:dyDescent="0.3">
      <c r="A1346" s="4">
        <v>42254</v>
      </c>
      <c r="B1346" s="5">
        <v>129.10000600000001</v>
      </c>
      <c r="C1346" s="5">
        <v>131.5</v>
      </c>
      <c r="D1346" s="5">
        <v>126.400002</v>
      </c>
      <c r="E1346" s="5">
        <v>127.25</v>
      </c>
      <c r="F1346" s="5">
        <v>2620488</v>
      </c>
    </row>
    <row r="1347" spans="1:6" x14ac:dyDescent="0.3">
      <c r="A1347" s="4">
        <v>42255</v>
      </c>
      <c r="B1347" s="5">
        <v>128.60000600000001</v>
      </c>
      <c r="C1347" s="5">
        <v>137.199997</v>
      </c>
      <c r="D1347" s="5">
        <v>127.699997</v>
      </c>
      <c r="E1347" s="5">
        <v>133.5</v>
      </c>
      <c r="F1347" s="5">
        <v>4054881</v>
      </c>
    </row>
    <row r="1348" spans="1:6" x14ac:dyDescent="0.3">
      <c r="A1348" s="4">
        <v>42256</v>
      </c>
      <c r="B1348" s="5">
        <v>136</v>
      </c>
      <c r="C1348" s="5">
        <v>137.449997</v>
      </c>
      <c r="D1348" s="5">
        <v>132.5</v>
      </c>
      <c r="E1348" s="5">
        <v>135.300003</v>
      </c>
      <c r="F1348" s="5">
        <v>3240649</v>
      </c>
    </row>
    <row r="1349" spans="1:6" x14ac:dyDescent="0.3">
      <c r="A1349" s="4">
        <v>42257</v>
      </c>
      <c r="B1349" s="5">
        <v>132.699997</v>
      </c>
      <c r="C1349" s="5">
        <v>133.800003</v>
      </c>
      <c r="D1349" s="5">
        <v>129.800003</v>
      </c>
      <c r="E1349" s="5">
        <v>131.800003</v>
      </c>
      <c r="F1349" s="5">
        <v>3204404</v>
      </c>
    </row>
    <row r="1350" spans="1:6" x14ac:dyDescent="0.3">
      <c r="A1350" s="4">
        <v>42258</v>
      </c>
      <c r="B1350" s="5">
        <v>133.699997</v>
      </c>
      <c r="C1350" s="5">
        <v>135.449997</v>
      </c>
      <c r="D1350" s="5">
        <v>130.64999399999999</v>
      </c>
      <c r="E1350" s="5">
        <v>132.10000600000001</v>
      </c>
      <c r="F1350" s="5">
        <v>3141431</v>
      </c>
    </row>
    <row r="1351" spans="1:6" x14ac:dyDescent="0.3">
      <c r="A1351" s="4">
        <v>42261</v>
      </c>
      <c r="B1351" s="5">
        <v>132.800003</v>
      </c>
      <c r="C1351" s="5">
        <v>136.39999399999999</v>
      </c>
      <c r="D1351" s="5">
        <v>131.64999399999999</v>
      </c>
      <c r="E1351" s="5">
        <v>136</v>
      </c>
      <c r="F1351" s="5">
        <v>2397118</v>
      </c>
    </row>
    <row r="1352" spans="1:6" x14ac:dyDescent="0.3">
      <c r="A1352" s="4">
        <v>42262</v>
      </c>
      <c r="B1352" s="5">
        <v>136</v>
      </c>
      <c r="C1352" s="5">
        <v>141.39999399999999</v>
      </c>
      <c r="D1352" s="5">
        <v>135.75</v>
      </c>
      <c r="E1352" s="5">
        <v>136.60000600000001</v>
      </c>
      <c r="F1352" s="5">
        <v>5202702</v>
      </c>
    </row>
    <row r="1353" spans="1:6" x14ac:dyDescent="0.3">
      <c r="A1353" s="4">
        <v>42263</v>
      </c>
      <c r="B1353" s="5">
        <v>139.199997</v>
      </c>
      <c r="C1353" s="5">
        <v>140.35000600000001</v>
      </c>
      <c r="D1353" s="5">
        <v>137.800003</v>
      </c>
      <c r="E1353" s="5">
        <v>138.64999399999999</v>
      </c>
      <c r="F1353" s="5">
        <v>2509733</v>
      </c>
    </row>
    <row r="1354" spans="1:6" x14ac:dyDescent="0.3">
      <c r="A1354" s="4">
        <v>42265</v>
      </c>
      <c r="B1354" s="5">
        <v>138.64999399999999</v>
      </c>
      <c r="C1354" s="5">
        <v>145</v>
      </c>
      <c r="D1354" s="5">
        <v>138.64999399999999</v>
      </c>
      <c r="E1354" s="5">
        <v>140.300003</v>
      </c>
      <c r="F1354" s="5">
        <v>4515803</v>
      </c>
    </row>
    <row r="1355" spans="1:6" x14ac:dyDescent="0.3">
      <c r="A1355" s="4">
        <v>42268</v>
      </c>
      <c r="B1355" s="5">
        <v>138.60000600000001</v>
      </c>
      <c r="C1355" s="5">
        <v>144</v>
      </c>
      <c r="D1355" s="5">
        <v>137.949997</v>
      </c>
      <c r="E1355" s="5">
        <v>143.550003</v>
      </c>
      <c r="F1355" s="5">
        <v>3278052</v>
      </c>
    </row>
    <row r="1356" spans="1:6" x14ac:dyDescent="0.3">
      <c r="A1356" s="4">
        <v>42269</v>
      </c>
      <c r="B1356" s="5">
        <v>144.75</v>
      </c>
      <c r="C1356" s="5">
        <v>145.699997</v>
      </c>
      <c r="D1356" s="5">
        <v>135.60000600000001</v>
      </c>
      <c r="E1356" s="5">
        <v>136.75</v>
      </c>
      <c r="F1356" s="5">
        <v>3207993</v>
      </c>
    </row>
    <row r="1357" spans="1:6" x14ac:dyDescent="0.3">
      <c r="A1357" s="4">
        <v>42270</v>
      </c>
      <c r="B1357" s="5">
        <v>134.10000600000001</v>
      </c>
      <c r="C1357" s="5">
        <v>137.449997</v>
      </c>
      <c r="D1357" s="5">
        <v>133.949997</v>
      </c>
      <c r="E1357" s="5">
        <v>135.699997</v>
      </c>
      <c r="F1357" s="5">
        <v>4722694</v>
      </c>
    </row>
    <row r="1358" spans="1:6" x14ac:dyDescent="0.3">
      <c r="A1358" s="4">
        <v>42271</v>
      </c>
      <c r="B1358" s="5">
        <v>135.699997</v>
      </c>
      <c r="C1358" s="5">
        <v>137.199997</v>
      </c>
      <c r="D1358" s="5">
        <v>133.60000600000001</v>
      </c>
      <c r="E1358" s="5">
        <v>135.14999399999999</v>
      </c>
      <c r="F1358" s="5">
        <v>2879248</v>
      </c>
    </row>
    <row r="1359" spans="1:6" x14ac:dyDescent="0.3">
      <c r="A1359" s="4">
        <v>42275</v>
      </c>
      <c r="B1359" s="5">
        <v>135.14999399999999</v>
      </c>
      <c r="C1359" s="5">
        <v>139.10000600000001</v>
      </c>
      <c r="D1359" s="5">
        <v>135.10000600000001</v>
      </c>
      <c r="E1359" s="5">
        <v>135.75</v>
      </c>
      <c r="F1359" s="5">
        <v>2031904</v>
      </c>
    </row>
    <row r="1360" spans="1:6" x14ac:dyDescent="0.3">
      <c r="A1360" s="4">
        <v>42276</v>
      </c>
      <c r="B1360" s="5">
        <v>134</v>
      </c>
      <c r="C1360" s="5">
        <v>140.949997</v>
      </c>
      <c r="D1360" s="5">
        <v>131.5</v>
      </c>
      <c r="E1360" s="5">
        <v>137.800003</v>
      </c>
      <c r="F1360" s="5">
        <v>5239331</v>
      </c>
    </row>
    <row r="1361" spans="1:6" x14ac:dyDescent="0.3">
      <c r="A1361" s="4">
        <v>42277</v>
      </c>
      <c r="B1361" s="5">
        <v>139.949997</v>
      </c>
      <c r="C1361" s="5">
        <v>141.14999399999999</v>
      </c>
      <c r="D1361" s="5">
        <v>133.75</v>
      </c>
      <c r="E1361" s="5">
        <v>135.60000600000001</v>
      </c>
      <c r="F1361" s="5">
        <v>3170862</v>
      </c>
    </row>
    <row r="1362" spans="1:6" x14ac:dyDescent="0.3">
      <c r="A1362" s="4">
        <v>42278</v>
      </c>
      <c r="B1362" s="5">
        <v>138</v>
      </c>
      <c r="C1362" s="5">
        <v>138</v>
      </c>
      <c r="D1362" s="5">
        <v>133.35000600000001</v>
      </c>
      <c r="E1362" s="5">
        <v>134.35000600000001</v>
      </c>
      <c r="F1362" s="5">
        <v>2233973</v>
      </c>
    </row>
    <row r="1363" spans="1:6" x14ac:dyDescent="0.3">
      <c r="A1363" s="4">
        <v>42282</v>
      </c>
      <c r="B1363" s="5">
        <v>134.35000600000001</v>
      </c>
      <c r="C1363" s="5">
        <v>139.800003</v>
      </c>
      <c r="D1363" s="5">
        <v>134.35000600000001</v>
      </c>
      <c r="E1363" s="5">
        <v>139.199997</v>
      </c>
      <c r="F1363" s="5">
        <v>2366644</v>
      </c>
    </row>
    <row r="1364" spans="1:6" x14ac:dyDescent="0.3">
      <c r="A1364" s="4">
        <v>42283</v>
      </c>
      <c r="B1364" s="5">
        <v>141</v>
      </c>
      <c r="C1364" s="5">
        <v>143.449997</v>
      </c>
      <c r="D1364" s="5">
        <v>136.35000600000001</v>
      </c>
      <c r="E1364" s="5">
        <v>141.85000600000001</v>
      </c>
      <c r="F1364" s="5">
        <v>3272714</v>
      </c>
    </row>
    <row r="1365" spans="1:6" x14ac:dyDescent="0.3">
      <c r="A1365" s="4">
        <v>42284</v>
      </c>
      <c r="B1365" s="5">
        <v>142.199997</v>
      </c>
      <c r="C1365" s="5">
        <v>146.39999399999999</v>
      </c>
      <c r="D1365" s="5">
        <v>140.64999399999999</v>
      </c>
      <c r="E1365" s="5">
        <v>145.85000600000001</v>
      </c>
      <c r="F1365" s="5">
        <v>3387725</v>
      </c>
    </row>
    <row r="1366" spans="1:6" x14ac:dyDescent="0.3">
      <c r="A1366" s="4">
        <v>42285</v>
      </c>
      <c r="B1366" s="5">
        <v>145.25</v>
      </c>
      <c r="C1366" s="5">
        <v>149</v>
      </c>
      <c r="D1366" s="5">
        <v>143.199997</v>
      </c>
      <c r="E1366" s="5">
        <v>145.5</v>
      </c>
      <c r="F1366" s="5">
        <v>3198725</v>
      </c>
    </row>
    <row r="1367" spans="1:6" x14ac:dyDescent="0.3">
      <c r="A1367" s="4">
        <v>42286</v>
      </c>
      <c r="B1367" s="5">
        <v>147.5</v>
      </c>
      <c r="C1367" s="5">
        <v>149</v>
      </c>
      <c r="D1367" s="5">
        <v>142.5</v>
      </c>
      <c r="E1367" s="5">
        <v>144.64999399999999</v>
      </c>
      <c r="F1367" s="5">
        <v>2618056</v>
      </c>
    </row>
    <row r="1368" spans="1:6" x14ac:dyDescent="0.3">
      <c r="A1368" s="4">
        <v>42289</v>
      </c>
      <c r="B1368" s="5">
        <v>144.64999399999999</v>
      </c>
      <c r="C1368" s="5">
        <v>146.5</v>
      </c>
      <c r="D1368" s="5">
        <v>142.199997</v>
      </c>
      <c r="E1368" s="5">
        <v>143.949997</v>
      </c>
      <c r="F1368" s="5">
        <v>2335558</v>
      </c>
    </row>
    <row r="1369" spans="1:6" x14ac:dyDescent="0.3">
      <c r="A1369" s="4">
        <v>42290</v>
      </c>
      <c r="B1369" s="5">
        <v>143.949997</v>
      </c>
      <c r="C1369" s="5">
        <v>145.39999399999999</v>
      </c>
      <c r="D1369" s="5">
        <v>140.199997</v>
      </c>
      <c r="E1369" s="5">
        <v>142.25</v>
      </c>
      <c r="F1369" s="5">
        <v>2083917</v>
      </c>
    </row>
    <row r="1370" spans="1:6" x14ac:dyDescent="0.3">
      <c r="A1370" s="4">
        <v>42291</v>
      </c>
      <c r="B1370" s="5">
        <v>142.39999399999999</v>
      </c>
      <c r="C1370" s="5">
        <v>143.39999399999999</v>
      </c>
      <c r="D1370" s="5">
        <v>140.64999399999999</v>
      </c>
      <c r="E1370" s="5">
        <v>141.449997</v>
      </c>
      <c r="F1370" s="5">
        <v>1719437</v>
      </c>
    </row>
    <row r="1371" spans="1:6" x14ac:dyDescent="0.3">
      <c r="A1371" s="4">
        <v>42292</v>
      </c>
      <c r="B1371" s="5">
        <v>142.35000600000001</v>
      </c>
      <c r="C1371" s="5">
        <v>144.199997</v>
      </c>
      <c r="D1371" s="5">
        <v>141.60000600000001</v>
      </c>
      <c r="E1371" s="5">
        <v>142.550003</v>
      </c>
      <c r="F1371" s="5">
        <v>1522733</v>
      </c>
    </row>
    <row r="1372" spans="1:6" x14ac:dyDescent="0.3">
      <c r="A1372" s="4">
        <v>42293</v>
      </c>
      <c r="B1372" s="5">
        <v>142.050003</v>
      </c>
      <c r="C1372" s="5">
        <v>144</v>
      </c>
      <c r="D1372" s="5">
        <v>140.39999399999999</v>
      </c>
      <c r="E1372" s="5">
        <v>143.5</v>
      </c>
      <c r="F1372" s="5">
        <v>2482436</v>
      </c>
    </row>
    <row r="1373" spans="1:6" x14ac:dyDescent="0.3">
      <c r="A1373" s="4">
        <v>42296</v>
      </c>
      <c r="B1373" s="5">
        <v>143.449997</v>
      </c>
      <c r="C1373" s="5">
        <v>143.699997</v>
      </c>
      <c r="D1373" s="5">
        <v>141.050003</v>
      </c>
      <c r="E1373" s="5">
        <v>141.800003</v>
      </c>
      <c r="F1373" s="5">
        <v>1273057</v>
      </c>
    </row>
    <row r="1374" spans="1:6" x14ac:dyDescent="0.3">
      <c r="A1374" s="4">
        <v>42297</v>
      </c>
      <c r="B1374" s="5">
        <v>142.050003</v>
      </c>
      <c r="C1374" s="5">
        <v>144.75</v>
      </c>
      <c r="D1374" s="5">
        <v>141.35000600000001</v>
      </c>
      <c r="E1374" s="5">
        <v>142.5</v>
      </c>
      <c r="F1374" s="5">
        <v>1669345</v>
      </c>
    </row>
    <row r="1375" spans="1:6" x14ac:dyDescent="0.3">
      <c r="A1375" s="4">
        <v>42298</v>
      </c>
      <c r="B1375" s="5">
        <v>142.60000600000001</v>
      </c>
      <c r="C1375" s="5">
        <v>143.35000600000001</v>
      </c>
      <c r="D1375" s="5">
        <v>137.10000600000001</v>
      </c>
      <c r="E1375" s="5">
        <v>138.5</v>
      </c>
      <c r="F1375" s="5">
        <v>2432881</v>
      </c>
    </row>
    <row r="1376" spans="1:6" x14ac:dyDescent="0.3">
      <c r="A1376" s="4">
        <v>42300</v>
      </c>
      <c r="B1376" s="5">
        <v>138.5</v>
      </c>
      <c r="C1376" s="5">
        <v>141</v>
      </c>
      <c r="D1376" s="5">
        <v>137.75</v>
      </c>
      <c r="E1376" s="5">
        <v>138.449997</v>
      </c>
      <c r="F1376" s="5">
        <v>1629161</v>
      </c>
    </row>
    <row r="1377" spans="1:6" x14ac:dyDescent="0.3">
      <c r="A1377" s="4">
        <v>42303</v>
      </c>
      <c r="B1377" s="5">
        <v>139.25</v>
      </c>
      <c r="C1377" s="5">
        <v>139.550003</v>
      </c>
      <c r="D1377" s="5">
        <v>136.39999399999999</v>
      </c>
      <c r="E1377" s="5">
        <v>137.10000600000001</v>
      </c>
      <c r="F1377" s="5">
        <v>1478573</v>
      </c>
    </row>
    <row r="1378" spans="1:6" x14ac:dyDescent="0.3">
      <c r="A1378" s="4">
        <v>42304</v>
      </c>
      <c r="B1378" s="5">
        <v>136.300003</v>
      </c>
      <c r="C1378" s="5">
        <v>138.199997</v>
      </c>
      <c r="D1378" s="5">
        <v>136.199997</v>
      </c>
      <c r="E1378" s="5">
        <v>137.300003</v>
      </c>
      <c r="F1378" s="5">
        <v>1286379</v>
      </c>
    </row>
    <row r="1379" spans="1:6" x14ac:dyDescent="0.3">
      <c r="A1379" s="4">
        <v>42305</v>
      </c>
      <c r="B1379" s="5">
        <v>137</v>
      </c>
      <c r="C1379" s="5">
        <v>137</v>
      </c>
      <c r="D1379" s="5">
        <v>133.35000600000001</v>
      </c>
      <c r="E1379" s="5">
        <v>134.449997</v>
      </c>
      <c r="F1379" s="5">
        <v>2043749</v>
      </c>
    </row>
    <row r="1380" spans="1:6" x14ac:dyDescent="0.3">
      <c r="A1380" s="4">
        <v>42306</v>
      </c>
      <c r="B1380" s="5">
        <v>135.64999399999999</v>
      </c>
      <c r="C1380" s="5">
        <v>136</v>
      </c>
      <c r="D1380" s="5">
        <v>133</v>
      </c>
      <c r="E1380" s="5">
        <v>133.699997</v>
      </c>
      <c r="F1380" s="5">
        <v>2081455</v>
      </c>
    </row>
    <row r="1381" spans="1:6" x14ac:dyDescent="0.3">
      <c r="A1381" s="4">
        <v>42307</v>
      </c>
      <c r="B1381" s="5">
        <v>135</v>
      </c>
      <c r="C1381" s="5">
        <v>135.75</v>
      </c>
      <c r="D1381" s="5">
        <v>130.449997</v>
      </c>
      <c r="E1381" s="5">
        <v>131.300003</v>
      </c>
      <c r="F1381" s="5">
        <v>2210223</v>
      </c>
    </row>
    <row r="1382" spans="1:6" x14ac:dyDescent="0.3">
      <c r="A1382" s="4">
        <v>42310</v>
      </c>
      <c r="B1382" s="5">
        <v>131.449997</v>
      </c>
      <c r="C1382" s="5">
        <v>133.800003</v>
      </c>
      <c r="D1382" s="5">
        <v>128.5</v>
      </c>
      <c r="E1382" s="5">
        <v>132.699997</v>
      </c>
      <c r="F1382" s="5">
        <v>3053007</v>
      </c>
    </row>
    <row r="1383" spans="1:6" x14ac:dyDescent="0.3">
      <c r="A1383" s="4">
        <v>42311</v>
      </c>
      <c r="B1383" s="5">
        <v>133.800003</v>
      </c>
      <c r="C1383" s="5">
        <v>134.800003</v>
      </c>
      <c r="D1383" s="5">
        <v>132.39999399999999</v>
      </c>
      <c r="E1383" s="5">
        <v>133.199997</v>
      </c>
      <c r="F1383" s="5">
        <v>1923162</v>
      </c>
    </row>
    <row r="1384" spans="1:6" x14ac:dyDescent="0.3">
      <c r="A1384" s="4">
        <v>42312</v>
      </c>
      <c r="B1384" s="5">
        <v>134.300003</v>
      </c>
      <c r="C1384" s="5">
        <v>135.39999399999999</v>
      </c>
      <c r="D1384" s="5">
        <v>132.60000600000001</v>
      </c>
      <c r="E1384" s="5">
        <v>133.449997</v>
      </c>
      <c r="F1384" s="5">
        <v>2293579</v>
      </c>
    </row>
    <row r="1385" spans="1:6" x14ac:dyDescent="0.3">
      <c r="A1385" s="4">
        <v>42313</v>
      </c>
      <c r="B1385" s="5">
        <v>133.10000600000001</v>
      </c>
      <c r="C1385" s="5">
        <v>134.050003</v>
      </c>
      <c r="D1385" s="5">
        <v>132</v>
      </c>
      <c r="E1385" s="5">
        <v>132.5</v>
      </c>
      <c r="F1385" s="5">
        <v>1439564</v>
      </c>
    </row>
    <row r="1386" spans="1:6" x14ac:dyDescent="0.3">
      <c r="A1386" s="4">
        <v>42314</v>
      </c>
      <c r="B1386" s="5">
        <v>132.5</v>
      </c>
      <c r="C1386" s="5">
        <v>136.35000600000001</v>
      </c>
      <c r="D1386" s="5">
        <v>130.550003</v>
      </c>
      <c r="E1386" s="5">
        <v>134.5</v>
      </c>
      <c r="F1386" s="5">
        <v>2448048</v>
      </c>
    </row>
    <row r="1387" spans="1:6" x14ac:dyDescent="0.3">
      <c r="A1387" s="4">
        <v>42317</v>
      </c>
      <c r="B1387" s="5">
        <v>132</v>
      </c>
      <c r="C1387" s="5">
        <v>135.550003</v>
      </c>
      <c r="D1387" s="5">
        <v>130.699997</v>
      </c>
      <c r="E1387" s="5">
        <v>133.550003</v>
      </c>
      <c r="F1387" s="5">
        <v>3577645</v>
      </c>
    </row>
    <row r="1388" spans="1:6" x14ac:dyDescent="0.3">
      <c r="A1388" s="4">
        <v>42318</v>
      </c>
      <c r="B1388" s="5">
        <v>127.599998</v>
      </c>
      <c r="C1388" s="5">
        <v>138.85000600000001</v>
      </c>
      <c r="D1388" s="5">
        <v>127.5</v>
      </c>
      <c r="E1388" s="5">
        <v>131.89999399999999</v>
      </c>
      <c r="F1388" s="5">
        <v>11692226</v>
      </c>
    </row>
    <row r="1389" spans="1:6" x14ac:dyDescent="0.3">
      <c r="A1389" s="4">
        <v>42321</v>
      </c>
      <c r="B1389" s="5">
        <v>131.89999399999999</v>
      </c>
      <c r="C1389" s="5">
        <v>131.949997</v>
      </c>
      <c r="D1389" s="5">
        <v>129.300003</v>
      </c>
      <c r="E1389" s="5">
        <v>130.25</v>
      </c>
      <c r="F1389" s="5">
        <v>2507502</v>
      </c>
    </row>
    <row r="1390" spans="1:6" x14ac:dyDescent="0.3">
      <c r="A1390" s="4">
        <v>42324</v>
      </c>
      <c r="B1390" s="5">
        <v>129.85000600000001</v>
      </c>
      <c r="C1390" s="5">
        <v>133.800003</v>
      </c>
      <c r="D1390" s="5">
        <v>129.550003</v>
      </c>
      <c r="E1390" s="5">
        <v>133.050003</v>
      </c>
      <c r="F1390" s="5">
        <v>1973356</v>
      </c>
    </row>
    <row r="1391" spans="1:6" x14ac:dyDescent="0.3">
      <c r="A1391" s="4">
        <v>42325</v>
      </c>
      <c r="B1391" s="5">
        <v>134</v>
      </c>
      <c r="C1391" s="5">
        <v>134.60000600000001</v>
      </c>
      <c r="D1391" s="5">
        <v>131.39999399999999</v>
      </c>
      <c r="E1391" s="5">
        <v>131.800003</v>
      </c>
      <c r="F1391" s="5">
        <v>1629176</v>
      </c>
    </row>
    <row r="1392" spans="1:6" x14ac:dyDescent="0.3">
      <c r="A1392" s="4">
        <v>42326</v>
      </c>
      <c r="B1392" s="5">
        <v>131.550003</v>
      </c>
      <c r="C1392" s="5">
        <v>132.800003</v>
      </c>
      <c r="D1392" s="5">
        <v>128.10000600000001</v>
      </c>
      <c r="E1392" s="5">
        <v>128.60000600000001</v>
      </c>
      <c r="F1392" s="5">
        <v>1911277</v>
      </c>
    </row>
    <row r="1393" spans="1:6" x14ac:dyDescent="0.3">
      <c r="A1393" s="4">
        <v>42327</v>
      </c>
      <c r="B1393" s="5">
        <v>129.39999399999999</v>
      </c>
      <c r="C1393" s="5">
        <v>130.199997</v>
      </c>
      <c r="D1393" s="5">
        <v>128.300003</v>
      </c>
      <c r="E1393" s="5">
        <v>128.89999399999999</v>
      </c>
      <c r="F1393" s="5">
        <v>1413209</v>
      </c>
    </row>
    <row r="1394" spans="1:6" x14ac:dyDescent="0.3">
      <c r="A1394" s="4">
        <v>42328</v>
      </c>
      <c r="B1394" s="5">
        <v>128.949997</v>
      </c>
      <c r="C1394" s="5">
        <v>130.85000600000001</v>
      </c>
      <c r="D1394" s="5">
        <v>127.199997</v>
      </c>
      <c r="E1394" s="5">
        <v>129.60000600000001</v>
      </c>
      <c r="F1394" s="5">
        <v>1862420</v>
      </c>
    </row>
    <row r="1395" spans="1:6" x14ac:dyDescent="0.3">
      <c r="A1395" s="4">
        <v>42331</v>
      </c>
      <c r="B1395" s="5">
        <v>130.5</v>
      </c>
      <c r="C1395" s="5">
        <v>131</v>
      </c>
      <c r="D1395" s="5">
        <v>128.14999399999999</v>
      </c>
      <c r="E1395" s="5">
        <v>128.35000600000001</v>
      </c>
      <c r="F1395" s="5">
        <v>1580581</v>
      </c>
    </row>
    <row r="1396" spans="1:6" x14ac:dyDescent="0.3">
      <c r="A1396" s="4">
        <v>42332</v>
      </c>
      <c r="B1396" s="5">
        <v>128</v>
      </c>
      <c r="C1396" s="5">
        <v>129.10000600000001</v>
      </c>
      <c r="D1396" s="5">
        <v>124.099998</v>
      </c>
      <c r="E1396" s="5">
        <v>124.599998</v>
      </c>
      <c r="F1396" s="5">
        <v>4154323</v>
      </c>
    </row>
    <row r="1397" spans="1:6" x14ac:dyDescent="0.3">
      <c r="A1397" s="4">
        <v>42334</v>
      </c>
      <c r="B1397" s="5">
        <v>124.599998</v>
      </c>
      <c r="C1397" s="5">
        <v>127.099998</v>
      </c>
      <c r="D1397" s="5">
        <v>123.449997</v>
      </c>
      <c r="E1397" s="5">
        <v>126.400002</v>
      </c>
      <c r="F1397" s="5">
        <v>3647874</v>
      </c>
    </row>
    <row r="1398" spans="1:6" x14ac:dyDescent="0.3">
      <c r="A1398" s="4">
        <v>42335</v>
      </c>
      <c r="B1398" s="5">
        <v>126.400002</v>
      </c>
      <c r="C1398" s="5">
        <v>130.949997</v>
      </c>
      <c r="D1398" s="5">
        <v>126</v>
      </c>
      <c r="E1398" s="5">
        <v>130.300003</v>
      </c>
      <c r="F1398" s="5">
        <v>3811943</v>
      </c>
    </row>
    <row r="1399" spans="1:6" x14ac:dyDescent="0.3">
      <c r="A1399" s="4">
        <v>42338</v>
      </c>
      <c r="B1399" s="5">
        <v>130.39999399999999</v>
      </c>
      <c r="C1399" s="5">
        <v>132</v>
      </c>
      <c r="D1399" s="5">
        <v>130.10000600000001</v>
      </c>
      <c r="E1399" s="5">
        <v>130.75</v>
      </c>
      <c r="F1399" s="5">
        <v>1729368</v>
      </c>
    </row>
    <row r="1400" spans="1:6" x14ac:dyDescent="0.3">
      <c r="A1400" s="4">
        <v>42339</v>
      </c>
      <c r="B1400" s="5">
        <v>132</v>
      </c>
      <c r="C1400" s="5">
        <v>132.199997</v>
      </c>
      <c r="D1400" s="5">
        <v>129.89999399999999</v>
      </c>
      <c r="E1400" s="5">
        <v>130.60000600000001</v>
      </c>
      <c r="F1400" s="5">
        <v>1602300</v>
      </c>
    </row>
    <row r="1401" spans="1:6" x14ac:dyDescent="0.3">
      <c r="A1401" s="4">
        <v>42340</v>
      </c>
      <c r="B1401" s="5">
        <v>130.550003</v>
      </c>
      <c r="C1401" s="5">
        <v>131.10000600000001</v>
      </c>
      <c r="D1401" s="5">
        <v>126.900002</v>
      </c>
      <c r="E1401" s="5">
        <v>127.400002</v>
      </c>
      <c r="F1401" s="5">
        <v>2339781</v>
      </c>
    </row>
    <row r="1402" spans="1:6" x14ac:dyDescent="0.3">
      <c r="A1402" s="4">
        <v>42341</v>
      </c>
      <c r="B1402" s="5">
        <v>126.75</v>
      </c>
      <c r="C1402" s="5">
        <v>127.650002</v>
      </c>
      <c r="D1402" s="5">
        <v>124.800003</v>
      </c>
      <c r="E1402" s="5">
        <v>125.300003</v>
      </c>
      <c r="F1402" s="5">
        <v>2105290</v>
      </c>
    </row>
    <row r="1403" spans="1:6" x14ac:dyDescent="0.3">
      <c r="A1403" s="4">
        <v>42342</v>
      </c>
      <c r="B1403" s="5">
        <v>124</v>
      </c>
      <c r="C1403" s="5">
        <v>125</v>
      </c>
      <c r="D1403" s="5">
        <v>123.099998</v>
      </c>
      <c r="E1403" s="5">
        <v>123.349998</v>
      </c>
      <c r="F1403" s="5">
        <v>1949910</v>
      </c>
    </row>
    <row r="1404" spans="1:6" x14ac:dyDescent="0.3">
      <c r="A1404" s="4">
        <v>42345</v>
      </c>
      <c r="B1404" s="5">
        <v>124.599998</v>
      </c>
      <c r="C1404" s="5">
        <v>124.949997</v>
      </c>
      <c r="D1404" s="5">
        <v>121.400002</v>
      </c>
      <c r="E1404" s="5">
        <v>121.75</v>
      </c>
      <c r="F1404" s="5">
        <v>2082903</v>
      </c>
    </row>
    <row r="1405" spans="1:6" x14ac:dyDescent="0.3">
      <c r="A1405" s="4">
        <v>42346</v>
      </c>
      <c r="B1405" s="5">
        <v>121</v>
      </c>
      <c r="C1405" s="5">
        <v>122.5</v>
      </c>
      <c r="D1405" s="5">
        <v>117.5</v>
      </c>
      <c r="E1405" s="5">
        <v>118.099998</v>
      </c>
      <c r="F1405" s="5">
        <v>3145482</v>
      </c>
    </row>
    <row r="1406" spans="1:6" x14ac:dyDescent="0.3">
      <c r="A1406" s="4">
        <v>42347</v>
      </c>
      <c r="B1406" s="5">
        <v>118</v>
      </c>
      <c r="C1406" s="5">
        <v>119.199997</v>
      </c>
      <c r="D1406" s="5">
        <v>116.599998</v>
      </c>
      <c r="E1406" s="5">
        <v>116.900002</v>
      </c>
      <c r="F1406" s="5">
        <v>2418597</v>
      </c>
    </row>
    <row r="1407" spans="1:6" x14ac:dyDescent="0.3">
      <c r="A1407" s="4">
        <v>42348</v>
      </c>
      <c r="B1407" s="5">
        <v>117.599998</v>
      </c>
      <c r="C1407" s="5">
        <v>118</v>
      </c>
      <c r="D1407" s="5">
        <v>115.099998</v>
      </c>
      <c r="E1407" s="5">
        <v>116.849998</v>
      </c>
      <c r="F1407" s="5">
        <v>2512651</v>
      </c>
    </row>
    <row r="1408" spans="1:6" x14ac:dyDescent="0.3">
      <c r="A1408" s="4">
        <v>42349</v>
      </c>
      <c r="B1408" s="5">
        <v>116.900002</v>
      </c>
      <c r="C1408" s="5">
        <v>118.75</v>
      </c>
      <c r="D1408" s="5">
        <v>113.25</v>
      </c>
      <c r="E1408" s="5">
        <v>115.25</v>
      </c>
      <c r="F1408" s="5">
        <v>3514803</v>
      </c>
    </row>
    <row r="1409" spans="1:6" x14ac:dyDescent="0.3">
      <c r="A1409" s="4">
        <v>42352</v>
      </c>
      <c r="B1409" s="5">
        <v>113.75</v>
      </c>
      <c r="C1409" s="5">
        <v>117.25</v>
      </c>
      <c r="D1409" s="5">
        <v>113.300003</v>
      </c>
      <c r="E1409" s="5">
        <v>115.75</v>
      </c>
      <c r="F1409" s="5">
        <v>2163378</v>
      </c>
    </row>
    <row r="1410" spans="1:6" x14ac:dyDescent="0.3">
      <c r="A1410" s="4">
        <v>42353</v>
      </c>
      <c r="B1410" s="5">
        <v>116</v>
      </c>
      <c r="C1410" s="5">
        <v>116.699997</v>
      </c>
      <c r="D1410" s="5">
        <v>114.699997</v>
      </c>
      <c r="E1410" s="5">
        <v>115.800003</v>
      </c>
      <c r="F1410" s="5">
        <v>1615647</v>
      </c>
    </row>
    <row r="1411" spans="1:6" x14ac:dyDescent="0.3">
      <c r="A1411" s="4">
        <v>42354</v>
      </c>
      <c r="B1411" s="5">
        <v>116.650002</v>
      </c>
      <c r="C1411" s="5">
        <v>117.900002</v>
      </c>
      <c r="D1411" s="5">
        <v>115.650002</v>
      </c>
      <c r="E1411" s="5">
        <v>115.949997</v>
      </c>
      <c r="F1411" s="5">
        <v>1833205</v>
      </c>
    </row>
    <row r="1412" spans="1:6" x14ac:dyDescent="0.3">
      <c r="A1412" s="4">
        <v>42355</v>
      </c>
      <c r="B1412" s="5">
        <v>117</v>
      </c>
      <c r="C1412" s="5">
        <v>117.949997</v>
      </c>
      <c r="D1412" s="5">
        <v>116.099998</v>
      </c>
      <c r="E1412" s="5">
        <v>117.300003</v>
      </c>
      <c r="F1412" s="5">
        <v>1910998</v>
      </c>
    </row>
    <row r="1413" spans="1:6" x14ac:dyDescent="0.3">
      <c r="A1413" s="4">
        <v>42356</v>
      </c>
      <c r="B1413" s="5">
        <v>117</v>
      </c>
      <c r="C1413" s="5">
        <v>120.400002</v>
      </c>
      <c r="D1413" s="5">
        <v>116.599998</v>
      </c>
      <c r="E1413" s="5">
        <v>117.550003</v>
      </c>
      <c r="F1413" s="5">
        <v>3301130</v>
      </c>
    </row>
    <row r="1414" spans="1:6" x14ac:dyDescent="0.3">
      <c r="A1414" s="4">
        <v>42359</v>
      </c>
      <c r="B1414" s="5">
        <v>117.949997</v>
      </c>
      <c r="C1414" s="5">
        <v>118.800003</v>
      </c>
      <c r="D1414" s="5">
        <v>117.599998</v>
      </c>
      <c r="E1414" s="5">
        <v>117.949997</v>
      </c>
      <c r="F1414" s="5">
        <v>1388962</v>
      </c>
    </row>
    <row r="1415" spans="1:6" x14ac:dyDescent="0.3">
      <c r="A1415" s="4">
        <v>42360</v>
      </c>
      <c r="B1415" s="5">
        <v>119</v>
      </c>
      <c r="C1415" s="5">
        <v>119.849998</v>
      </c>
      <c r="D1415" s="5">
        <v>116</v>
      </c>
      <c r="E1415" s="5">
        <v>116.400002</v>
      </c>
      <c r="F1415" s="5">
        <v>2793658</v>
      </c>
    </row>
    <row r="1416" spans="1:6" x14ac:dyDescent="0.3">
      <c r="A1416" s="4">
        <v>42361</v>
      </c>
      <c r="B1416" s="5">
        <v>117.099998</v>
      </c>
      <c r="C1416" s="5">
        <v>117.949997</v>
      </c>
      <c r="D1416" s="5">
        <v>116.849998</v>
      </c>
      <c r="E1416" s="5">
        <v>117.650002</v>
      </c>
      <c r="F1416" s="5">
        <v>1318932</v>
      </c>
    </row>
    <row r="1417" spans="1:6" x14ac:dyDescent="0.3">
      <c r="A1417" s="4">
        <v>42362</v>
      </c>
      <c r="B1417" s="5">
        <v>117.900002</v>
      </c>
      <c r="C1417" s="5">
        <v>118.199997</v>
      </c>
      <c r="D1417" s="5">
        <v>116.550003</v>
      </c>
      <c r="E1417" s="5">
        <v>117.5</v>
      </c>
      <c r="F1417" s="5">
        <v>1034945</v>
      </c>
    </row>
    <row r="1418" spans="1:6" x14ac:dyDescent="0.3">
      <c r="A1418" s="4">
        <v>42366</v>
      </c>
      <c r="B1418" s="5">
        <v>117.5</v>
      </c>
      <c r="C1418" s="5">
        <v>118.800003</v>
      </c>
      <c r="D1418" s="5">
        <v>117.199997</v>
      </c>
      <c r="E1418" s="5">
        <v>117.849998</v>
      </c>
      <c r="F1418" s="5">
        <v>1150013</v>
      </c>
    </row>
    <row r="1419" spans="1:6" x14ac:dyDescent="0.3">
      <c r="A1419" s="4">
        <v>42367</v>
      </c>
      <c r="B1419" s="5">
        <v>118.050003</v>
      </c>
      <c r="C1419" s="5">
        <v>118.25</v>
      </c>
      <c r="D1419" s="5">
        <v>116.300003</v>
      </c>
      <c r="E1419" s="5">
        <v>116.699997</v>
      </c>
      <c r="F1419" s="5">
        <v>1528784</v>
      </c>
    </row>
    <row r="1420" spans="1:6" x14ac:dyDescent="0.3">
      <c r="A1420" s="4">
        <v>42368</v>
      </c>
      <c r="B1420" s="5">
        <v>116.900002</v>
      </c>
      <c r="C1420" s="5">
        <v>117.699997</v>
      </c>
      <c r="D1420" s="5">
        <v>115</v>
      </c>
      <c r="E1420" s="5">
        <v>115.349998</v>
      </c>
      <c r="F1420" s="5">
        <v>1893165</v>
      </c>
    </row>
    <row r="1421" spans="1:6" x14ac:dyDescent="0.3">
      <c r="A1421" s="4">
        <v>42369</v>
      </c>
      <c r="B1421" s="5">
        <v>115.400002</v>
      </c>
      <c r="C1421" s="5">
        <v>115.75</v>
      </c>
      <c r="D1421" s="5">
        <v>114.199997</v>
      </c>
      <c r="E1421" s="5">
        <v>114.949997</v>
      </c>
      <c r="F1421" s="5">
        <v>1647237</v>
      </c>
    </row>
    <row r="1422" spans="1:6" x14ac:dyDescent="0.3">
      <c r="A1422" s="4">
        <v>42370</v>
      </c>
      <c r="B1422" s="5">
        <v>114.900002</v>
      </c>
      <c r="C1422" s="5">
        <v>117.75</v>
      </c>
      <c r="D1422" s="5">
        <v>114.599998</v>
      </c>
      <c r="E1422" s="5">
        <v>117.349998</v>
      </c>
      <c r="F1422" s="5">
        <v>1729723</v>
      </c>
    </row>
    <row r="1423" spans="1:6" x14ac:dyDescent="0.3">
      <c r="A1423" s="4">
        <v>42373</v>
      </c>
      <c r="B1423" s="5">
        <v>116.599998</v>
      </c>
      <c r="C1423" s="5">
        <v>117.349998</v>
      </c>
      <c r="D1423" s="5">
        <v>113.800003</v>
      </c>
      <c r="E1423" s="5">
        <v>114.699997</v>
      </c>
      <c r="F1423" s="5">
        <v>1961521</v>
      </c>
    </row>
    <row r="1424" spans="1:6" x14ac:dyDescent="0.3">
      <c r="A1424" s="4">
        <v>42374</v>
      </c>
      <c r="B1424" s="5">
        <v>115.199997</v>
      </c>
      <c r="C1424" s="5">
        <v>115.349998</v>
      </c>
      <c r="D1424" s="5">
        <v>112.800003</v>
      </c>
      <c r="E1424" s="5">
        <v>113.900002</v>
      </c>
      <c r="F1424" s="5">
        <v>1589405</v>
      </c>
    </row>
    <row r="1425" spans="1:6" x14ac:dyDescent="0.3">
      <c r="A1425" s="4">
        <v>42375</v>
      </c>
      <c r="B1425" s="5">
        <v>114.099998</v>
      </c>
      <c r="C1425" s="5">
        <v>117.300003</v>
      </c>
      <c r="D1425" s="5">
        <v>113</v>
      </c>
      <c r="E1425" s="5">
        <v>114.25</v>
      </c>
      <c r="F1425" s="5">
        <v>2785428</v>
      </c>
    </row>
    <row r="1426" spans="1:6" x14ac:dyDescent="0.3">
      <c r="A1426" s="4">
        <v>42376</v>
      </c>
      <c r="B1426" s="5">
        <v>113.050003</v>
      </c>
      <c r="C1426" s="5">
        <v>113.099998</v>
      </c>
      <c r="D1426" s="5">
        <v>108.650002</v>
      </c>
      <c r="E1426" s="5">
        <v>109.050003</v>
      </c>
      <c r="F1426" s="5">
        <v>3050214</v>
      </c>
    </row>
    <row r="1427" spans="1:6" x14ac:dyDescent="0.3">
      <c r="A1427" s="4">
        <v>42377</v>
      </c>
      <c r="B1427" s="5">
        <v>109.900002</v>
      </c>
      <c r="C1427" s="5">
        <v>110.849998</v>
      </c>
      <c r="D1427" s="5">
        <v>109.099998</v>
      </c>
      <c r="E1427" s="5">
        <v>109.900002</v>
      </c>
      <c r="F1427" s="5">
        <v>1808771</v>
      </c>
    </row>
    <row r="1428" spans="1:6" x14ac:dyDescent="0.3">
      <c r="A1428" s="4">
        <v>42380</v>
      </c>
      <c r="B1428" s="5">
        <v>109</v>
      </c>
      <c r="C1428" s="5">
        <v>109.849998</v>
      </c>
      <c r="D1428" s="5">
        <v>107.050003</v>
      </c>
      <c r="E1428" s="5">
        <v>107.5</v>
      </c>
      <c r="F1428" s="5">
        <v>2375792</v>
      </c>
    </row>
    <row r="1429" spans="1:6" x14ac:dyDescent="0.3">
      <c r="A1429" s="4">
        <v>42381</v>
      </c>
      <c r="B1429" s="5">
        <v>107.599998</v>
      </c>
      <c r="C1429" s="5">
        <v>108.5</v>
      </c>
      <c r="D1429" s="5">
        <v>103.25</v>
      </c>
      <c r="E1429" s="5">
        <v>104.400002</v>
      </c>
      <c r="F1429" s="5">
        <v>2849905</v>
      </c>
    </row>
    <row r="1430" spans="1:6" x14ac:dyDescent="0.3">
      <c r="A1430" s="4">
        <v>42382</v>
      </c>
      <c r="B1430" s="5">
        <v>105.599998</v>
      </c>
      <c r="C1430" s="5">
        <v>105.599998</v>
      </c>
      <c r="D1430" s="5">
        <v>99.099997999999999</v>
      </c>
      <c r="E1430" s="5">
        <v>100.199997</v>
      </c>
      <c r="F1430" s="5">
        <v>4661852</v>
      </c>
    </row>
    <row r="1431" spans="1:6" x14ac:dyDescent="0.3">
      <c r="A1431" s="4">
        <v>42383</v>
      </c>
      <c r="B1431" s="5">
        <v>97.699996999999996</v>
      </c>
      <c r="C1431" s="5">
        <v>99</v>
      </c>
      <c r="D1431" s="5">
        <v>95.5</v>
      </c>
      <c r="E1431" s="5">
        <v>98</v>
      </c>
      <c r="F1431" s="5">
        <v>3494658</v>
      </c>
    </row>
    <row r="1432" spans="1:6" x14ac:dyDescent="0.3">
      <c r="A1432" s="4">
        <v>42384</v>
      </c>
      <c r="B1432" s="5">
        <v>98.900002000000001</v>
      </c>
      <c r="C1432" s="5">
        <v>99.050003000000004</v>
      </c>
      <c r="D1432" s="5">
        <v>92.650002000000001</v>
      </c>
      <c r="E1432" s="5">
        <v>94.550003000000004</v>
      </c>
      <c r="F1432" s="5">
        <v>3578252</v>
      </c>
    </row>
    <row r="1433" spans="1:6" x14ac:dyDescent="0.3">
      <c r="A1433" s="4">
        <v>42387</v>
      </c>
      <c r="B1433" s="5">
        <v>95</v>
      </c>
      <c r="C1433" s="5">
        <v>96</v>
      </c>
      <c r="D1433" s="5">
        <v>90.349997999999999</v>
      </c>
      <c r="E1433" s="5">
        <v>92.400002000000001</v>
      </c>
      <c r="F1433" s="5">
        <v>4523474</v>
      </c>
    </row>
    <row r="1434" spans="1:6" x14ac:dyDescent="0.3">
      <c r="A1434" s="4">
        <v>42388</v>
      </c>
      <c r="B1434" s="5">
        <v>93</v>
      </c>
      <c r="C1434" s="5">
        <v>94.75</v>
      </c>
      <c r="D1434" s="5">
        <v>92.150002000000001</v>
      </c>
      <c r="E1434" s="5">
        <v>93.75</v>
      </c>
      <c r="F1434" s="5">
        <v>2771182</v>
      </c>
    </row>
    <row r="1435" spans="1:6" x14ac:dyDescent="0.3">
      <c r="A1435" s="4">
        <v>42389</v>
      </c>
      <c r="B1435" s="5">
        <v>91.699996999999996</v>
      </c>
      <c r="C1435" s="5">
        <v>92.199996999999996</v>
      </c>
      <c r="D1435" s="5">
        <v>90</v>
      </c>
      <c r="E1435" s="5">
        <v>91.25</v>
      </c>
      <c r="F1435" s="5">
        <v>3067084</v>
      </c>
    </row>
    <row r="1436" spans="1:6" x14ac:dyDescent="0.3">
      <c r="A1436" s="4">
        <v>42390</v>
      </c>
      <c r="B1436" s="5">
        <v>92.800003000000004</v>
      </c>
      <c r="C1436" s="5">
        <v>96.5</v>
      </c>
      <c r="D1436" s="5">
        <v>91.5</v>
      </c>
      <c r="E1436" s="5">
        <v>95.349997999999999</v>
      </c>
      <c r="F1436" s="5">
        <v>5044834</v>
      </c>
    </row>
    <row r="1437" spans="1:6" x14ac:dyDescent="0.3">
      <c r="A1437" s="4">
        <v>42391</v>
      </c>
      <c r="B1437" s="5">
        <v>96.800003000000004</v>
      </c>
      <c r="C1437" s="5">
        <v>101.650002</v>
      </c>
      <c r="D1437" s="5">
        <v>96.449996999999996</v>
      </c>
      <c r="E1437" s="5">
        <v>100.75</v>
      </c>
      <c r="F1437" s="5">
        <v>5184051</v>
      </c>
    </row>
    <row r="1438" spans="1:6" x14ac:dyDescent="0.3">
      <c r="A1438" s="4">
        <v>42394</v>
      </c>
      <c r="B1438" s="5">
        <v>101.599998</v>
      </c>
      <c r="C1438" s="5">
        <v>102.900002</v>
      </c>
      <c r="D1438" s="5">
        <v>98.900002000000001</v>
      </c>
      <c r="E1438" s="5">
        <v>99.599997999999999</v>
      </c>
      <c r="F1438" s="5">
        <v>2320163</v>
      </c>
    </row>
    <row r="1439" spans="1:6" x14ac:dyDescent="0.3">
      <c r="A1439" s="4">
        <v>42396</v>
      </c>
      <c r="B1439" s="5">
        <v>99.599997999999999</v>
      </c>
      <c r="C1439" s="5">
        <v>102.449997</v>
      </c>
      <c r="D1439" s="5">
        <v>97.599997999999999</v>
      </c>
      <c r="E1439" s="5">
        <v>99.699996999999996</v>
      </c>
      <c r="F1439" s="5">
        <v>4469600</v>
      </c>
    </row>
    <row r="1440" spans="1:6" x14ac:dyDescent="0.3">
      <c r="A1440" s="4">
        <v>42397</v>
      </c>
      <c r="B1440" s="5">
        <v>99.300003000000004</v>
      </c>
      <c r="C1440" s="5">
        <v>100.699997</v>
      </c>
      <c r="D1440" s="5">
        <v>98.400002000000001</v>
      </c>
      <c r="E1440" s="5">
        <v>98.949996999999996</v>
      </c>
      <c r="F1440" s="5">
        <v>2942482</v>
      </c>
    </row>
    <row r="1441" spans="1:6" x14ac:dyDescent="0.3">
      <c r="A1441" s="4">
        <v>42398</v>
      </c>
      <c r="B1441" s="5">
        <v>98.300003000000004</v>
      </c>
      <c r="C1441" s="5">
        <v>100.949997</v>
      </c>
      <c r="D1441" s="5">
        <v>95.599997999999999</v>
      </c>
      <c r="E1441" s="5">
        <v>100.300003</v>
      </c>
      <c r="F1441" s="5">
        <v>3753307</v>
      </c>
    </row>
    <row r="1442" spans="1:6" x14ac:dyDescent="0.3">
      <c r="A1442" s="4">
        <v>42401</v>
      </c>
      <c r="B1442" s="5">
        <v>101.449997</v>
      </c>
      <c r="C1442" s="5">
        <v>101.5</v>
      </c>
      <c r="D1442" s="5">
        <v>97.099997999999999</v>
      </c>
      <c r="E1442" s="5">
        <v>97.75</v>
      </c>
      <c r="F1442" s="5">
        <v>2644126</v>
      </c>
    </row>
    <row r="1443" spans="1:6" x14ac:dyDescent="0.3">
      <c r="A1443" s="4">
        <v>42402</v>
      </c>
      <c r="B1443" s="5">
        <v>98</v>
      </c>
      <c r="C1443" s="5">
        <v>100.349998</v>
      </c>
      <c r="D1443" s="5">
        <v>96.150002000000001</v>
      </c>
      <c r="E1443" s="5">
        <v>96.449996999999996</v>
      </c>
      <c r="F1443" s="5">
        <v>3624157</v>
      </c>
    </row>
    <row r="1444" spans="1:6" x14ac:dyDescent="0.3">
      <c r="A1444" s="4">
        <v>42403</v>
      </c>
      <c r="B1444" s="5">
        <v>94.5</v>
      </c>
      <c r="C1444" s="5">
        <v>95.300003000000004</v>
      </c>
      <c r="D1444" s="5">
        <v>92</v>
      </c>
      <c r="E1444" s="5">
        <v>93</v>
      </c>
      <c r="F1444" s="5">
        <v>2815253</v>
      </c>
    </row>
    <row r="1445" spans="1:6" x14ac:dyDescent="0.3">
      <c r="A1445" s="4">
        <v>42404</v>
      </c>
      <c r="B1445" s="5">
        <v>93.699996999999996</v>
      </c>
      <c r="C1445" s="5">
        <v>95.699996999999996</v>
      </c>
      <c r="D1445" s="5">
        <v>91.800003000000004</v>
      </c>
      <c r="E1445" s="5">
        <v>93.099997999999999</v>
      </c>
      <c r="F1445" s="5">
        <v>2322006</v>
      </c>
    </row>
    <row r="1446" spans="1:6" x14ac:dyDescent="0.3">
      <c r="A1446" s="4">
        <v>42405</v>
      </c>
      <c r="B1446" s="5">
        <v>93.550003000000004</v>
      </c>
      <c r="C1446" s="5">
        <v>98.449996999999996</v>
      </c>
      <c r="D1446" s="5">
        <v>93.400002000000001</v>
      </c>
      <c r="E1446" s="5">
        <v>97.75</v>
      </c>
      <c r="F1446" s="5">
        <v>2581617</v>
      </c>
    </row>
    <row r="1447" spans="1:6" x14ac:dyDescent="0.3">
      <c r="A1447" s="4">
        <v>42408</v>
      </c>
      <c r="B1447" s="5">
        <v>97.900002000000001</v>
      </c>
      <c r="C1447" s="5">
        <v>105.400002</v>
      </c>
      <c r="D1447" s="5">
        <v>97.099997999999999</v>
      </c>
      <c r="E1447" s="5">
        <v>102.099998</v>
      </c>
      <c r="F1447" s="5">
        <v>6294005</v>
      </c>
    </row>
    <row r="1448" spans="1:6" x14ac:dyDescent="0.3">
      <c r="A1448" s="4">
        <v>42409</v>
      </c>
      <c r="B1448" s="5">
        <v>100</v>
      </c>
      <c r="C1448" s="5">
        <v>102.199997</v>
      </c>
      <c r="D1448" s="5">
        <v>95.5</v>
      </c>
      <c r="E1448" s="5">
        <v>95.75</v>
      </c>
      <c r="F1448" s="5">
        <v>5171167</v>
      </c>
    </row>
    <row r="1449" spans="1:6" x14ac:dyDescent="0.3">
      <c r="A1449" s="4">
        <v>42410</v>
      </c>
      <c r="B1449" s="5">
        <v>94</v>
      </c>
      <c r="C1449" s="5">
        <v>95.050003000000004</v>
      </c>
      <c r="D1449" s="5">
        <v>89.199996999999996</v>
      </c>
      <c r="E1449" s="5">
        <v>90.400002000000001</v>
      </c>
      <c r="F1449" s="5">
        <v>5612142</v>
      </c>
    </row>
    <row r="1450" spans="1:6" x14ac:dyDescent="0.3">
      <c r="A1450" s="4">
        <v>42411</v>
      </c>
      <c r="B1450" s="5">
        <v>90</v>
      </c>
      <c r="C1450" s="5">
        <v>90.099997999999999</v>
      </c>
      <c r="D1450" s="5">
        <v>83.199996999999996</v>
      </c>
      <c r="E1450" s="5">
        <v>85.199996999999996</v>
      </c>
      <c r="F1450" s="5">
        <v>10724568</v>
      </c>
    </row>
    <row r="1451" spans="1:6" x14ac:dyDescent="0.3">
      <c r="A1451" s="4">
        <v>42412</v>
      </c>
      <c r="B1451" s="5">
        <v>83.25</v>
      </c>
      <c r="C1451" s="5">
        <v>87.900002000000001</v>
      </c>
      <c r="D1451" s="5">
        <v>80.099997999999999</v>
      </c>
      <c r="E1451" s="5">
        <v>84.599997999999999</v>
      </c>
      <c r="F1451" s="5">
        <v>6641524</v>
      </c>
    </row>
    <row r="1452" spans="1:6" x14ac:dyDescent="0.3">
      <c r="A1452" s="4">
        <v>42415</v>
      </c>
      <c r="B1452" s="5">
        <v>87</v>
      </c>
      <c r="C1452" s="5">
        <v>92.550003000000004</v>
      </c>
      <c r="D1452" s="5">
        <v>86.699996999999996</v>
      </c>
      <c r="E1452" s="5">
        <v>89.400002000000001</v>
      </c>
      <c r="F1452" s="5">
        <v>5002032</v>
      </c>
    </row>
    <row r="1453" spans="1:6" x14ac:dyDescent="0.3">
      <c r="A1453" s="4">
        <v>42416</v>
      </c>
      <c r="B1453" s="5">
        <v>91.699996999999996</v>
      </c>
      <c r="C1453" s="5">
        <v>91.699996999999996</v>
      </c>
      <c r="D1453" s="5">
        <v>84.75</v>
      </c>
      <c r="E1453" s="5">
        <v>85.5</v>
      </c>
      <c r="F1453" s="5">
        <v>4192892</v>
      </c>
    </row>
    <row r="1454" spans="1:6" x14ac:dyDescent="0.3">
      <c r="A1454" s="4">
        <v>42417</v>
      </c>
      <c r="B1454" s="5">
        <v>81.699996999999996</v>
      </c>
      <c r="C1454" s="5">
        <v>87.650002000000001</v>
      </c>
      <c r="D1454" s="5">
        <v>80.400002000000001</v>
      </c>
      <c r="E1454" s="5">
        <v>86.050003000000004</v>
      </c>
      <c r="F1454" s="5">
        <v>7620821</v>
      </c>
    </row>
    <row r="1455" spans="1:6" x14ac:dyDescent="0.3">
      <c r="A1455" s="4">
        <v>42418</v>
      </c>
      <c r="B1455" s="5">
        <v>87.150002000000001</v>
      </c>
      <c r="C1455" s="5">
        <v>89.75</v>
      </c>
      <c r="D1455" s="5">
        <v>84.199996999999996</v>
      </c>
      <c r="E1455" s="5">
        <v>85.650002000000001</v>
      </c>
      <c r="F1455" s="5">
        <v>3507899</v>
      </c>
    </row>
    <row r="1456" spans="1:6" x14ac:dyDescent="0.3">
      <c r="A1456" s="4">
        <v>42419</v>
      </c>
      <c r="B1456" s="5">
        <v>84</v>
      </c>
      <c r="C1456" s="5">
        <v>88.5</v>
      </c>
      <c r="D1456" s="5">
        <v>82.199996999999996</v>
      </c>
      <c r="E1456" s="5">
        <v>87.400002000000001</v>
      </c>
      <c r="F1456" s="5">
        <v>3873367</v>
      </c>
    </row>
    <row r="1457" spans="1:6" x14ac:dyDescent="0.3">
      <c r="A1457" s="4">
        <v>42422</v>
      </c>
      <c r="B1457" s="5">
        <v>87.550003000000004</v>
      </c>
      <c r="C1457" s="5">
        <v>88.300003000000004</v>
      </c>
      <c r="D1457" s="5">
        <v>85.599997999999999</v>
      </c>
      <c r="E1457" s="5">
        <v>86.849997999999999</v>
      </c>
      <c r="F1457" s="5">
        <v>1901740</v>
      </c>
    </row>
    <row r="1458" spans="1:6" x14ac:dyDescent="0.3">
      <c r="A1458" s="4">
        <v>42423</v>
      </c>
      <c r="B1458" s="5">
        <v>86.400002000000001</v>
      </c>
      <c r="C1458" s="5">
        <v>86.900002000000001</v>
      </c>
      <c r="D1458" s="5">
        <v>84</v>
      </c>
      <c r="E1458" s="5">
        <v>84.650002000000001</v>
      </c>
      <c r="F1458" s="5">
        <v>2336849</v>
      </c>
    </row>
    <row r="1459" spans="1:6" x14ac:dyDescent="0.3">
      <c r="A1459" s="4">
        <v>42424</v>
      </c>
      <c r="B1459" s="5">
        <v>84</v>
      </c>
      <c r="C1459" s="5">
        <v>87.949996999999996</v>
      </c>
      <c r="D1459" s="5">
        <v>83.199996999999996</v>
      </c>
      <c r="E1459" s="5">
        <v>85.800003000000004</v>
      </c>
      <c r="F1459" s="5">
        <v>3142464</v>
      </c>
    </row>
    <row r="1460" spans="1:6" x14ac:dyDescent="0.3">
      <c r="A1460" s="4">
        <v>42425</v>
      </c>
      <c r="B1460" s="5">
        <v>86.25</v>
      </c>
      <c r="C1460" s="5">
        <v>87.900002000000001</v>
      </c>
      <c r="D1460" s="5">
        <v>83.199996999999996</v>
      </c>
      <c r="E1460" s="5">
        <v>83.800003000000004</v>
      </c>
      <c r="F1460" s="5">
        <v>3016168</v>
      </c>
    </row>
    <row r="1461" spans="1:6" x14ac:dyDescent="0.3">
      <c r="A1461" s="4">
        <v>42426</v>
      </c>
      <c r="B1461" s="5">
        <v>85</v>
      </c>
      <c r="C1461" s="5">
        <v>85.400002000000001</v>
      </c>
      <c r="D1461" s="5">
        <v>82.75</v>
      </c>
      <c r="E1461" s="5">
        <v>83.699996999999996</v>
      </c>
      <c r="F1461" s="5">
        <v>3101812</v>
      </c>
    </row>
    <row r="1462" spans="1:6" x14ac:dyDescent="0.3">
      <c r="A1462" s="4">
        <v>42429</v>
      </c>
      <c r="B1462" s="5">
        <v>84.099997999999999</v>
      </c>
      <c r="C1462" s="5">
        <v>87.099997999999999</v>
      </c>
      <c r="D1462" s="5">
        <v>81.300003000000004</v>
      </c>
      <c r="E1462" s="5">
        <v>83.300003000000004</v>
      </c>
      <c r="F1462" s="5">
        <v>5882581</v>
      </c>
    </row>
    <row r="1463" spans="1:6" x14ac:dyDescent="0.3">
      <c r="A1463" s="4">
        <v>42430</v>
      </c>
      <c r="B1463" s="5">
        <v>84.050003000000004</v>
      </c>
      <c r="C1463" s="5">
        <v>87</v>
      </c>
      <c r="D1463" s="5">
        <v>84.050003000000004</v>
      </c>
      <c r="E1463" s="5">
        <v>86.650002000000001</v>
      </c>
      <c r="F1463" s="5">
        <v>3090017</v>
      </c>
    </row>
    <row r="1464" spans="1:6" x14ac:dyDescent="0.3">
      <c r="A1464" s="4">
        <v>42431</v>
      </c>
      <c r="B1464" s="5">
        <v>92</v>
      </c>
      <c r="C1464" s="5">
        <v>95.300003000000004</v>
      </c>
      <c r="D1464" s="5">
        <v>90.550003000000004</v>
      </c>
      <c r="E1464" s="5">
        <v>93.099997999999999</v>
      </c>
      <c r="F1464" s="5">
        <v>5978757</v>
      </c>
    </row>
    <row r="1465" spans="1:6" x14ac:dyDescent="0.3">
      <c r="A1465" s="4">
        <v>42432</v>
      </c>
      <c r="B1465" s="5">
        <v>95</v>
      </c>
      <c r="C1465" s="5">
        <v>95.5</v>
      </c>
      <c r="D1465" s="5">
        <v>90.900002000000001</v>
      </c>
      <c r="E1465" s="5">
        <v>92.900002000000001</v>
      </c>
      <c r="F1465" s="5">
        <v>3014797</v>
      </c>
    </row>
    <row r="1466" spans="1:6" x14ac:dyDescent="0.3">
      <c r="A1466" s="4">
        <v>42433</v>
      </c>
      <c r="B1466" s="5">
        <v>93.900002000000001</v>
      </c>
      <c r="C1466" s="5">
        <v>97.5</v>
      </c>
      <c r="D1466" s="5">
        <v>91.5</v>
      </c>
      <c r="E1466" s="5">
        <v>94.400002000000001</v>
      </c>
      <c r="F1466" s="5">
        <v>7441721</v>
      </c>
    </row>
    <row r="1467" spans="1:6" x14ac:dyDescent="0.3">
      <c r="A1467" s="4">
        <v>42437</v>
      </c>
      <c r="B1467" s="5">
        <v>94.400002000000001</v>
      </c>
      <c r="C1467" s="5">
        <v>95.449996999999996</v>
      </c>
      <c r="D1467" s="5">
        <v>92</v>
      </c>
      <c r="E1467" s="5">
        <v>92.5</v>
      </c>
      <c r="F1467" s="5">
        <v>3793143</v>
      </c>
    </row>
    <row r="1468" spans="1:6" x14ac:dyDescent="0.3">
      <c r="A1468" s="4">
        <v>42438</v>
      </c>
      <c r="B1468" s="5">
        <v>91.75</v>
      </c>
      <c r="C1468" s="5">
        <v>94.900002000000001</v>
      </c>
      <c r="D1468" s="5">
        <v>90.800003000000004</v>
      </c>
      <c r="E1468" s="5">
        <v>94.199996999999996</v>
      </c>
      <c r="F1468" s="5">
        <v>3026326</v>
      </c>
    </row>
    <row r="1469" spans="1:6" x14ac:dyDescent="0.3">
      <c r="A1469" s="4">
        <v>42439</v>
      </c>
      <c r="B1469" s="5">
        <v>93.75</v>
      </c>
      <c r="C1469" s="5">
        <v>95.75</v>
      </c>
      <c r="D1469" s="5">
        <v>92.800003000000004</v>
      </c>
      <c r="E1469" s="5">
        <v>93.699996999999996</v>
      </c>
      <c r="F1469" s="5">
        <v>2638929</v>
      </c>
    </row>
    <row r="1470" spans="1:6" x14ac:dyDescent="0.3">
      <c r="A1470" s="4">
        <v>42440</v>
      </c>
      <c r="B1470" s="5">
        <v>92.300003000000004</v>
      </c>
      <c r="C1470" s="5">
        <v>94.199996999999996</v>
      </c>
      <c r="D1470" s="5">
        <v>91.599997999999999</v>
      </c>
      <c r="E1470" s="5">
        <v>93.300003000000004</v>
      </c>
      <c r="F1470" s="5">
        <v>2889247</v>
      </c>
    </row>
    <row r="1471" spans="1:6" x14ac:dyDescent="0.3">
      <c r="A1471" s="4">
        <v>42443</v>
      </c>
      <c r="B1471" s="5">
        <v>95</v>
      </c>
      <c r="C1471" s="5">
        <v>95.5</v>
      </c>
      <c r="D1471" s="5">
        <v>92.900002000000001</v>
      </c>
      <c r="E1471" s="5">
        <v>93.800003000000004</v>
      </c>
      <c r="F1471" s="5">
        <v>2525124</v>
      </c>
    </row>
    <row r="1472" spans="1:6" x14ac:dyDescent="0.3">
      <c r="A1472" s="4">
        <v>42444</v>
      </c>
      <c r="B1472" s="5">
        <v>94</v>
      </c>
      <c r="C1472" s="5">
        <v>96.5</v>
      </c>
      <c r="D1472" s="5">
        <v>93.699996999999996</v>
      </c>
      <c r="E1472" s="5">
        <v>95</v>
      </c>
      <c r="F1472" s="5">
        <v>3189199</v>
      </c>
    </row>
    <row r="1473" spans="1:6" x14ac:dyDescent="0.3">
      <c r="A1473" s="4">
        <v>42445</v>
      </c>
      <c r="B1473" s="5">
        <v>94.949996999999996</v>
      </c>
      <c r="C1473" s="5">
        <v>96.050003000000004</v>
      </c>
      <c r="D1473" s="5">
        <v>93.050003000000004</v>
      </c>
      <c r="E1473" s="5">
        <v>95.400002000000001</v>
      </c>
      <c r="F1473" s="5">
        <v>3170939</v>
      </c>
    </row>
    <row r="1474" spans="1:6" x14ac:dyDescent="0.3">
      <c r="A1474" s="4">
        <v>42446</v>
      </c>
      <c r="B1474" s="5">
        <v>96.5</v>
      </c>
      <c r="C1474" s="5">
        <v>96.900002000000001</v>
      </c>
      <c r="D1474" s="5">
        <v>94.449996999999996</v>
      </c>
      <c r="E1474" s="5">
        <v>94.849997999999999</v>
      </c>
      <c r="F1474" s="5">
        <v>2445670</v>
      </c>
    </row>
    <row r="1475" spans="1:6" x14ac:dyDescent="0.3">
      <c r="A1475" s="4">
        <v>42447</v>
      </c>
      <c r="B1475" s="5">
        <v>95.199996999999996</v>
      </c>
      <c r="C1475" s="5">
        <v>97.099997999999999</v>
      </c>
      <c r="D1475" s="5">
        <v>94.599997999999999</v>
      </c>
      <c r="E1475" s="5">
        <v>96.599997999999999</v>
      </c>
      <c r="F1475" s="5">
        <v>2818090</v>
      </c>
    </row>
    <row r="1476" spans="1:6" x14ac:dyDescent="0.3">
      <c r="A1476" s="4">
        <v>42450</v>
      </c>
      <c r="B1476" s="5">
        <v>97.300003000000004</v>
      </c>
      <c r="C1476" s="5">
        <v>99.349997999999999</v>
      </c>
      <c r="D1476" s="5">
        <v>97.199996999999996</v>
      </c>
      <c r="E1476" s="5">
        <v>98.949996999999996</v>
      </c>
      <c r="F1476" s="5">
        <v>2923261</v>
      </c>
    </row>
    <row r="1477" spans="1:6" x14ac:dyDescent="0.3">
      <c r="A1477" s="4">
        <v>42451</v>
      </c>
      <c r="B1477" s="5">
        <v>98.900002000000001</v>
      </c>
      <c r="C1477" s="5">
        <v>99.599997999999999</v>
      </c>
      <c r="D1477" s="5">
        <v>96.800003000000004</v>
      </c>
      <c r="E1477" s="5">
        <v>98.050003000000004</v>
      </c>
      <c r="F1477" s="5">
        <v>2322783</v>
      </c>
    </row>
    <row r="1478" spans="1:6" x14ac:dyDescent="0.3">
      <c r="A1478" s="4">
        <v>42452</v>
      </c>
      <c r="B1478" s="5">
        <v>97.650002000000001</v>
      </c>
      <c r="C1478" s="5">
        <v>98</v>
      </c>
      <c r="D1478" s="5">
        <v>96.199996999999996</v>
      </c>
      <c r="E1478" s="5">
        <v>96.550003000000004</v>
      </c>
      <c r="F1478" s="5">
        <v>1658447</v>
      </c>
    </row>
    <row r="1479" spans="1:6" x14ac:dyDescent="0.3">
      <c r="A1479" s="4">
        <v>42457</v>
      </c>
      <c r="B1479" s="5">
        <v>96.550003000000004</v>
      </c>
      <c r="C1479" s="5">
        <v>96.900002000000001</v>
      </c>
      <c r="D1479" s="5">
        <v>93</v>
      </c>
      <c r="E1479" s="5">
        <v>93.550003000000004</v>
      </c>
      <c r="F1479" s="5">
        <v>2173988</v>
      </c>
    </row>
    <row r="1480" spans="1:6" x14ac:dyDescent="0.3">
      <c r="A1480" s="4">
        <v>42458</v>
      </c>
      <c r="B1480" s="5">
        <v>94.699996999999996</v>
      </c>
      <c r="C1480" s="5">
        <v>96</v>
      </c>
      <c r="D1480" s="5">
        <v>93.75</v>
      </c>
      <c r="E1480" s="5">
        <v>93.949996999999996</v>
      </c>
      <c r="F1480" s="5">
        <v>2285015</v>
      </c>
    </row>
    <row r="1481" spans="1:6" x14ac:dyDescent="0.3">
      <c r="A1481" s="4">
        <v>42459</v>
      </c>
      <c r="B1481" s="5">
        <v>95.099997999999999</v>
      </c>
      <c r="C1481" s="5">
        <v>98.900002000000001</v>
      </c>
      <c r="D1481" s="5">
        <v>94</v>
      </c>
      <c r="E1481" s="5">
        <v>96.5</v>
      </c>
      <c r="F1481" s="5">
        <v>6930371</v>
      </c>
    </row>
    <row r="1482" spans="1:6" x14ac:dyDescent="0.3">
      <c r="A1482" s="4">
        <v>42460</v>
      </c>
      <c r="B1482" s="5">
        <v>96.5</v>
      </c>
      <c r="C1482" s="5">
        <v>100.150002</v>
      </c>
      <c r="D1482" s="5">
        <v>95.199996999999996</v>
      </c>
      <c r="E1482" s="5">
        <v>97.050003000000004</v>
      </c>
      <c r="F1482" s="5">
        <v>8190169</v>
      </c>
    </row>
    <row r="1483" spans="1:6" x14ac:dyDescent="0.3">
      <c r="A1483" s="4">
        <v>42461</v>
      </c>
      <c r="B1483" s="5">
        <v>96.800003000000004</v>
      </c>
      <c r="C1483" s="5">
        <v>101</v>
      </c>
      <c r="D1483" s="5">
        <v>96.300003000000004</v>
      </c>
      <c r="E1483" s="5">
        <v>100.5</v>
      </c>
      <c r="F1483" s="5">
        <v>5687608</v>
      </c>
    </row>
    <row r="1484" spans="1:6" x14ac:dyDescent="0.3">
      <c r="A1484" s="4">
        <v>42464</v>
      </c>
      <c r="B1484" s="5">
        <v>101.650002</v>
      </c>
      <c r="C1484" s="5">
        <v>101.800003</v>
      </c>
      <c r="D1484" s="5">
        <v>98.5</v>
      </c>
      <c r="E1484" s="5">
        <v>99.75</v>
      </c>
      <c r="F1484" s="5">
        <v>3643248</v>
      </c>
    </row>
    <row r="1485" spans="1:6" x14ac:dyDescent="0.3">
      <c r="A1485" s="4">
        <v>42465</v>
      </c>
      <c r="B1485" s="5">
        <v>99.199996999999996</v>
      </c>
      <c r="C1485" s="5">
        <v>99.849997999999999</v>
      </c>
      <c r="D1485" s="5">
        <v>93.599997999999999</v>
      </c>
      <c r="E1485" s="5">
        <v>94.199996999999996</v>
      </c>
      <c r="F1485" s="5">
        <v>5511282</v>
      </c>
    </row>
    <row r="1486" spans="1:6" x14ac:dyDescent="0.3">
      <c r="A1486" s="4">
        <v>42466</v>
      </c>
      <c r="B1486" s="5">
        <v>93.849997999999999</v>
      </c>
      <c r="C1486" s="5">
        <v>94.449996999999996</v>
      </c>
      <c r="D1486" s="5">
        <v>91.449996999999996</v>
      </c>
      <c r="E1486" s="5">
        <v>92.849997999999999</v>
      </c>
      <c r="F1486" s="5">
        <v>3821363</v>
      </c>
    </row>
    <row r="1487" spans="1:6" x14ac:dyDescent="0.3">
      <c r="A1487" s="4">
        <v>42467</v>
      </c>
      <c r="B1487" s="5">
        <v>93.050003000000004</v>
      </c>
      <c r="C1487" s="5">
        <v>93.199996999999996</v>
      </c>
      <c r="D1487" s="5">
        <v>90.349997999999999</v>
      </c>
      <c r="E1487" s="5">
        <v>90.800003000000004</v>
      </c>
      <c r="F1487" s="5">
        <v>4521830</v>
      </c>
    </row>
    <row r="1488" spans="1:6" x14ac:dyDescent="0.3">
      <c r="A1488" s="4">
        <v>42468</v>
      </c>
      <c r="B1488" s="5">
        <v>90.150002000000001</v>
      </c>
      <c r="C1488" s="5">
        <v>91.599997999999999</v>
      </c>
      <c r="D1488" s="5">
        <v>89.349997999999999</v>
      </c>
      <c r="E1488" s="5">
        <v>91.150002000000001</v>
      </c>
      <c r="F1488" s="5">
        <v>3272784</v>
      </c>
    </row>
    <row r="1489" spans="1:6" x14ac:dyDescent="0.3">
      <c r="A1489" s="4">
        <v>42471</v>
      </c>
      <c r="B1489" s="5">
        <v>91.599997999999999</v>
      </c>
      <c r="C1489" s="5">
        <v>93.400002000000001</v>
      </c>
      <c r="D1489" s="5">
        <v>90.400002000000001</v>
      </c>
      <c r="E1489" s="5">
        <v>92.949996999999996</v>
      </c>
      <c r="F1489" s="5">
        <v>2881335</v>
      </c>
    </row>
    <row r="1490" spans="1:6" x14ac:dyDescent="0.3">
      <c r="A1490" s="4">
        <v>42472</v>
      </c>
      <c r="B1490" s="5">
        <v>93.150002000000001</v>
      </c>
      <c r="C1490" s="5">
        <v>95.050003000000004</v>
      </c>
      <c r="D1490" s="5">
        <v>92.75</v>
      </c>
      <c r="E1490" s="5">
        <v>93.949996999999996</v>
      </c>
      <c r="F1490" s="5">
        <v>3428066</v>
      </c>
    </row>
    <row r="1491" spans="1:6" x14ac:dyDescent="0.3">
      <c r="A1491" s="4">
        <v>42473</v>
      </c>
      <c r="B1491" s="5">
        <v>95.199996999999996</v>
      </c>
      <c r="C1491" s="5">
        <v>97.199996999999996</v>
      </c>
      <c r="D1491" s="5">
        <v>94.199996999999996</v>
      </c>
      <c r="E1491" s="5">
        <v>94.650002000000001</v>
      </c>
      <c r="F1491" s="5">
        <v>4140129</v>
      </c>
    </row>
    <row r="1492" spans="1:6" x14ac:dyDescent="0.3">
      <c r="A1492" s="4">
        <v>42478</v>
      </c>
      <c r="B1492" s="5">
        <v>94.650002000000001</v>
      </c>
      <c r="C1492" s="5">
        <v>94.949996999999996</v>
      </c>
      <c r="D1492" s="5">
        <v>92.050003000000004</v>
      </c>
      <c r="E1492" s="5">
        <v>92.599997999999999</v>
      </c>
      <c r="F1492" s="5">
        <v>2407971</v>
      </c>
    </row>
    <row r="1493" spans="1:6" x14ac:dyDescent="0.3">
      <c r="A1493" s="4">
        <v>42480</v>
      </c>
      <c r="B1493" s="5">
        <v>92.599997999999999</v>
      </c>
      <c r="C1493" s="5">
        <v>95.199996999999996</v>
      </c>
      <c r="D1493" s="5">
        <v>91.550003000000004</v>
      </c>
      <c r="E1493" s="5">
        <v>94.699996999999996</v>
      </c>
      <c r="F1493" s="5">
        <v>3497784</v>
      </c>
    </row>
    <row r="1494" spans="1:6" x14ac:dyDescent="0.3">
      <c r="A1494" s="4">
        <v>42481</v>
      </c>
      <c r="B1494" s="5">
        <v>95.599997999999999</v>
      </c>
      <c r="C1494" s="5">
        <v>99.199996999999996</v>
      </c>
      <c r="D1494" s="5">
        <v>95.400002000000001</v>
      </c>
      <c r="E1494" s="5">
        <v>97.099997999999999</v>
      </c>
      <c r="F1494" s="5">
        <v>5315279</v>
      </c>
    </row>
    <row r="1495" spans="1:6" x14ac:dyDescent="0.3">
      <c r="A1495" s="4">
        <v>42482</v>
      </c>
      <c r="B1495" s="5">
        <v>96.5</v>
      </c>
      <c r="C1495" s="5">
        <v>99.199996999999996</v>
      </c>
      <c r="D1495" s="5">
        <v>96.199996999999996</v>
      </c>
      <c r="E1495" s="5">
        <v>97.349997999999999</v>
      </c>
      <c r="F1495" s="5">
        <v>4757891</v>
      </c>
    </row>
    <row r="1496" spans="1:6" x14ac:dyDescent="0.3">
      <c r="A1496" s="4">
        <v>42485</v>
      </c>
      <c r="B1496" s="5">
        <v>97.449996999999996</v>
      </c>
      <c r="C1496" s="5">
        <v>98.400002000000001</v>
      </c>
      <c r="D1496" s="5">
        <v>95.5</v>
      </c>
      <c r="E1496" s="5">
        <v>96.5</v>
      </c>
      <c r="F1496" s="5">
        <v>3301797</v>
      </c>
    </row>
    <row r="1497" spans="1:6" x14ac:dyDescent="0.3">
      <c r="A1497" s="4">
        <v>42486</v>
      </c>
      <c r="B1497" s="5">
        <v>96.099997999999999</v>
      </c>
      <c r="C1497" s="5">
        <v>98.5</v>
      </c>
      <c r="D1497" s="5">
        <v>95.800003000000004</v>
      </c>
      <c r="E1497" s="5">
        <v>97.400002000000001</v>
      </c>
      <c r="F1497" s="5">
        <v>3772723</v>
      </c>
    </row>
    <row r="1498" spans="1:6" x14ac:dyDescent="0.3">
      <c r="A1498" s="4">
        <v>42487</v>
      </c>
      <c r="B1498" s="5">
        <v>97.449996999999996</v>
      </c>
      <c r="C1498" s="5">
        <v>98.449996999999996</v>
      </c>
      <c r="D1498" s="5">
        <v>96.349997999999999</v>
      </c>
      <c r="E1498" s="5">
        <v>96.800003000000004</v>
      </c>
      <c r="F1498" s="5">
        <v>2207445</v>
      </c>
    </row>
    <row r="1499" spans="1:6" x14ac:dyDescent="0.3">
      <c r="A1499" s="4">
        <v>42488</v>
      </c>
      <c r="B1499" s="5">
        <v>97.300003000000004</v>
      </c>
      <c r="C1499" s="5">
        <v>98.199996999999996</v>
      </c>
      <c r="D1499" s="5">
        <v>95.599997999999999</v>
      </c>
      <c r="E1499" s="5">
        <v>95.849997999999999</v>
      </c>
      <c r="F1499" s="5">
        <v>3534930</v>
      </c>
    </row>
    <row r="1500" spans="1:6" x14ac:dyDescent="0.3">
      <c r="A1500" s="4">
        <v>42489</v>
      </c>
      <c r="B1500" s="5">
        <v>96.150002000000001</v>
      </c>
      <c r="C1500" s="5">
        <v>96.400002000000001</v>
      </c>
      <c r="D1500" s="5">
        <v>91.5</v>
      </c>
      <c r="E1500" s="5">
        <v>92.5</v>
      </c>
      <c r="F1500" s="5">
        <v>4159048</v>
      </c>
    </row>
    <row r="1501" spans="1:6" x14ac:dyDescent="0.3">
      <c r="A1501" s="4">
        <v>42492</v>
      </c>
      <c r="B1501" s="5">
        <v>91.900002000000001</v>
      </c>
      <c r="C1501" s="5">
        <v>92</v>
      </c>
      <c r="D1501" s="5">
        <v>89.800003000000004</v>
      </c>
      <c r="E1501" s="5">
        <v>90.099997999999999</v>
      </c>
      <c r="F1501" s="5">
        <v>3435401</v>
      </c>
    </row>
    <row r="1502" spans="1:6" x14ac:dyDescent="0.3">
      <c r="A1502" s="4">
        <v>42493</v>
      </c>
      <c r="B1502" s="5">
        <v>90.300003000000004</v>
      </c>
      <c r="C1502" s="5">
        <v>91.050003000000004</v>
      </c>
      <c r="D1502" s="5">
        <v>87.400002000000001</v>
      </c>
      <c r="E1502" s="5">
        <v>87.650002000000001</v>
      </c>
      <c r="F1502" s="5">
        <v>4279793</v>
      </c>
    </row>
    <row r="1503" spans="1:6" x14ac:dyDescent="0.3">
      <c r="A1503" s="4">
        <v>42494</v>
      </c>
      <c r="B1503" s="5">
        <v>87.199996999999996</v>
      </c>
      <c r="C1503" s="5">
        <v>88.800003000000004</v>
      </c>
      <c r="D1503" s="5">
        <v>85.199996999999996</v>
      </c>
      <c r="E1503" s="5">
        <v>85.650002000000001</v>
      </c>
      <c r="F1503" s="5">
        <v>3387479</v>
      </c>
    </row>
    <row r="1504" spans="1:6" x14ac:dyDescent="0.3">
      <c r="A1504" s="4">
        <v>42495</v>
      </c>
      <c r="B1504" s="5">
        <v>85.199996999999996</v>
      </c>
      <c r="C1504" s="5">
        <v>87.199996999999996</v>
      </c>
      <c r="D1504" s="5">
        <v>84.800003000000004</v>
      </c>
      <c r="E1504" s="5">
        <v>85.949996999999996</v>
      </c>
      <c r="F1504" s="5">
        <v>2863214</v>
      </c>
    </row>
    <row r="1505" spans="1:6" x14ac:dyDescent="0.3">
      <c r="A1505" s="4">
        <v>42496</v>
      </c>
      <c r="B1505" s="5">
        <v>85.650002000000001</v>
      </c>
      <c r="C1505" s="5">
        <v>87</v>
      </c>
      <c r="D1505" s="5">
        <v>85.25</v>
      </c>
      <c r="E1505" s="5">
        <v>86.550003000000004</v>
      </c>
      <c r="F1505" s="5">
        <v>3140212</v>
      </c>
    </row>
    <row r="1506" spans="1:6" x14ac:dyDescent="0.3">
      <c r="A1506" s="4">
        <v>42499</v>
      </c>
      <c r="B1506" s="5">
        <v>87</v>
      </c>
      <c r="C1506" s="5">
        <v>89.5</v>
      </c>
      <c r="D1506" s="5">
        <v>86.75</v>
      </c>
      <c r="E1506" s="5">
        <v>89.199996999999996</v>
      </c>
      <c r="F1506" s="5">
        <v>2429553</v>
      </c>
    </row>
    <row r="1507" spans="1:6" x14ac:dyDescent="0.3">
      <c r="A1507" s="4">
        <v>42500</v>
      </c>
      <c r="B1507" s="5">
        <v>89.5</v>
      </c>
      <c r="C1507" s="5">
        <v>89.5</v>
      </c>
      <c r="D1507" s="5">
        <v>87.900002000000001</v>
      </c>
      <c r="E1507" s="5">
        <v>89</v>
      </c>
      <c r="F1507" s="5">
        <v>1754393</v>
      </c>
    </row>
    <row r="1508" spans="1:6" x14ac:dyDescent="0.3">
      <c r="A1508" s="4">
        <v>42501</v>
      </c>
      <c r="B1508" s="5">
        <v>87.800003000000004</v>
      </c>
      <c r="C1508" s="5">
        <v>88.75</v>
      </c>
      <c r="D1508" s="5">
        <v>85.900002000000001</v>
      </c>
      <c r="E1508" s="5">
        <v>86.650002000000001</v>
      </c>
      <c r="F1508" s="5">
        <v>3328381</v>
      </c>
    </row>
    <row r="1509" spans="1:6" x14ac:dyDescent="0.3">
      <c r="A1509" s="4">
        <v>42502</v>
      </c>
      <c r="B1509" s="5">
        <v>87.300003000000004</v>
      </c>
      <c r="C1509" s="5">
        <v>87.849997999999999</v>
      </c>
      <c r="D1509" s="5">
        <v>85.800003000000004</v>
      </c>
      <c r="E1509" s="5">
        <v>87</v>
      </c>
      <c r="F1509" s="5">
        <v>2159528</v>
      </c>
    </row>
    <row r="1510" spans="1:6" x14ac:dyDescent="0.3">
      <c r="A1510" s="4">
        <v>42503</v>
      </c>
      <c r="B1510" s="5">
        <v>87</v>
      </c>
      <c r="C1510" s="5">
        <v>87.099997999999999</v>
      </c>
      <c r="D1510" s="5">
        <v>85.400002000000001</v>
      </c>
      <c r="E1510" s="5">
        <v>85.699996999999996</v>
      </c>
      <c r="F1510" s="5">
        <v>2005429</v>
      </c>
    </row>
    <row r="1511" spans="1:6" x14ac:dyDescent="0.3">
      <c r="A1511" s="4">
        <v>42506</v>
      </c>
      <c r="B1511" s="5">
        <v>85.099997999999999</v>
      </c>
      <c r="C1511" s="5">
        <v>85.25</v>
      </c>
      <c r="D1511" s="5">
        <v>81.800003000000004</v>
      </c>
      <c r="E1511" s="5">
        <v>83</v>
      </c>
      <c r="F1511" s="5">
        <v>3676779</v>
      </c>
    </row>
    <row r="1512" spans="1:6" x14ac:dyDescent="0.3">
      <c r="A1512" s="4">
        <v>42507</v>
      </c>
      <c r="B1512" s="5">
        <v>83.650002000000001</v>
      </c>
      <c r="C1512" s="5">
        <v>85.800003000000004</v>
      </c>
      <c r="D1512" s="5">
        <v>82.75</v>
      </c>
      <c r="E1512" s="5">
        <v>84.050003000000004</v>
      </c>
      <c r="F1512" s="5">
        <v>3100153</v>
      </c>
    </row>
    <row r="1513" spans="1:6" x14ac:dyDescent="0.3">
      <c r="A1513" s="4">
        <v>42508</v>
      </c>
      <c r="B1513" s="5">
        <v>83.300003000000004</v>
      </c>
      <c r="C1513" s="5">
        <v>85.5</v>
      </c>
      <c r="D1513" s="5">
        <v>82.5</v>
      </c>
      <c r="E1513" s="5">
        <v>85.25</v>
      </c>
      <c r="F1513" s="5">
        <v>3549493</v>
      </c>
    </row>
    <row r="1514" spans="1:6" x14ac:dyDescent="0.3">
      <c r="A1514" s="4">
        <v>42509</v>
      </c>
      <c r="B1514" s="5">
        <v>85.75</v>
      </c>
      <c r="C1514" s="5">
        <v>86.099997999999999</v>
      </c>
      <c r="D1514" s="5">
        <v>82.150002000000001</v>
      </c>
      <c r="E1514" s="5">
        <v>82.400002000000001</v>
      </c>
      <c r="F1514" s="5">
        <v>3226300</v>
      </c>
    </row>
    <row r="1515" spans="1:6" x14ac:dyDescent="0.3">
      <c r="A1515" s="4">
        <v>42510</v>
      </c>
      <c r="B1515" s="5">
        <v>82.25</v>
      </c>
      <c r="C1515" s="5">
        <v>82.449996999999996</v>
      </c>
      <c r="D1515" s="5">
        <v>80.599997999999999</v>
      </c>
      <c r="E1515" s="5">
        <v>81.25</v>
      </c>
      <c r="F1515" s="5">
        <v>4284085</v>
      </c>
    </row>
    <row r="1516" spans="1:6" x14ac:dyDescent="0.3">
      <c r="A1516" s="4">
        <v>42513</v>
      </c>
      <c r="B1516" s="5">
        <v>81.800003000000004</v>
      </c>
      <c r="C1516" s="5">
        <v>82.050003000000004</v>
      </c>
      <c r="D1516" s="5">
        <v>79.400002000000001</v>
      </c>
      <c r="E1516" s="5">
        <v>80.849997999999999</v>
      </c>
      <c r="F1516" s="5">
        <v>3642944</v>
      </c>
    </row>
    <row r="1517" spans="1:6" x14ac:dyDescent="0.3">
      <c r="A1517" s="4">
        <v>42514</v>
      </c>
      <c r="B1517" s="5">
        <v>81</v>
      </c>
      <c r="C1517" s="5">
        <v>81</v>
      </c>
      <c r="D1517" s="5">
        <v>79.050003000000004</v>
      </c>
      <c r="E1517" s="5">
        <v>80.449996999999996</v>
      </c>
      <c r="F1517" s="5">
        <v>3124838</v>
      </c>
    </row>
    <row r="1518" spans="1:6" x14ac:dyDescent="0.3">
      <c r="A1518" s="4">
        <v>42515</v>
      </c>
      <c r="B1518" s="5">
        <v>79.949996999999996</v>
      </c>
      <c r="C1518" s="5">
        <v>83.75</v>
      </c>
      <c r="D1518" s="5">
        <v>78.400002000000001</v>
      </c>
      <c r="E1518" s="5">
        <v>83.099997999999999</v>
      </c>
      <c r="F1518" s="5">
        <v>9275156</v>
      </c>
    </row>
    <row r="1519" spans="1:6" x14ac:dyDescent="0.3">
      <c r="A1519" s="4">
        <v>42516</v>
      </c>
      <c r="B1519" s="5">
        <v>83</v>
      </c>
      <c r="C1519" s="5">
        <v>85.949996999999996</v>
      </c>
      <c r="D1519" s="5">
        <v>81.449996999999996</v>
      </c>
      <c r="E1519" s="5">
        <v>85.25</v>
      </c>
      <c r="F1519" s="5">
        <v>4093543</v>
      </c>
    </row>
    <row r="1520" spans="1:6" x14ac:dyDescent="0.3">
      <c r="A1520" s="4">
        <v>42517</v>
      </c>
      <c r="B1520" s="5">
        <v>85</v>
      </c>
      <c r="C1520" s="5">
        <v>88.300003000000004</v>
      </c>
      <c r="D1520" s="5">
        <v>85</v>
      </c>
      <c r="E1520" s="5">
        <v>86.949996999999996</v>
      </c>
      <c r="F1520" s="5">
        <v>3391925</v>
      </c>
    </row>
    <row r="1521" spans="1:6" x14ac:dyDescent="0.3">
      <c r="A1521" s="4">
        <v>42520</v>
      </c>
      <c r="B1521" s="5">
        <v>87.550003000000004</v>
      </c>
      <c r="C1521" s="5">
        <v>88.449996999999996</v>
      </c>
      <c r="D1521" s="5">
        <v>85.5</v>
      </c>
      <c r="E1521" s="5">
        <v>86.349997999999999</v>
      </c>
      <c r="F1521" s="5">
        <v>2839140</v>
      </c>
    </row>
    <row r="1522" spans="1:6" x14ac:dyDescent="0.3">
      <c r="A1522" s="4">
        <v>42521</v>
      </c>
      <c r="B1522" s="5">
        <v>85.099997999999999</v>
      </c>
      <c r="C1522" s="5">
        <v>87.199996999999996</v>
      </c>
      <c r="D1522" s="5">
        <v>83.099997999999999</v>
      </c>
      <c r="E1522" s="5">
        <v>86.650002000000001</v>
      </c>
      <c r="F1522" s="5">
        <v>6867433</v>
      </c>
    </row>
    <row r="1523" spans="1:6" x14ac:dyDescent="0.3">
      <c r="A1523" s="4">
        <v>42522</v>
      </c>
      <c r="B1523" s="5">
        <v>87.349997999999999</v>
      </c>
      <c r="C1523" s="5">
        <v>88.199996999999996</v>
      </c>
      <c r="D1523" s="5">
        <v>85.349997999999999</v>
      </c>
      <c r="E1523" s="5">
        <v>85.949996999999996</v>
      </c>
      <c r="F1523" s="5">
        <v>3296423</v>
      </c>
    </row>
    <row r="1524" spans="1:6" x14ac:dyDescent="0.3">
      <c r="A1524" s="4">
        <v>42523</v>
      </c>
      <c r="B1524" s="5">
        <v>85.800003000000004</v>
      </c>
      <c r="C1524" s="5">
        <v>86.900002000000001</v>
      </c>
      <c r="D1524" s="5">
        <v>83.949996999999996</v>
      </c>
      <c r="E1524" s="5">
        <v>86.599997999999999</v>
      </c>
      <c r="F1524" s="5">
        <v>3368450</v>
      </c>
    </row>
    <row r="1525" spans="1:6" x14ac:dyDescent="0.3">
      <c r="A1525" s="4">
        <v>42524</v>
      </c>
      <c r="B1525" s="5">
        <v>87</v>
      </c>
      <c r="C1525" s="5">
        <v>87.5</v>
      </c>
      <c r="D1525" s="5">
        <v>83.599997999999999</v>
      </c>
      <c r="E1525" s="5">
        <v>84.099997999999999</v>
      </c>
      <c r="F1525" s="5">
        <v>3156311</v>
      </c>
    </row>
    <row r="1526" spans="1:6" x14ac:dyDescent="0.3">
      <c r="A1526" s="4">
        <v>42527</v>
      </c>
      <c r="B1526" s="5">
        <v>84.099997999999999</v>
      </c>
      <c r="C1526" s="5">
        <v>85.599997999999999</v>
      </c>
      <c r="D1526" s="5">
        <v>83.650002000000001</v>
      </c>
      <c r="E1526" s="5">
        <v>84.5</v>
      </c>
      <c r="F1526" s="5">
        <v>2249221</v>
      </c>
    </row>
    <row r="1527" spans="1:6" x14ac:dyDescent="0.3">
      <c r="A1527" s="4">
        <v>42528</v>
      </c>
      <c r="B1527" s="5">
        <v>84.949996999999996</v>
      </c>
      <c r="C1527" s="5">
        <v>86.949996999999996</v>
      </c>
      <c r="D1527" s="5">
        <v>84.449996999999996</v>
      </c>
      <c r="E1527" s="5">
        <v>85.650002000000001</v>
      </c>
      <c r="F1527" s="5">
        <v>3706776</v>
      </c>
    </row>
    <row r="1528" spans="1:6" x14ac:dyDescent="0.3">
      <c r="A1528" s="4">
        <v>42529</v>
      </c>
      <c r="B1528" s="5">
        <v>85.949996999999996</v>
      </c>
      <c r="C1528" s="5">
        <v>89</v>
      </c>
      <c r="D1528" s="5">
        <v>85.400002000000001</v>
      </c>
      <c r="E1528" s="5">
        <v>88.449996999999996</v>
      </c>
      <c r="F1528" s="5">
        <v>5130303</v>
      </c>
    </row>
    <row r="1529" spans="1:6" x14ac:dyDescent="0.3">
      <c r="A1529" s="4">
        <v>42530</v>
      </c>
      <c r="B1529" s="5">
        <v>88</v>
      </c>
      <c r="C1529" s="5">
        <v>91.599997999999999</v>
      </c>
      <c r="D1529" s="5">
        <v>87.900002000000001</v>
      </c>
      <c r="E1529" s="5">
        <v>89.849997999999999</v>
      </c>
      <c r="F1529" s="5">
        <v>5332185</v>
      </c>
    </row>
    <row r="1530" spans="1:6" x14ac:dyDescent="0.3">
      <c r="A1530" s="4">
        <v>42531</v>
      </c>
      <c r="B1530" s="5">
        <v>89.550003000000004</v>
      </c>
      <c r="C1530" s="5">
        <v>90.599997999999999</v>
      </c>
      <c r="D1530" s="5">
        <v>88.25</v>
      </c>
      <c r="E1530" s="5">
        <v>89</v>
      </c>
      <c r="F1530" s="5">
        <v>3243039</v>
      </c>
    </row>
    <row r="1531" spans="1:6" x14ac:dyDescent="0.3">
      <c r="A1531" s="4">
        <v>42534</v>
      </c>
      <c r="B1531" s="5">
        <v>88</v>
      </c>
      <c r="C1531" s="5">
        <v>88.099997999999999</v>
      </c>
      <c r="D1531" s="5">
        <v>86.300003000000004</v>
      </c>
      <c r="E1531" s="5">
        <v>87.300003000000004</v>
      </c>
      <c r="F1531" s="5">
        <v>2262216</v>
      </c>
    </row>
    <row r="1532" spans="1:6" x14ac:dyDescent="0.3">
      <c r="A1532" s="4">
        <v>42535</v>
      </c>
      <c r="B1532" s="5">
        <v>88.099997999999999</v>
      </c>
      <c r="C1532" s="5">
        <v>90.900002000000001</v>
      </c>
      <c r="D1532" s="5">
        <v>87.800003000000004</v>
      </c>
      <c r="E1532" s="5">
        <v>90.449996999999996</v>
      </c>
      <c r="F1532" s="5">
        <v>5200930</v>
      </c>
    </row>
    <row r="1533" spans="1:6" x14ac:dyDescent="0.3">
      <c r="A1533" s="4">
        <v>42536</v>
      </c>
      <c r="B1533" s="5">
        <v>91.550003000000004</v>
      </c>
      <c r="C1533" s="5">
        <v>92.400002000000001</v>
      </c>
      <c r="D1533" s="5">
        <v>90.349997999999999</v>
      </c>
      <c r="E1533" s="5">
        <v>91.150002000000001</v>
      </c>
      <c r="F1533" s="5">
        <v>6180735</v>
      </c>
    </row>
    <row r="1534" spans="1:6" x14ac:dyDescent="0.3">
      <c r="A1534" s="4">
        <v>42537</v>
      </c>
      <c r="B1534" s="5">
        <v>90.599997999999999</v>
      </c>
      <c r="C1534" s="5">
        <v>93.599997999999999</v>
      </c>
      <c r="D1534" s="5">
        <v>89.300003000000004</v>
      </c>
      <c r="E1534" s="5">
        <v>93.099997999999999</v>
      </c>
      <c r="F1534" s="5">
        <v>8124569</v>
      </c>
    </row>
    <row r="1535" spans="1:6" x14ac:dyDescent="0.3">
      <c r="A1535" s="4">
        <v>42538</v>
      </c>
      <c r="B1535" s="5">
        <v>93.699996999999996</v>
      </c>
      <c r="C1535" s="5">
        <v>94.400002000000001</v>
      </c>
      <c r="D1535" s="5">
        <v>91.849997999999999</v>
      </c>
      <c r="E1535" s="5">
        <v>93.900002000000001</v>
      </c>
      <c r="F1535" s="5">
        <v>5707556</v>
      </c>
    </row>
    <row r="1536" spans="1:6" x14ac:dyDescent="0.3">
      <c r="A1536" s="4">
        <v>42541</v>
      </c>
      <c r="B1536" s="5">
        <v>92.900002000000001</v>
      </c>
      <c r="C1536" s="5">
        <v>97.400002000000001</v>
      </c>
      <c r="D1536" s="5">
        <v>91.900002000000001</v>
      </c>
      <c r="E1536" s="5">
        <v>96.650002000000001</v>
      </c>
      <c r="F1536" s="5">
        <v>8091168</v>
      </c>
    </row>
    <row r="1537" spans="1:6" x14ac:dyDescent="0.3">
      <c r="A1537" s="4">
        <v>42542</v>
      </c>
      <c r="B1537" s="5">
        <v>96.800003000000004</v>
      </c>
      <c r="C1537" s="5">
        <v>98.099997999999999</v>
      </c>
      <c r="D1537" s="5">
        <v>95.800003000000004</v>
      </c>
      <c r="E1537" s="5">
        <v>96.199996999999996</v>
      </c>
      <c r="F1537" s="5">
        <v>6725903</v>
      </c>
    </row>
    <row r="1538" spans="1:6" x14ac:dyDescent="0.3">
      <c r="A1538" s="4">
        <v>42543</v>
      </c>
      <c r="B1538" s="5">
        <v>96.75</v>
      </c>
      <c r="C1538" s="5">
        <v>97.25</v>
      </c>
      <c r="D1538" s="5">
        <v>95.099997999999999</v>
      </c>
      <c r="E1538" s="5">
        <v>95.650002000000001</v>
      </c>
      <c r="F1538" s="5">
        <v>3647967</v>
      </c>
    </row>
    <row r="1539" spans="1:6" x14ac:dyDescent="0.3">
      <c r="A1539" s="4">
        <v>42544</v>
      </c>
      <c r="B1539" s="5">
        <v>96.199996999999996</v>
      </c>
      <c r="C1539" s="5">
        <v>96.849997999999999</v>
      </c>
      <c r="D1539" s="5">
        <v>95.400002000000001</v>
      </c>
      <c r="E1539" s="5">
        <v>96.400002000000001</v>
      </c>
      <c r="F1539" s="5">
        <v>2971355</v>
      </c>
    </row>
    <row r="1540" spans="1:6" x14ac:dyDescent="0.3">
      <c r="A1540" s="4">
        <v>42545</v>
      </c>
      <c r="B1540" s="5">
        <v>93</v>
      </c>
      <c r="C1540" s="5">
        <v>95.449996999999996</v>
      </c>
      <c r="D1540" s="5">
        <v>89.599997999999999</v>
      </c>
      <c r="E1540" s="5">
        <v>94.949996999999996</v>
      </c>
      <c r="F1540" s="5">
        <v>8110613</v>
      </c>
    </row>
    <row r="1541" spans="1:6" x14ac:dyDescent="0.3">
      <c r="A1541" s="4">
        <v>42548</v>
      </c>
      <c r="B1541" s="5">
        <v>95.300003000000004</v>
      </c>
      <c r="C1541" s="5">
        <v>99.699996999999996</v>
      </c>
      <c r="D1541" s="5">
        <v>94.5</v>
      </c>
      <c r="E1541" s="5">
        <v>98.900002000000001</v>
      </c>
      <c r="F1541" s="5">
        <v>7054560</v>
      </c>
    </row>
    <row r="1542" spans="1:6" x14ac:dyDescent="0.3">
      <c r="A1542" s="4">
        <v>42549</v>
      </c>
      <c r="B1542" s="5">
        <v>99.050003000000004</v>
      </c>
      <c r="C1542" s="5">
        <v>100.900002</v>
      </c>
      <c r="D1542" s="5">
        <v>98.949996999999996</v>
      </c>
      <c r="E1542" s="5">
        <v>99.900002000000001</v>
      </c>
      <c r="F1542" s="5">
        <v>5285255</v>
      </c>
    </row>
    <row r="1543" spans="1:6" x14ac:dyDescent="0.3">
      <c r="A1543" s="4">
        <v>42550</v>
      </c>
      <c r="B1543" s="5">
        <v>100.650002</v>
      </c>
      <c r="C1543" s="5">
        <v>101.400002</v>
      </c>
      <c r="D1543" s="5">
        <v>99.800003000000004</v>
      </c>
      <c r="E1543" s="5">
        <v>100.050003</v>
      </c>
      <c r="F1543" s="5">
        <v>3567381</v>
      </c>
    </row>
    <row r="1544" spans="1:6" x14ac:dyDescent="0.3">
      <c r="A1544" s="4">
        <v>42551</v>
      </c>
      <c r="B1544" s="5">
        <v>100.75</v>
      </c>
      <c r="C1544" s="5">
        <v>101.949997</v>
      </c>
      <c r="D1544" s="5">
        <v>100.599998</v>
      </c>
      <c r="E1544" s="5">
        <v>101.25</v>
      </c>
      <c r="F1544" s="5">
        <v>3488166</v>
      </c>
    </row>
    <row r="1545" spans="1:6" x14ac:dyDescent="0.3">
      <c r="A1545" s="4">
        <v>42552</v>
      </c>
      <c r="B1545" s="5">
        <v>101.949997</v>
      </c>
      <c r="C1545" s="5">
        <v>105.599998</v>
      </c>
      <c r="D1545" s="5">
        <v>101.099998</v>
      </c>
      <c r="E1545" s="5">
        <v>104.199997</v>
      </c>
      <c r="F1545" s="5">
        <v>7381680</v>
      </c>
    </row>
    <row r="1546" spans="1:6" x14ac:dyDescent="0.3">
      <c r="A1546" s="4">
        <v>42555</v>
      </c>
      <c r="B1546" s="5">
        <v>105.25</v>
      </c>
      <c r="C1546" s="5">
        <v>110.699997</v>
      </c>
      <c r="D1546" s="5">
        <v>105.050003</v>
      </c>
      <c r="E1546" s="5">
        <v>109.400002</v>
      </c>
      <c r="F1546" s="5">
        <v>9114032</v>
      </c>
    </row>
    <row r="1547" spans="1:6" x14ac:dyDescent="0.3">
      <c r="A1547" s="4">
        <v>42556</v>
      </c>
      <c r="B1547" s="5">
        <v>109.699997</v>
      </c>
      <c r="C1547" s="5">
        <v>113.449997</v>
      </c>
      <c r="D1547" s="5">
        <v>109.199997</v>
      </c>
      <c r="E1547" s="5">
        <v>110.400002</v>
      </c>
      <c r="F1547" s="5">
        <v>6019537</v>
      </c>
    </row>
    <row r="1548" spans="1:6" x14ac:dyDescent="0.3">
      <c r="A1548" s="4">
        <v>42558</v>
      </c>
      <c r="B1548" s="5">
        <v>110.400002</v>
      </c>
      <c r="C1548" s="5">
        <v>112.949997</v>
      </c>
      <c r="D1548" s="5">
        <v>108.699997</v>
      </c>
      <c r="E1548" s="5">
        <v>109.449997</v>
      </c>
      <c r="F1548" s="5">
        <v>5879057</v>
      </c>
    </row>
    <row r="1549" spans="1:6" x14ac:dyDescent="0.3">
      <c r="A1549" s="4">
        <v>42559</v>
      </c>
      <c r="B1549" s="5">
        <v>111.449997</v>
      </c>
      <c r="C1549" s="5">
        <v>111.449997</v>
      </c>
      <c r="D1549" s="5">
        <v>105.800003</v>
      </c>
      <c r="E1549" s="5">
        <v>108.099998</v>
      </c>
      <c r="F1549" s="5">
        <v>5909045</v>
      </c>
    </row>
    <row r="1550" spans="1:6" x14ac:dyDescent="0.3">
      <c r="A1550" s="4">
        <v>42562</v>
      </c>
      <c r="B1550" s="5">
        <v>112.199997</v>
      </c>
      <c r="C1550" s="5">
        <v>114</v>
      </c>
      <c r="D1550" s="5">
        <v>111.099998</v>
      </c>
      <c r="E1550" s="5">
        <v>113.699997</v>
      </c>
      <c r="F1550" s="5">
        <v>7056424</v>
      </c>
    </row>
    <row r="1551" spans="1:6" x14ac:dyDescent="0.3">
      <c r="A1551" s="4">
        <v>42563</v>
      </c>
      <c r="B1551" s="5">
        <v>114.699997</v>
      </c>
      <c r="C1551" s="5">
        <v>116</v>
      </c>
      <c r="D1551" s="5">
        <v>112.25</v>
      </c>
      <c r="E1551" s="5">
        <v>113.949997</v>
      </c>
      <c r="F1551" s="5">
        <v>8414276</v>
      </c>
    </row>
    <row r="1552" spans="1:6" x14ac:dyDescent="0.3">
      <c r="A1552" s="4">
        <v>42564</v>
      </c>
      <c r="B1552" s="5">
        <v>114.099998</v>
      </c>
      <c r="C1552" s="5">
        <v>114.900002</v>
      </c>
      <c r="D1552" s="5">
        <v>110.449997</v>
      </c>
      <c r="E1552" s="5">
        <v>112.099998</v>
      </c>
      <c r="F1552" s="5">
        <v>4787631</v>
      </c>
    </row>
    <row r="1553" spans="1:6" x14ac:dyDescent="0.3">
      <c r="A1553" s="4">
        <v>42565</v>
      </c>
      <c r="B1553" s="5">
        <v>112.949997</v>
      </c>
      <c r="C1553" s="5">
        <v>117.699997</v>
      </c>
      <c r="D1553" s="5">
        <v>112.199997</v>
      </c>
      <c r="E1553" s="5">
        <v>116.949997</v>
      </c>
      <c r="F1553" s="5">
        <v>11716147</v>
      </c>
    </row>
    <row r="1554" spans="1:6" x14ac:dyDescent="0.3">
      <c r="A1554" s="4">
        <v>42566</v>
      </c>
      <c r="B1554" s="5">
        <v>117.400002</v>
      </c>
      <c r="C1554" s="5">
        <v>117.650002</v>
      </c>
      <c r="D1554" s="5">
        <v>113.900002</v>
      </c>
      <c r="E1554" s="5">
        <v>114.650002</v>
      </c>
      <c r="F1554" s="5">
        <v>7489510</v>
      </c>
    </row>
    <row r="1555" spans="1:6" x14ac:dyDescent="0.3">
      <c r="A1555" s="4">
        <v>42569</v>
      </c>
      <c r="B1555" s="5">
        <v>115.699997</v>
      </c>
      <c r="C1555" s="5">
        <v>115.949997</v>
      </c>
      <c r="D1555" s="5">
        <v>110</v>
      </c>
      <c r="E1555" s="5">
        <v>110.650002</v>
      </c>
      <c r="F1555" s="5">
        <v>5720772</v>
      </c>
    </row>
    <row r="1556" spans="1:6" x14ac:dyDescent="0.3">
      <c r="A1556" s="4">
        <v>42570</v>
      </c>
      <c r="B1556" s="5">
        <v>111.400002</v>
      </c>
      <c r="C1556" s="5">
        <v>113.699997</v>
      </c>
      <c r="D1556" s="5">
        <v>108.099998</v>
      </c>
      <c r="E1556" s="5">
        <v>111.650002</v>
      </c>
      <c r="F1556" s="5">
        <v>9708007</v>
      </c>
    </row>
    <row r="1557" spans="1:6" x14ac:dyDescent="0.3">
      <c r="A1557" s="4">
        <v>42571</v>
      </c>
      <c r="B1557" s="5">
        <v>111.75</v>
      </c>
      <c r="C1557" s="5">
        <v>111.75</v>
      </c>
      <c r="D1557" s="5">
        <v>109.199997</v>
      </c>
      <c r="E1557" s="5">
        <v>109.75</v>
      </c>
      <c r="F1557" s="5">
        <v>4743668</v>
      </c>
    </row>
    <row r="1558" spans="1:6" x14ac:dyDescent="0.3">
      <c r="A1558" s="4">
        <v>42572</v>
      </c>
      <c r="B1558" s="5">
        <v>109.449997</v>
      </c>
      <c r="C1558" s="5">
        <v>111.699997</v>
      </c>
      <c r="D1558" s="5">
        <v>106.550003</v>
      </c>
      <c r="E1558" s="5">
        <v>107.150002</v>
      </c>
      <c r="F1558" s="5">
        <v>5398730</v>
      </c>
    </row>
    <row r="1559" spans="1:6" x14ac:dyDescent="0.3">
      <c r="A1559" s="4">
        <v>42573</v>
      </c>
      <c r="B1559" s="5">
        <v>105.5</v>
      </c>
      <c r="C1559" s="5">
        <v>107.300003</v>
      </c>
      <c r="D1559" s="5">
        <v>104</v>
      </c>
      <c r="E1559" s="5">
        <v>106.25</v>
      </c>
      <c r="F1559" s="5">
        <v>5457406</v>
      </c>
    </row>
    <row r="1560" spans="1:6" x14ac:dyDescent="0.3">
      <c r="A1560" s="4">
        <v>42576</v>
      </c>
      <c r="B1560" s="5">
        <v>105.5</v>
      </c>
      <c r="C1560" s="5">
        <v>110.900002</v>
      </c>
      <c r="D1560" s="5">
        <v>104.5</v>
      </c>
      <c r="E1560" s="5">
        <v>109.849998</v>
      </c>
      <c r="F1560" s="5">
        <v>8368044</v>
      </c>
    </row>
    <row r="1561" spans="1:6" x14ac:dyDescent="0.3">
      <c r="A1561" s="4">
        <v>42577</v>
      </c>
      <c r="B1561" s="5">
        <v>110</v>
      </c>
      <c r="C1561" s="5">
        <v>114.800003</v>
      </c>
      <c r="D1561" s="5">
        <v>109.849998</v>
      </c>
      <c r="E1561" s="5">
        <v>110.550003</v>
      </c>
      <c r="F1561" s="5">
        <v>7756183</v>
      </c>
    </row>
    <row r="1562" spans="1:6" x14ac:dyDescent="0.3">
      <c r="A1562" s="4">
        <v>42578</v>
      </c>
      <c r="B1562" s="5">
        <v>111</v>
      </c>
      <c r="C1562" s="5">
        <v>113.349998</v>
      </c>
      <c r="D1562" s="5">
        <v>110</v>
      </c>
      <c r="E1562" s="5">
        <v>112.300003</v>
      </c>
      <c r="F1562" s="5">
        <v>5446934</v>
      </c>
    </row>
    <row r="1563" spans="1:6" x14ac:dyDescent="0.3">
      <c r="A1563" s="4">
        <v>42579</v>
      </c>
      <c r="B1563" s="5">
        <v>113.199997</v>
      </c>
      <c r="C1563" s="5">
        <v>114</v>
      </c>
      <c r="D1563" s="5">
        <v>109.800003</v>
      </c>
      <c r="E1563" s="5">
        <v>110.650002</v>
      </c>
      <c r="F1563" s="5">
        <v>5517005</v>
      </c>
    </row>
    <row r="1564" spans="1:6" x14ac:dyDescent="0.3">
      <c r="A1564" s="4">
        <v>42580</v>
      </c>
      <c r="B1564" s="5">
        <v>110.900002</v>
      </c>
      <c r="C1564" s="5">
        <v>112.449997</v>
      </c>
      <c r="D1564" s="5">
        <v>109.25</v>
      </c>
      <c r="E1564" s="5">
        <v>111.650002</v>
      </c>
      <c r="F1564" s="5">
        <v>4549256</v>
      </c>
    </row>
    <row r="1565" spans="1:6" x14ac:dyDescent="0.3">
      <c r="A1565" s="4">
        <v>42583</v>
      </c>
      <c r="B1565" s="5">
        <v>111.900002</v>
      </c>
      <c r="C1565" s="5">
        <v>113</v>
      </c>
      <c r="D1565" s="5">
        <v>108.5</v>
      </c>
      <c r="E1565" s="5">
        <v>109.800003</v>
      </c>
      <c r="F1565" s="5">
        <v>4396893</v>
      </c>
    </row>
    <row r="1566" spans="1:6" x14ac:dyDescent="0.3">
      <c r="A1566" s="4">
        <v>42584</v>
      </c>
      <c r="B1566" s="5">
        <v>109.5</v>
      </c>
      <c r="C1566" s="5">
        <v>111.599998</v>
      </c>
      <c r="D1566" s="5">
        <v>108.599998</v>
      </c>
      <c r="E1566" s="5">
        <v>109.75</v>
      </c>
      <c r="F1566" s="5">
        <v>4180449</v>
      </c>
    </row>
    <row r="1567" spans="1:6" x14ac:dyDescent="0.3">
      <c r="A1567" s="4">
        <v>42585</v>
      </c>
      <c r="B1567" s="5">
        <v>109.5</v>
      </c>
      <c r="C1567" s="5">
        <v>112.900002</v>
      </c>
      <c r="D1567" s="5">
        <v>108</v>
      </c>
      <c r="E1567" s="5">
        <v>108.800003</v>
      </c>
      <c r="F1567" s="5">
        <v>5656361</v>
      </c>
    </row>
    <row r="1568" spans="1:6" x14ac:dyDescent="0.3">
      <c r="A1568" s="4">
        <v>42586</v>
      </c>
      <c r="B1568" s="5">
        <v>110</v>
      </c>
      <c r="C1568" s="5">
        <v>111.300003</v>
      </c>
      <c r="D1568" s="5">
        <v>108.25</v>
      </c>
      <c r="E1568" s="5">
        <v>110.349998</v>
      </c>
      <c r="F1568" s="5">
        <v>6201261</v>
      </c>
    </row>
    <row r="1569" spans="1:6" x14ac:dyDescent="0.3">
      <c r="A1569" s="4">
        <v>42587</v>
      </c>
      <c r="B1569" s="5">
        <v>111.900002</v>
      </c>
      <c r="C1569" s="5">
        <v>112.699997</v>
      </c>
      <c r="D1569" s="5">
        <v>110.75</v>
      </c>
      <c r="E1569" s="5">
        <v>111.449997</v>
      </c>
      <c r="F1569" s="5">
        <v>3711766</v>
      </c>
    </row>
    <row r="1570" spans="1:6" x14ac:dyDescent="0.3">
      <c r="A1570" s="4">
        <v>42590</v>
      </c>
      <c r="B1570" s="5">
        <v>112</v>
      </c>
      <c r="C1570" s="5">
        <v>112.300003</v>
      </c>
      <c r="D1570" s="5">
        <v>109.75</v>
      </c>
      <c r="E1570" s="5">
        <v>110.150002</v>
      </c>
      <c r="F1570" s="5">
        <v>3683468</v>
      </c>
    </row>
    <row r="1571" spans="1:6" x14ac:dyDescent="0.3">
      <c r="A1571" s="4">
        <v>42591</v>
      </c>
      <c r="B1571" s="5">
        <v>110.400002</v>
      </c>
      <c r="C1571" s="5">
        <v>112.449997</v>
      </c>
      <c r="D1571" s="5">
        <v>110.099998</v>
      </c>
      <c r="E1571" s="5">
        <v>110.400002</v>
      </c>
      <c r="F1571" s="5">
        <v>3974802</v>
      </c>
    </row>
    <row r="1572" spans="1:6" x14ac:dyDescent="0.3">
      <c r="A1572" s="4">
        <v>42592</v>
      </c>
      <c r="B1572" s="5">
        <v>111</v>
      </c>
      <c r="C1572" s="5">
        <v>111</v>
      </c>
      <c r="D1572" s="5">
        <v>105.75</v>
      </c>
      <c r="E1572" s="5">
        <v>106.300003</v>
      </c>
      <c r="F1572" s="5">
        <v>4694359</v>
      </c>
    </row>
    <row r="1573" spans="1:6" x14ac:dyDescent="0.3">
      <c r="A1573" s="4">
        <v>42593</v>
      </c>
      <c r="B1573" s="5">
        <v>104.25</v>
      </c>
      <c r="C1573" s="5">
        <v>105.800003</v>
      </c>
      <c r="D1573" s="5">
        <v>102.650002</v>
      </c>
      <c r="E1573" s="5">
        <v>103.599998</v>
      </c>
      <c r="F1573" s="5">
        <v>3910495</v>
      </c>
    </row>
    <row r="1574" spans="1:6" x14ac:dyDescent="0.3">
      <c r="A1574" s="4">
        <v>42594</v>
      </c>
      <c r="B1574" s="5">
        <v>102.5</v>
      </c>
      <c r="C1574" s="5">
        <v>115.650002</v>
      </c>
      <c r="D1574" s="5">
        <v>101.300003</v>
      </c>
      <c r="E1574" s="5">
        <v>114.099998</v>
      </c>
      <c r="F1574" s="5">
        <v>26181420</v>
      </c>
    </row>
    <row r="1575" spans="1:6" x14ac:dyDescent="0.3">
      <c r="A1575" s="4">
        <v>42598</v>
      </c>
      <c r="B1575" s="5">
        <v>114.099998</v>
      </c>
      <c r="C1575" s="5">
        <v>115.699997</v>
      </c>
      <c r="D1575" s="5">
        <v>111.150002</v>
      </c>
      <c r="E1575" s="5">
        <v>112</v>
      </c>
      <c r="F1575" s="5">
        <v>10481434</v>
      </c>
    </row>
    <row r="1576" spans="1:6" x14ac:dyDescent="0.3">
      <c r="A1576" s="4">
        <v>42599</v>
      </c>
      <c r="B1576" s="5">
        <v>111.949997</v>
      </c>
      <c r="C1576" s="5">
        <v>113.849998</v>
      </c>
      <c r="D1576" s="5">
        <v>110.150002</v>
      </c>
      <c r="E1576" s="5">
        <v>112.599998</v>
      </c>
      <c r="F1576" s="5">
        <v>6706086</v>
      </c>
    </row>
    <row r="1577" spans="1:6" x14ac:dyDescent="0.3">
      <c r="A1577" s="4">
        <v>42600</v>
      </c>
      <c r="B1577" s="5">
        <v>113.300003</v>
      </c>
      <c r="C1577" s="5">
        <v>114.150002</v>
      </c>
      <c r="D1577" s="5">
        <v>112.300003</v>
      </c>
      <c r="E1577" s="5">
        <v>112.650002</v>
      </c>
      <c r="F1577" s="5">
        <v>3901724</v>
      </c>
    </row>
    <row r="1578" spans="1:6" x14ac:dyDescent="0.3">
      <c r="A1578" s="4">
        <v>42601</v>
      </c>
      <c r="B1578" s="5">
        <v>112.800003</v>
      </c>
      <c r="C1578" s="5">
        <v>114.199997</v>
      </c>
      <c r="D1578" s="5">
        <v>111.400002</v>
      </c>
      <c r="E1578" s="5">
        <v>113.25</v>
      </c>
      <c r="F1578" s="5">
        <v>6000584</v>
      </c>
    </row>
    <row r="1579" spans="1:6" x14ac:dyDescent="0.3">
      <c r="A1579" s="4">
        <v>42604</v>
      </c>
      <c r="B1579" s="5">
        <v>113.900002</v>
      </c>
      <c r="C1579" s="5">
        <v>114.800003</v>
      </c>
      <c r="D1579" s="5">
        <v>112.400002</v>
      </c>
      <c r="E1579" s="5">
        <v>113.800003</v>
      </c>
      <c r="F1579" s="5">
        <v>4430878</v>
      </c>
    </row>
    <row r="1580" spans="1:6" x14ac:dyDescent="0.3">
      <c r="A1580" s="4">
        <v>42605</v>
      </c>
      <c r="B1580" s="5">
        <v>114</v>
      </c>
      <c r="C1580" s="5">
        <v>115.5</v>
      </c>
      <c r="D1580" s="5">
        <v>112.5</v>
      </c>
      <c r="E1580" s="5">
        <v>115.050003</v>
      </c>
      <c r="F1580" s="5">
        <v>5748042</v>
      </c>
    </row>
    <row r="1581" spans="1:6" x14ac:dyDescent="0.3">
      <c r="A1581" s="4">
        <v>42606</v>
      </c>
      <c r="B1581" s="5">
        <v>114.800003</v>
      </c>
      <c r="C1581" s="5">
        <v>115.949997</v>
      </c>
      <c r="D1581" s="5">
        <v>113.349998</v>
      </c>
      <c r="E1581" s="5">
        <v>114.400002</v>
      </c>
      <c r="F1581" s="5">
        <v>5505666</v>
      </c>
    </row>
    <row r="1582" spans="1:6" x14ac:dyDescent="0.3">
      <c r="A1582" s="4">
        <v>42607</v>
      </c>
      <c r="B1582" s="5">
        <v>114.75</v>
      </c>
      <c r="C1582" s="5">
        <v>115.800003</v>
      </c>
      <c r="D1582" s="5">
        <v>112</v>
      </c>
      <c r="E1582" s="5">
        <v>113.050003</v>
      </c>
      <c r="F1582" s="5">
        <v>5726498</v>
      </c>
    </row>
    <row r="1583" spans="1:6" x14ac:dyDescent="0.3">
      <c r="A1583" s="4">
        <v>42608</v>
      </c>
      <c r="B1583" s="5">
        <v>113.400002</v>
      </c>
      <c r="C1583" s="5">
        <v>114.400002</v>
      </c>
      <c r="D1583" s="5">
        <v>110.550003</v>
      </c>
      <c r="E1583" s="5">
        <v>110.900002</v>
      </c>
      <c r="F1583" s="5">
        <v>4246009</v>
      </c>
    </row>
    <row r="1584" spans="1:6" x14ac:dyDescent="0.3">
      <c r="A1584" s="4">
        <v>42611</v>
      </c>
      <c r="B1584" s="5">
        <v>110.900002</v>
      </c>
      <c r="C1584" s="5">
        <v>111.699997</v>
      </c>
      <c r="D1584" s="5">
        <v>109.900002</v>
      </c>
      <c r="E1584" s="5">
        <v>111.349998</v>
      </c>
      <c r="F1584" s="5">
        <v>3146965</v>
      </c>
    </row>
    <row r="1585" spans="1:6" x14ac:dyDescent="0.3">
      <c r="A1585" s="4">
        <v>42612</v>
      </c>
      <c r="B1585" s="5">
        <v>111.900002</v>
      </c>
      <c r="C1585" s="5">
        <v>117.400002</v>
      </c>
      <c r="D1585" s="5">
        <v>111.900002</v>
      </c>
      <c r="E1585" s="5">
        <v>116.5</v>
      </c>
      <c r="F1585" s="5">
        <v>7659265</v>
      </c>
    </row>
    <row r="1586" spans="1:6" x14ac:dyDescent="0.3">
      <c r="A1586" s="4">
        <v>42613</v>
      </c>
      <c r="B1586" s="5">
        <v>116.949997</v>
      </c>
      <c r="C1586" s="5">
        <v>119.300003</v>
      </c>
      <c r="D1586" s="5">
        <v>116.5</v>
      </c>
      <c r="E1586" s="5">
        <v>117.25</v>
      </c>
      <c r="F1586" s="5">
        <v>7450067</v>
      </c>
    </row>
    <row r="1587" spans="1:6" x14ac:dyDescent="0.3">
      <c r="A1587" s="4">
        <v>42614</v>
      </c>
      <c r="B1587" s="5">
        <v>116.699997</v>
      </c>
      <c r="C1587" s="5">
        <v>118</v>
      </c>
      <c r="D1587" s="5">
        <v>113</v>
      </c>
      <c r="E1587" s="5">
        <v>114.150002</v>
      </c>
      <c r="F1587" s="5">
        <v>4153555</v>
      </c>
    </row>
    <row r="1588" spans="1:6" x14ac:dyDescent="0.3">
      <c r="A1588" s="4">
        <v>42615</v>
      </c>
      <c r="B1588" s="5">
        <v>114.650002</v>
      </c>
      <c r="C1588" s="5">
        <v>117.599998</v>
      </c>
      <c r="D1588" s="5">
        <v>114.150002</v>
      </c>
      <c r="E1588" s="5">
        <v>117.050003</v>
      </c>
      <c r="F1588" s="5">
        <v>4086382</v>
      </c>
    </row>
    <row r="1589" spans="1:6" x14ac:dyDescent="0.3">
      <c r="A1589" s="4">
        <v>42619</v>
      </c>
      <c r="B1589" s="5">
        <v>117.050003</v>
      </c>
      <c r="C1589" s="5">
        <v>120.199997</v>
      </c>
      <c r="D1589" s="5">
        <v>117.050003</v>
      </c>
      <c r="E1589" s="5">
        <v>119.400002</v>
      </c>
      <c r="F1589" s="5">
        <v>6265899</v>
      </c>
    </row>
    <row r="1590" spans="1:6" x14ac:dyDescent="0.3">
      <c r="A1590" s="4">
        <v>42620</v>
      </c>
      <c r="B1590" s="5">
        <v>120</v>
      </c>
      <c r="C1590" s="5">
        <v>125.900002</v>
      </c>
      <c r="D1590" s="5">
        <v>118.699997</v>
      </c>
      <c r="E1590" s="5">
        <v>123</v>
      </c>
      <c r="F1590" s="5">
        <v>11115364</v>
      </c>
    </row>
    <row r="1591" spans="1:6" x14ac:dyDescent="0.3">
      <c r="A1591" s="4">
        <v>42621</v>
      </c>
      <c r="B1591" s="5">
        <v>123.900002</v>
      </c>
      <c r="C1591" s="5">
        <v>126.099998</v>
      </c>
      <c r="D1591" s="5">
        <v>123.099998</v>
      </c>
      <c r="E1591" s="5">
        <v>124.099998</v>
      </c>
      <c r="F1591" s="5">
        <v>5174266</v>
      </c>
    </row>
    <row r="1592" spans="1:6" x14ac:dyDescent="0.3">
      <c r="A1592" s="4">
        <v>42622</v>
      </c>
      <c r="B1592" s="5">
        <v>124</v>
      </c>
      <c r="C1592" s="5">
        <v>124.949997</v>
      </c>
      <c r="D1592" s="5">
        <v>121.5</v>
      </c>
      <c r="E1592" s="5">
        <v>123.400002</v>
      </c>
      <c r="F1592" s="5">
        <v>5397663</v>
      </c>
    </row>
    <row r="1593" spans="1:6" x14ac:dyDescent="0.3">
      <c r="A1593" s="4">
        <v>42625</v>
      </c>
      <c r="B1593" s="5">
        <v>120.099998</v>
      </c>
      <c r="C1593" s="5">
        <v>121.849998</v>
      </c>
      <c r="D1593" s="5">
        <v>114.900002</v>
      </c>
      <c r="E1593" s="5">
        <v>115.900002</v>
      </c>
      <c r="F1593" s="5">
        <v>4984084</v>
      </c>
    </row>
    <row r="1594" spans="1:6" x14ac:dyDescent="0.3">
      <c r="A1594" s="4">
        <v>42627</v>
      </c>
      <c r="B1594" s="5">
        <v>115.900002</v>
      </c>
      <c r="C1594" s="5">
        <v>121.800003</v>
      </c>
      <c r="D1594" s="5">
        <v>115.300003</v>
      </c>
      <c r="E1594" s="5">
        <v>121.300003</v>
      </c>
      <c r="F1594" s="5">
        <v>5154351</v>
      </c>
    </row>
    <row r="1595" spans="1:6" x14ac:dyDescent="0.3">
      <c r="A1595" s="4">
        <v>42628</v>
      </c>
      <c r="B1595" s="5">
        <v>121.5</v>
      </c>
      <c r="C1595" s="5">
        <v>121.5</v>
      </c>
      <c r="D1595" s="5">
        <v>117.5</v>
      </c>
      <c r="E1595" s="5">
        <v>119.150002</v>
      </c>
      <c r="F1595" s="5">
        <v>4407968</v>
      </c>
    </row>
    <row r="1596" spans="1:6" x14ac:dyDescent="0.3">
      <c r="A1596" s="4">
        <v>42629</v>
      </c>
      <c r="B1596" s="5">
        <v>120.300003</v>
      </c>
      <c r="C1596" s="5">
        <v>123.400002</v>
      </c>
      <c r="D1596" s="5">
        <v>116.099998</v>
      </c>
      <c r="E1596" s="5">
        <v>116.550003</v>
      </c>
      <c r="F1596" s="5">
        <v>8715480</v>
      </c>
    </row>
    <row r="1597" spans="1:6" x14ac:dyDescent="0.3">
      <c r="A1597" s="4">
        <v>42632</v>
      </c>
      <c r="B1597" s="5">
        <v>118.400002</v>
      </c>
      <c r="C1597" s="5">
        <v>118.599998</v>
      </c>
      <c r="D1597" s="5">
        <v>116.599998</v>
      </c>
      <c r="E1597" s="5">
        <v>117.150002</v>
      </c>
      <c r="F1597" s="5">
        <v>3379242</v>
      </c>
    </row>
    <row r="1598" spans="1:6" x14ac:dyDescent="0.3">
      <c r="A1598" s="4">
        <v>42633</v>
      </c>
      <c r="B1598" s="5">
        <v>117.800003</v>
      </c>
      <c r="C1598" s="5">
        <v>118.449997</v>
      </c>
      <c r="D1598" s="5">
        <v>116.400002</v>
      </c>
      <c r="E1598" s="5">
        <v>116.800003</v>
      </c>
      <c r="F1598" s="5">
        <v>3136685</v>
      </c>
    </row>
    <row r="1599" spans="1:6" x14ac:dyDescent="0.3">
      <c r="A1599" s="4">
        <v>42634</v>
      </c>
      <c r="B1599" s="5">
        <v>117.5</v>
      </c>
      <c r="C1599" s="5">
        <v>117.900002</v>
      </c>
      <c r="D1599" s="5">
        <v>115.199997</v>
      </c>
      <c r="E1599" s="5">
        <v>115.849998</v>
      </c>
      <c r="F1599" s="5">
        <v>2754127</v>
      </c>
    </row>
    <row r="1600" spans="1:6" x14ac:dyDescent="0.3">
      <c r="A1600" s="4">
        <v>42635</v>
      </c>
      <c r="B1600" s="5">
        <v>119.599998</v>
      </c>
      <c r="C1600" s="5">
        <v>119.900002</v>
      </c>
      <c r="D1600" s="5">
        <v>117.199997</v>
      </c>
      <c r="E1600" s="5">
        <v>119.650002</v>
      </c>
      <c r="F1600" s="5">
        <v>4352403</v>
      </c>
    </row>
    <row r="1601" spans="1:6" x14ac:dyDescent="0.3">
      <c r="A1601" s="4">
        <v>42636</v>
      </c>
      <c r="B1601" s="5">
        <v>120</v>
      </c>
      <c r="C1601" s="5">
        <v>120.5</v>
      </c>
      <c r="D1601" s="5">
        <v>118.199997</v>
      </c>
      <c r="E1601" s="5">
        <v>118.449997</v>
      </c>
      <c r="F1601" s="5">
        <v>4061303</v>
      </c>
    </row>
    <row r="1602" spans="1:6" x14ac:dyDescent="0.3">
      <c r="A1602" s="4">
        <v>42639</v>
      </c>
      <c r="B1602" s="5">
        <v>117.949997</v>
      </c>
      <c r="C1602" s="5">
        <v>119.75</v>
      </c>
      <c r="D1602" s="5">
        <v>117.099998</v>
      </c>
      <c r="E1602" s="5">
        <v>117.699997</v>
      </c>
      <c r="F1602" s="5">
        <v>3760199</v>
      </c>
    </row>
    <row r="1603" spans="1:6" x14ac:dyDescent="0.3">
      <c r="A1603" s="4">
        <v>42640</v>
      </c>
      <c r="B1603" s="5">
        <v>118.300003</v>
      </c>
      <c r="C1603" s="5">
        <v>118.75</v>
      </c>
      <c r="D1603" s="5">
        <v>116.099998</v>
      </c>
      <c r="E1603" s="5">
        <v>116.550003</v>
      </c>
      <c r="F1603" s="5">
        <v>3026909</v>
      </c>
    </row>
    <row r="1604" spans="1:6" x14ac:dyDescent="0.3">
      <c r="A1604" s="4">
        <v>42641</v>
      </c>
      <c r="B1604" s="5">
        <v>116.699997</v>
      </c>
      <c r="C1604" s="5">
        <v>121.150002</v>
      </c>
      <c r="D1604" s="5">
        <v>116.599998</v>
      </c>
      <c r="E1604" s="5">
        <v>120</v>
      </c>
      <c r="F1604" s="5">
        <v>4807962</v>
      </c>
    </row>
    <row r="1605" spans="1:6" x14ac:dyDescent="0.3">
      <c r="A1605" s="4">
        <v>42642</v>
      </c>
      <c r="B1605" s="5">
        <v>121.199997</v>
      </c>
      <c r="C1605" s="5">
        <v>121.800003</v>
      </c>
      <c r="D1605" s="5">
        <v>109.550003</v>
      </c>
      <c r="E1605" s="5">
        <v>110.150002</v>
      </c>
      <c r="F1605" s="5">
        <v>9674968</v>
      </c>
    </row>
    <row r="1606" spans="1:6" x14ac:dyDescent="0.3">
      <c r="A1606" s="4">
        <v>42643</v>
      </c>
      <c r="B1606" s="5">
        <v>110.400002</v>
      </c>
      <c r="C1606" s="5">
        <v>114</v>
      </c>
      <c r="D1606" s="5">
        <v>108</v>
      </c>
      <c r="E1606" s="5">
        <v>112.5</v>
      </c>
      <c r="F1606" s="5">
        <v>6582397</v>
      </c>
    </row>
    <row r="1607" spans="1:6" x14ac:dyDescent="0.3">
      <c r="A1607" s="4">
        <v>42646</v>
      </c>
      <c r="B1607" s="5">
        <v>113.949997</v>
      </c>
      <c r="C1607" s="5">
        <v>116.800003</v>
      </c>
      <c r="D1607" s="5">
        <v>113.699997</v>
      </c>
      <c r="E1607" s="5">
        <v>116.400002</v>
      </c>
      <c r="F1607" s="5">
        <v>3656595</v>
      </c>
    </row>
    <row r="1608" spans="1:6" x14ac:dyDescent="0.3">
      <c r="A1608" s="4">
        <v>42647</v>
      </c>
      <c r="B1608" s="5">
        <v>117</v>
      </c>
      <c r="C1608" s="5">
        <v>121.300003</v>
      </c>
      <c r="D1608" s="5">
        <v>115.400002</v>
      </c>
      <c r="E1608" s="5">
        <v>119.050003</v>
      </c>
      <c r="F1608" s="5">
        <v>6860647</v>
      </c>
    </row>
    <row r="1609" spans="1:6" x14ac:dyDescent="0.3">
      <c r="A1609" s="4">
        <v>42648</v>
      </c>
      <c r="B1609" s="5">
        <v>120</v>
      </c>
      <c r="C1609" s="5">
        <v>121.849998</v>
      </c>
      <c r="D1609" s="5">
        <v>119.050003</v>
      </c>
      <c r="E1609" s="5">
        <v>119.650002</v>
      </c>
      <c r="F1609" s="5">
        <v>5434949</v>
      </c>
    </row>
    <row r="1610" spans="1:6" x14ac:dyDescent="0.3">
      <c r="A1610" s="4">
        <v>42649</v>
      </c>
      <c r="B1610" s="5">
        <v>119.400002</v>
      </c>
      <c r="C1610" s="5">
        <v>120.449997</v>
      </c>
      <c r="D1610" s="5">
        <v>115.699997</v>
      </c>
      <c r="E1610" s="5">
        <v>116.650002</v>
      </c>
      <c r="F1610" s="5">
        <v>4672771</v>
      </c>
    </row>
    <row r="1611" spans="1:6" x14ac:dyDescent="0.3">
      <c r="A1611" s="4">
        <v>42650</v>
      </c>
      <c r="B1611" s="5">
        <v>117.25</v>
      </c>
      <c r="C1611" s="5">
        <v>118.25</v>
      </c>
      <c r="D1611" s="5">
        <v>116</v>
      </c>
      <c r="E1611" s="5">
        <v>116.949997</v>
      </c>
      <c r="F1611" s="5">
        <v>4269812</v>
      </c>
    </row>
    <row r="1612" spans="1:6" x14ac:dyDescent="0.3">
      <c r="A1612" s="4">
        <v>42653</v>
      </c>
      <c r="B1612" s="5">
        <v>117.699997</v>
      </c>
      <c r="C1612" s="5">
        <v>118.5</v>
      </c>
      <c r="D1612" s="5">
        <v>115.75</v>
      </c>
      <c r="E1612" s="5">
        <v>116.099998</v>
      </c>
      <c r="F1612" s="5">
        <v>2102516</v>
      </c>
    </row>
    <row r="1613" spans="1:6" x14ac:dyDescent="0.3">
      <c r="A1613" s="4">
        <v>42656</v>
      </c>
      <c r="B1613" s="5">
        <v>116.099998</v>
      </c>
      <c r="C1613" s="5">
        <v>116.099998</v>
      </c>
      <c r="D1613" s="5">
        <v>109.449997</v>
      </c>
      <c r="E1613" s="5">
        <v>111</v>
      </c>
      <c r="F1613" s="5">
        <v>5859136</v>
      </c>
    </row>
    <row r="1614" spans="1:6" x14ac:dyDescent="0.3">
      <c r="A1614" s="4">
        <v>42657</v>
      </c>
      <c r="B1614" s="5">
        <v>111.599998</v>
      </c>
      <c r="C1614" s="5">
        <v>112.900002</v>
      </c>
      <c r="D1614" s="5">
        <v>110.650002</v>
      </c>
      <c r="E1614" s="5">
        <v>112.050003</v>
      </c>
      <c r="F1614" s="5">
        <v>3575069</v>
      </c>
    </row>
    <row r="1615" spans="1:6" x14ac:dyDescent="0.3">
      <c r="A1615" s="4">
        <v>42660</v>
      </c>
      <c r="B1615" s="5">
        <v>112.300003</v>
      </c>
      <c r="C1615" s="5">
        <v>113.550003</v>
      </c>
      <c r="D1615" s="5">
        <v>110.150002</v>
      </c>
      <c r="E1615" s="5">
        <v>110.699997</v>
      </c>
      <c r="F1615" s="5">
        <v>3359840</v>
      </c>
    </row>
    <row r="1616" spans="1:6" x14ac:dyDescent="0.3">
      <c r="A1616" s="4">
        <v>42661</v>
      </c>
      <c r="B1616" s="5">
        <v>111.5</v>
      </c>
      <c r="C1616" s="5">
        <v>113.300003</v>
      </c>
      <c r="D1616" s="5">
        <v>110.199997</v>
      </c>
      <c r="E1616" s="5">
        <v>112.699997</v>
      </c>
      <c r="F1616" s="5">
        <v>3218947</v>
      </c>
    </row>
    <row r="1617" spans="1:6" x14ac:dyDescent="0.3">
      <c r="A1617" s="4">
        <v>42662</v>
      </c>
      <c r="B1617" s="5">
        <v>112.949997</v>
      </c>
      <c r="C1617" s="5">
        <v>113.849998</v>
      </c>
      <c r="D1617" s="5">
        <v>112.300003</v>
      </c>
      <c r="E1617" s="5">
        <v>112.800003</v>
      </c>
      <c r="F1617" s="5">
        <v>2592986</v>
      </c>
    </row>
    <row r="1618" spans="1:6" x14ac:dyDescent="0.3">
      <c r="A1618" s="4">
        <v>42663</v>
      </c>
      <c r="B1618" s="5">
        <v>112.949997</v>
      </c>
      <c r="C1618" s="5">
        <v>115.800003</v>
      </c>
      <c r="D1618" s="5">
        <v>112.949997</v>
      </c>
      <c r="E1618" s="5">
        <v>114.449997</v>
      </c>
      <c r="F1618" s="5">
        <v>4552538</v>
      </c>
    </row>
    <row r="1619" spans="1:6" x14ac:dyDescent="0.3">
      <c r="A1619" s="4">
        <v>42664</v>
      </c>
      <c r="B1619" s="5">
        <v>114.449997</v>
      </c>
      <c r="C1619" s="5">
        <v>114.5</v>
      </c>
      <c r="D1619" s="5">
        <v>112.150002</v>
      </c>
      <c r="E1619" s="5">
        <v>113.349998</v>
      </c>
      <c r="F1619" s="5">
        <v>3036755</v>
      </c>
    </row>
    <row r="1620" spans="1:6" x14ac:dyDescent="0.3">
      <c r="A1620" s="4">
        <v>42667</v>
      </c>
      <c r="B1620" s="5">
        <v>114.099998</v>
      </c>
      <c r="C1620" s="5">
        <v>115.900002</v>
      </c>
      <c r="D1620" s="5">
        <v>113.900002</v>
      </c>
      <c r="E1620" s="5">
        <v>114.949997</v>
      </c>
      <c r="F1620" s="5">
        <v>3197241</v>
      </c>
    </row>
    <row r="1621" spans="1:6" x14ac:dyDescent="0.3">
      <c r="A1621" s="4">
        <v>42668</v>
      </c>
      <c r="B1621" s="5">
        <v>115.150002</v>
      </c>
      <c r="C1621" s="5">
        <v>115.650002</v>
      </c>
      <c r="D1621" s="5">
        <v>113.650002</v>
      </c>
      <c r="E1621" s="5">
        <v>114.050003</v>
      </c>
      <c r="F1621" s="5">
        <v>2253616</v>
      </c>
    </row>
    <row r="1622" spans="1:6" x14ac:dyDescent="0.3">
      <c r="A1622" s="4">
        <v>42669</v>
      </c>
      <c r="B1622" s="5">
        <v>113.599998</v>
      </c>
      <c r="C1622" s="5">
        <v>115.699997</v>
      </c>
      <c r="D1622" s="5">
        <v>112.599998</v>
      </c>
      <c r="E1622" s="5">
        <v>114.150002</v>
      </c>
      <c r="F1622" s="5">
        <v>3439597</v>
      </c>
    </row>
    <row r="1623" spans="1:6" x14ac:dyDescent="0.3">
      <c r="A1623" s="4">
        <v>42670</v>
      </c>
      <c r="B1623" s="5">
        <v>113.099998</v>
      </c>
      <c r="C1623" s="5">
        <v>114.449997</v>
      </c>
      <c r="D1623" s="5">
        <v>112.050003</v>
      </c>
      <c r="E1623" s="5">
        <v>113.550003</v>
      </c>
      <c r="F1623" s="5">
        <v>2724206</v>
      </c>
    </row>
    <row r="1624" spans="1:6" x14ac:dyDescent="0.3">
      <c r="A1624" s="4">
        <v>42671</v>
      </c>
      <c r="B1624" s="5">
        <v>113.900002</v>
      </c>
      <c r="C1624" s="5">
        <v>115.75</v>
      </c>
      <c r="D1624" s="5">
        <v>113.550003</v>
      </c>
      <c r="E1624" s="5">
        <v>114.849998</v>
      </c>
      <c r="F1624" s="5">
        <v>2562939</v>
      </c>
    </row>
    <row r="1625" spans="1:6" x14ac:dyDescent="0.3">
      <c r="A1625" s="4">
        <v>42675</v>
      </c>
      <c r="B1625" s="5">
        <v>114.849998</v>
      </c>
      <c r="C1625" s="5">
        <v>115.5</v>
      </c>
      <c r="D1625" s="5">
        <v>113.300003</v>
      </c>
      <c r="E1625" s="5">
        <v>113.849998</v>
      </c>
      <c r="F1625" s="5">
        <v>1460779</v>
      </c>
    </row>
    <row r="1626" spans="1:6" x14ac:dyDescent="0.3">
      <c r="A1626" s="4">
        <v>42676</v>
      </c>
      <c r="B1626" s="5">
        <v>112.400002</v>
      </c>
      <c r="C1626" s="5">
        <v>112.5</v>
      </c>
      <c r="D1626" s="5">
        <v>108.699997</v>
      </c>
      <c r="E1626" s="5">
        <v>109.099998</v>
      </c>
      <c r="F1626" s="5">
        <v>4083659</v>
      </c>
    </row>
    <row r="1627" spans="1:6" x14ac:dyDescent="0.3">
      <c r="A1627" s="4">
        <v>42677</v>
      </c>
      <c r="B1627" s="5">
        <v>108.599998</v>
      </c>
      <c r="C1627" s="5">
        <v>110.75</v>
      </c>
      <c r="D1627" s="5">
        <v>108.150002</v>
      </c>
      <c r="E1627" s="5">
        <v>108.75</v>
      </c>
      <c r="F1627" s="5">
        <v>2541459</v>
      </c>
    </row>
    <row r="1628" spans="1:6" x14ac:dyDescent="0.3">
      <c r="A1628" s="4">
        <v>42678</v>
      </c>
      <c r="B1628" s="5">
        <v>109.75</v>
      </c>
      <c r="C1628" s="5">
        <v>109.75</v>
      </c>
      <c r="D1628" s="5">
        <v>105.699997</v>
      </c>
      <c r="E1628" s="5">
        <v>106.25</v>
      </c>
      <c r="F1628" s="5">
        <v>2632923</v>
      </c>
    </row>
    <row r="1629" spans="1:6" x14ac:dyDescent="0.3">
      <c r="A1629" s="4">
        <v>42681</v>
      </c>
      <c r="B1629" s="5">
        <v>107.150002</v>
      </c>
      <c r="C1629" s="5">
        <v>109.400002</v>
      </c>
      <c r="D1629" s="5">
        <v>106.699997</v>
      </c>
      <c r="E1629" s="5">
        <v>108.699997</v>
      </c>
      <c r="F1629" s="5">
        <v>2629608</v>
      </c>
    </row>
    <row r="1630" spans="1:6" x14ac:dyDescent="0.3">
      <c r="A1630" s="4">
        <v>42682</v>
      </c>
      <c r="B1630" s="5">
        <v>109</v>
      </c>
      <c r="C1630" s="5">
        <v>109.900002</v>
      </c>
      <c r="D1630" s="5">
        <v>107.800003</v>
      </c>
      <c r="E1630" s="5">
        <v>109</v>
      </c>
      <c r="F1630" s="5">
        <v>2056221</v>
      </c>
    </row>
    <row r="1631" spans="1:6" x14ac:dyDescent="0.3">
      <c r="A1631" s="4">
        <v>42683</v>
      </c>
      <c r="B1631" s="5">
        <v>102</v>
      </c>
      <c r="C1631" s="5">
        <v>110.650002</v>
      </c>
      <c r="D1631" s="5">
        <v>99.650002000000001</v>
      </c>
      <c r="E1631" s="5">
        <v>109.75</v>
      </c>
      <c r="F1631" s="5">
        <v>6562333</v>
      </c>
    </row>
    <row r="1632" spans="1:6" x14ac:dyDescent="0.3">
      <c r="A1632" s="4">
        <v>42684</v>
      </c>
      <c r="B1632" s="5">
        <v>112</v>
      </c>
      <c r="C1632" s="5">
        <v>125.199997</v>
      </c>
      <c r="D1632" s="5">
        <v>111</v>
      </c>
      <c r="E1632" s="5">
        <v>124.150002</v>
      </c>
      <c r="F1632" s="5">
        <v>21205199</v>
      </c>
    </row>
    <row r="1633" spans="1:6" x14ac:dyDescent="0.3">
      <c r="A1633" s="4">
        <v>42685</v>
      </c>
      <c r="B1633" s="5">
        <v>122.900002</v>
      </c>
      <c r="C1633" s="5">
        <v>128.75</v>
      </c>
      <c r="D1633" s="5">
        <v>120.75</v>
      </c>
      <c r="E1633" s="5">
        <v>122.050003</v>
      </c>
      <c r="F1633" s="5">
        <v>13150957</v>
      </c>
    </row>
    <row r="1634" spans="1:6" x14ac:dyDescent="0.3">
      <c r="A1634" s="4">
        <v>42689</v>
      </c>
      <c r="B1634" s="5">
        <v>122.050003</v>
      </c>
      <c r="C1634" s="5">
        <v>126.900002</v>
      </c>
      <c r="D1634" s="5">
        <v>118.099998</v>
      </c>
      <c r="E1634" s="5">
        <v>123.25</v>
      </c>
      <c r="F1634" s="5">
        <v>11054523</v>
      </c>
    </row>
    <row r="1635" spans="1:6" x14ac:dyDescent="0.3">
      <c r="A1635" s="4">
        <v>42690</v>
      </c>
      <c r="B1635" s="5">
        <v>126.599998</v>
      </c>
      <c r="C1635" s="5">
        <v>127.400002</v>
      </c>
      <c r="D1635" s="5">
        <v>120</v>
      </c>
      <c r="E1635" s="5">
        <v>121.099998</v>
      </c>
      <c r="F1635" s="5">
        <v>6221454</v>
      </c>
    </row>
    <row r="1636" spans="1:6" x14ac:dyDescent="0.3">
      <c r="A1636" s="4">
        <v>42691</v>
      </c>
      <c r="B1636" s="5">
        <v>121.550003</v>
      </c>
      <c r="C1636" s="5">
        <v>123.650002</v>
      </c>
      <c r="D1636" s="5">
        <v>118.849998</v>
      </c>
      <c r="E1636" s="5">
        <v>119.800003</v>
      </c>
      <c r="F1636" s="5">
        <v>4435328</v>
      </c>
    </row>
    <row r="1637" spans="1:6" x14ac:dyDescent="0.3">
      <c r="A1637" s="4">
        <v>42692</v>
      </c>
      <c r="B1637" s="5">
        <v>120.599998</v>
      </c>
      <c r="C1637" s="5">
        <v>124</v>
      </c>
      <c r="D1637" s="5">
        <v>119.050003</v>
      </c>
      <c r="E1637" s="5">
        <v>121.5</v>
      </c>
      <c r="F1637" s="5">
        <v>4781031</v>
      </c>
    </row>
    <row r="1638" spans="1:6" x14ac:dyDescent="0.3">
      <c r="A1638" s="4">
        <v>42695</v>
      </c>
      <c r="B1638" s="5">
        <v>122.949997</v>
      </c>
      <c r="C1638" s="5">
        <v>123.400002</v>
      </c>
      <c r="D1638" s="5">
        <v>116.400002</v>
      </c>
      <c r="E1638" s="5">
        <v>117.150002</v>
      </c>
      <c r="F1638" s="5">
        <v>7795290</v>
      </c>
    </row>
    <row r="1639" spans="1:6" x14ac:dyDescent="0.3">
      <c r="A1639" s="4">
        <v>42696</v>
      </c>
      <c r="B1639" s="5">
        <v>118.550003</v>
      </c>
      <c r="C1639" s="5">
        <v>118.900002</v>
      </c>
      <c r="D1639" s="5">
        <v>114.150002</v>
      </c>
      <c r="E1639" s="5">
        <v>117.150002</v>
      </c>
      <c r="F1639" s="5">
        <v>5097412</v>
      </c>
    </row>
    <row r="1640" spans="1:6" x14ac:dyDescent="0.3">
      <c r="A1640" s="4">
        <v>42697</v>
      </c>
      <c r="B1640" s="5">
        <v>118</v>
      </c>
      <c r="C1640" s="5">
        <v>118.599998</v>
      </c>
      <c r="D1640" s="5">
        <v>116.199997</v>
      </c>
      <c r="E1640" s="5">
        <v>117.300003</v>
      </c>
      <c r="F1640" s="5">
        <v>2683883</v>
      </c>
    </row>
    <row r="1641" spans="1:6" x14ac:dyDescent="0.3">
      <c r="A1641" s="4">
        <v>42698</v>
      </c>
      <c r="B1641" s="5">
        <v>116.800003</v>
      </c>
      <c r="C1641" s="5">
        <v>120.599998</v>
      </c>
      <c r="D1641" s="5">
        <v>115.5</v>
      </c>
      <c r="E1641" s="5">
        <v>120.050003</v>
      </c>
      <c r="F1641" s="5">
        <v>6253340</v>
      </c>
    </row>
    <row r="1642" spans="1:6" x14ac:dyDescent="0.3">
      <c r="A1642" s="4">
        <v>42699</v>
      </c>
      <c r="B1642" s="5">
        <v>121.5</v>
      </c>
      <c r="C1642" s="5">
        <v>122.949997</v>
      </c>
      <c r="D1642" s="5">
        <v>120.150002</v>
      </c>
      <c r="E1642" s="5">
        <v>121.400002</v>
      </c>
      <c r="F1642" s="5">
        <v>3886441</v>
      </c>
    </row>
    <row r="1643" spans="1:6" x14ac:dyDescent="0.3">
      <c r="A1643" s="4">
        <v>42702</v>
      </c>
      <c r="B1643" s="5">
        <v>117.900002</v>
      </c>
      <c r="C1643" s="5">
        <v>121</v>
      </c>
      <c r="D1643" s="5">
        <v>116.300003</v>
      </c>
      <c r="E1643" s="5">
        <v>117.900002</v>
      </c>
      <c r="F1643" s="5">
        <v>4104514</v>
      </c>
    </row>
    <row r="1644" spans="1:6" x14ac:dyDescent="0.3">
      <c r="A1644" s="4">
        <v>42703</v>
      </c>
      <c r="B1644" s="5">
        <v>118.199997</v>
      </c>
      <c r="C1644" s="5">
        <v>119.599998</v>
      </c>
      <c r="D1644" s="5">
        <v>115.75</v>
      </c>
      <c r="E1644" s="5">
        <v>116.449997</v>
      </c>
      <c r="F1644" s="5">
        <v>3325502</v>
      </c>
    </row>
    <row r="1645" spans="1:6" x14ac:dyDescent="0.3">
      <c r="A1645" s="4">
        <v>42704</v>
      </c>
      <c r="B1645" s="5">
        <v>116.900002</v>
      </c>
      <c r="C1645" s="5">
        <v>120</v>
      </c>
      <c r="D1645" s="5">
        <v>116.5</v>
      </c>
      <c r="E1645" s="5">
        <v>119.5</v>
      </c>
      <c r="F1645" s="5">
        <v>4203214</v>
      </c>
    </row>
    <row r="1646" spans="1:6" x14ac:dyDescent="0.3">
      <c r="A1646" s="4">
        <v>42705</v>
      </c>
      <c r="B1646" s="5">
        <v>119</v>
      </c>
      <c r="C1646" s="5">
        <v>120.800003</v>
      </c>
      <c r="D1646" s="5">
        <v>116.349998</v>
      </c>
      <c r="E1646" s="5">
        <v>116.800003</v>
      </c>
      <c r="F1646" s="5">
        <v>3086047</v>
      </c>
    </row>
    <row r="1647" spans="1:6" x14ac:dyDescent="0.3">
      <c r="A1647" s="4">
        <v>42706</v>
      </c>
      <c r="B1647" s="5">
        <v>115</v>
      </c>
      <c r="C1647" s="5">
        <v>118.650002</v>
      </c>
      <c r="D1647" s="5">
        <v>114.25</v>
      </c>
      <c r="E1647" s="5">
        <v>116.199997</v>
      </c>
      <c r="F1647" s="5">
        <v>4700250</v>
      </c>
    </row>
    <row r="1648" spans="1:6" x14ac:dyDescent="0.3">
      <c r="A1648" s="4">
        <v>42709</v>
      </c>
      <c r="B1648" s="5">
        <v>115.849998</v>
      </c>
      <c r="C1648" s="5">
        <v>118</v>
      </c>
      <c r="D1648" s="5">
        <v>115.25</v>
      </c>
      <c r="E1648" s="5">
        <v>117.400002</v>
      </c>
      <c r="F1648" s="5">
        <v>3083909</v>
      </c>
    </row>
    <row r="1649" spans="1:6" x14ac:dyDescent="0.3">
      <c r="A1649" s="4">
        <v>42710</v>
      </c>
      <c r="B1649" s="5">
        <v>118</v>
      </c>
      <c r="C1649" s="5">
        <v>118.400002</v>
      </c>
      <c r="D1649" s="5">
        <v>116.550003</v>
      </c>
      <c r="E1649" s="5">
        <v>117</v>
      </c>
      <c r="F1649" s="5">
        <v>2531825</v>
      </c>
    </row>
    <row r="1650" spans="1:6" x14ac:dyDescent="0.3">
      <c r="A1650" s="4">
        <v>42711</v>
      </c>
      <c r="B1650" s="5">
        <v>117.599998</v>
      </c>
      <c r="C1650" s="5">
        <v>118.099998</v>
      </c>
      <c r="D1650" s="5">
        <v>113.5</v>
      </c>
      <c r="E1650" s="5">
        <v>114.25</v>
      </c>
      <c r="F1650" s="5">
        <v>4076370</v>
      </c>
    </row>
    <row r="1651" spans="1:6" x14ac:dyDescent="0.3">
      <c r="A1651" s="4">
        <v>42712</v>
      </c>
      <c r="B1651" s="5">
        <v>115</v>
      </c>
      <c r="C1651" s="5">
        <v>116.650002</v>
      </c>
      <c r="D1651" s="5">
        <v>114.400002</v>
      </c>
      <c r="E1651" s="5">
        <v>114.699997</v>
      </c>
      <c r="F1651" s="5">
        <v>2995595</v>
      </c>
    </row>
    <row r="1652" spans="1:6" x14ac:dyDescent="0.3">
      <c r="A1652" s="4">
        <v>42713</v>
      </c>
      <c r="B1652" s="5">
        <v>115.849998</v>
      </c>
      <c r="C1652" s="5">
        <v>117.5</v>
      </c>
      <c r="D1652" s="5">
        <v>114.699997</v>
      </c>
      <c r="E1652" s="5">
        <v>117.050003</v>
      </c>
      <c r="F1652" s="5">
        <v>3846596</v>
      </c>
    </row>
    <row r="1653" spans="1:6" x14ac:dyDescent="0.3">
      <c r="A1653" s="4">
        <v>42716</v>
      </c>
      <c r="B1653" s="5">
        <v>117.699997</v>
      </c>
      <c r="C1653" s="5">
        <v>117.699997</v>
      </c>
      <c r="D1653" s="5">
        <v>115.099998</v>
      </c>
      <c r="E1653" s="5">
        <v>115.650002</v>
      </c>
      <c r="F1653" s="5">
        <v>2082108</v>
      </c>
    </row>
    <row r="1654" spans="1:6" x14ac:dyDescent="0.3">
      <c r="A1654" s="4">
        <v>42717</v>
      </c>
      <c r="B1654" s="5">
        <v>115.900002</v>
      </c>
      <c r="C1654" s="5">
        <v>116.300003</v>
      </c>
      <c r="D1654" s="5">
        <v>114.25</v>
      </c>
      <c r="E1654" s="5">
        <v>115</v>
      </c>
      <c r="F1654" s="5">
        <v>1879647</v>
      </c>
    </row>
    <row r="1655" spans="1:6" x14ac:dyDescent="0.3">
      <c r="A1655" s="4">
        <v>42718</v>
      </c>
      <c r="B1655" s="5">
        <v>115</v>
      </c>
      <c r="C1655" s="5">
        <v>115.599998</v>
      </c>
      <c r="D1655" s="5">
        <v>113.699997</v>
      </c>
      <c r="E1655" s="5">
        <v>113.900002</v>
      </c>
      <c r="F1655" s="5">
        <v>1668227</v>
      </c>
    </row>
    <row r="1656" spans="1:6" x14ac:dyDescent="0.3">
      <c r="A1656" s="4">
        <v>42719</v>
      </c>
      <c r="B1656" s="5">
        <v>112.5</v>
      </c>
      <c r="C1656" s="5">
        <v>115.449997</v>
      </c>
      <c r="D1656" s="5">
        <v>112.099998</v>
      </c>
      <c r="E1656" s="5">
        <v>114</v>
      </c>
      <c r="F1656" s="5">
        <v>2042204</v>
      </c>
    </row>
    <row r="1657" spans="1:6" x14ac:dyDescent="0.3">
      <c r="A1657" s="4">
        <v>42720</v>
      </c>
      <c r="B1657" s="5">
        <v>114.5</v>
      </c>
      <c r="C1657" s="5">
        <v>114.75</v>
      </c>
      <c r="D1657" s="5">
        <v>113</v>
      </c>
      <c r="E1657" s="5">
        <v>113.5</v>
      </c>
      <c r="F1657" s="5">
        <v>1268045</v>
      </c>
    </row>
    <row r="1658" spans="1:6" x14ac:dyDescent="0.3">
      <c r="A1658" s="4">
        <v>42723</v>
      </c>
      <c r="B1658" s="5">
        <v>113.5</v>
      </c>
      <c r="C1658" s="5">
        <v>113.849998</v>
      </c>
      <c r="D1658" s="5">
        <v>111.849998</v>
      </c>
      <c r="E1658" s="5">
        <v>112.5</v>
      </c>
      <c r="F1658" s="5">
        <v>1592113</v>
      </c>
    </row>
    <row r="1659" spans="1:6" x14ac:dyDescent="0.3">
      <c r="A1659" s="4">
        <v>42724</v>
      </c>
      <c r="B1659" s="5">
        <v>112.400002</v>
      </c>
      <c r="C1659" s="5">
        <v>113.25</v>
      </c>
      <c r="D1659" s="5">
        <v>109.699997</v>
      </c>
      <c r="E1659" s="5">
        <v>110.400002</v>
      </c>
      <c r="F1659" s="5">
        <v>2292476</v>
      </c>
    </row>
    <row r="1660" spans="1:6" x14ac:dyDescent="0.3">
      <c r="A1660" s="4">
        <v>42725</v>
      </c>
      <c r="B1660" s="5">
        <v>110.650002</v>
      </c>
      <c r="C1660" s="5">
        <v>111.400002</v>
      </c>
      <c r="D1660" s="5">
        <v>108.599998</v>
      </c>
      <c r="E1660" s="5">
        <v>109.099998</v>
      </c>
      <c r="F1660" s="5">
        <v>2649256</v>
      </c>
    </row>
    <row r="1661" spans="1:6" x14ac:dyDescent="0.3">
      <c r="A1661" s="4">
        <v>42726</v>
      </c>
      <c r="B1661" s="5">
        <v>108.75</v>
      </c>
      <c r="C1661" s="5">
        <v>109.449997</v>
      </c>
      <c r="D1661" s="5">
        <v>107.300003</v>
      </c>
      <c r="E1661" s="5">
        <v>107.650002</v>
      </c>
      <c r="F1661" s="5">
        <v>1837748</v>
      </c>
    </row>
    <row r="1662" spans="1:6" x14ac:dyDescent="0.3">
      <c r="A1662" s="4">
        <v>42727</v>
      </c>
      <c r="B1662" s="5">
        <v>107.900002</v>
      </c>
      <c r="C1662" s="5">
        <v>108.650002</v>
      </c>
      <c r="D1662" s="5">
        <v>106.75</v>
      </c>
      <c r="E1662" s="5">
        <v>107.050003</v>
      </c>
      <c r="F1662" s="5">
        <v>1937319</v>
      </c>
    </row>
    <row r="1663" spans="1:6" x14ac:dyDescent="0.3">
      <c r="A1663" s="4">
        <v>42730</v>
      </c>
      <c r="B1663" s="5">
        <v>106.699997</v>
      </c>
      <c r="C1663" s="5">
        <v>106.75</v>
      </c>
      <c r="D1663" s="5">
        <v>102.949997</v>
      </c>
      <c r="E1663" s="5">
        <v>103.5</v>
      </c>
      <c r="F1663" s="5">
        <v>2024903</v>
      </c>
    </row>
    <row r="1664" spans="1:6" x14ac:dyDescent="0.3">
      <c r="A1664" s="4">
        <v>42731</v>
      </c>
      <c r="B1664" s="5">
        <v>103.050003</v>
      </c>
      <c r="C1664" s="5">
        <v>105</v>
      </c>
      <c r="D1664" s="5">
        <v>102.75</v>
      </c>
      <c r="E1664" s="5">
        <v>104.75</v>
      </c>
      <c r="F1664" s="5">
        <v>1819990</v>
      </c>
    </row>
    <row r="1665" spans="1:6" x14ac:dyDescent="0.3">
      <c r="A1665" s="4">
        <v>42732</v>
      </c>
      <c r="B1665" s="5">
        <v>105.300003</v>
      </c>
      <c r="C1665" s="5">
        <v>107.150002</v>
      </c>
      <c r="D1665" s="5">
        <v>103.849998</v>
      </c>
      <c r="E1665" s="5">
        <v>104.25</v>
      </c>
      <c r="F1665" s="5">
        <v>2370261</v>
      </c>
    </row>
    <row r="1666" spans="1:6" x14ac:dyDescent="0.3">
      <c r="A1666" s="4">
        <v>42733</v>
      </c>
      <c r="B1666" s="5">
        <v>103.349998</v>
      </c>
      <c r="C1666" s="5">
        <v>106.849998</v>
      </c>
      <c r="D1666" s="5">
        <v>102.75</v>
      </c>
      <c r="E1666" s="5">
        <v>105.349998</v>
      </c>
      <c r="F1666" s="5">
        <v>3680668</v>
      </c>
    </row>
    <row r="1667" spans="1:6" x14ac:dyDescent="0.3">
      <c r="A1667" s="4">
        <v>42734</v>
      </c>
      <c r="B1667" s="5">
        <v>106.300003</v>
      </c>
      <c r="C1667" s="5">
        <v>108.400002</v>
      </c>
      <c r="D1667" s="5">
        <v>105.5</v>
      </c>
      <c r="E1667" s="5">
        <v>107.25</v>
      </c>
      <c r="F1667" s="5">
        <v>3067129</v>
      </c>
    </row>
    <row r="1668" spans="1:6" x14ac:dyDescent="0.3">
      <c r="A1668" s="4">
        <v>42737</v>
      </c>
      <c r="B1668" s="5">
        <v>107.75</v>
      </c>
      <c r="C1668" s="5">
        <v>108.25</v>
      </c>
      <c r="D1668" s="5">
        <v>105.75</v>
      </c>
      <c r="E1668" s="5">
        <v>107.449997</v>
      </c>
      <c r="F1668" s="5">
        <v>1948756</v>
      </c>
    </row>
    <row r="1669" spans="1:6" x14ac:dyDescent="0.3">
      <c r="A1669" s="4">
        <v>42738</v>
      </c>
      <c r="B1669" s="5">
        <v>107.449997</v>
      </c>
      <c r="C1669" s="5">
        <v>109.400002</v>
      </c>
      <c r="D1669" s="5">
        <v>106.650002</v>
      </c>
      <c r="E1669" s="5">
        <v>108.349998</v>
      </c>
      <c r="F1669" s="5">
        <v>1945442</v>
      </c>
    </row>
    <row r="1670" spans="1:6" x14ac:dyDescent="0.3">
      <c r="A1670" s="4">
        <v>42739</v>
      </c>
      <c r="B1670" s="5">
        <v>108.25</v>
      </c>
      <c r="C1670" s="5">
        <v>109</v>
      </c>
      <c r="D1670" s="5">
        <v>107.25</v>
      </c>
      <c r="E1670" s="5">
        <v>107.699997</v>
      </c>
      <c r="F1670" s="5">
        <v>1551444</v>
      </c>
    </row>
    <row r="1671" spans="1:6" x14ac:dyDescent="0.3">
      <c r="A1671" s="4">
        <v>42740</v>
      </c>
      <c r="B1671" s="5">
        <v>108.400002</v>
      </c>
      <c r="C1671" s="5">
        <v>109.900002</v>
      </c>
      <c r="D1671" s="5">
        <v>108.199997</v>
      </c>
      <c r="E1671" s="5">
        <v>109.550003</v>
      </c>
      <c r="F1671" s="5">
        <v>1681563</v>
      </c>
    </row>
    <row r="1672" spans="1:6" x14ac:dyDescent="0.3">
      <c r="A1672" s="4">
        <v>42741</v>
      </c>
      <c r="B1672" s="5">
        <v>109.900002</v>
      </c>
      <c r="C1672" s="5">
        <v>111.900002</v>
      </c>
      <c r="D1672" s="5">
        <v>109.699997</v>
      </c>
      <c r="E1672" s="5">
        <v>110.550003</v>
      </c>
      <c r="F1672" s="5">
        <v>2126290</v>
      </c>
    </row>
    <row r="1673" spans="1:6" x14ac:dyDescent="0.3">
      <c r="A1673" s="4">
        <v>42744</v>
      </c>
      <c r="B1673" s="5">
        <v>111.25</v>
      </c>
      <c r="C1673" s="5">
        <v>111.800003</v>
      </c>
      <c r="D1673" s="5">
        <v>110.099998</v>
      </c>
      <c r="E1673" s="5">
        <v>111.199997</v>
      </c>
      <c r="F1673" s="5">
        <v>1217696</v>
      </c>
    </row>
    <row r="1674" spans="1:6" x14ac:dyDescent="0.3">
      <c r="A1674" s="4">
        <v>42745</v>
      </c>
      <c r="B1674" s="5">
        <v>111.5</v>
      </c>
      <c r="C1674" s="5">
        <v>111.949997</v>
      </c>
      <c r="D1674" s="5">
        <v>110.300003</v>
      </c>
      <c r="E1674" s="5">
        <v>111.25</v>
      </c>
      <c r="F1674" s="5">
        <v>1346360</v>
      </c>
    </row>
    <row r="1675" spans="1:6" x14ac:dyDescent="0.3">
      <c r="A1675" s="4">
        <v>42746</v>
      </c>
      <c r="B1675" s="5">
        <v>112</v>
      </c>
      <c r="C1675" s="5">
        <v>114.800003</v>
      </c>
      <c r="D1675" s="5">
        <v>111.75</v>
      </c>
      <c r="E1675" s="5">
        <v>114.25</v>
      </c>
      <c r="F1675" s="5">
        <v>3021697</v>
      </c>
    </row>
    <row r="1676" spans="1:6" x14ac:dyDescent="0.3">
      <c r="A1676" s="4">
        <v>42747</v>
      </c>
      <c r="B1676" s="5">
        <v>115.099998</v>
      </c>
      <c r="C1676" s="5">
        <v>115.400002</v>
      </c>
      <c r="D1676" s="5">
        <v>113.349998</v>
      </c>
      <c r="E1676" s="5">
        <v>114.150002</v>
      </c>
      <c r="F1676" s="5">
        <v>1848355</v>
      </c>
    </row>
    <row r="1677" spans="1:6" x14ac:dyDescent="0.3">
      <c r="A1677" s="4">
        <v>42748</v>
      </c>
      <c r="B1677" s="5">
        <v>114.800003</v>
      </c>
      <c r="C1677" s="5">
        <v>114.800003</v>
      </c>
      <c r="D1677" s="5">
        <v>112.849998</v>
      </c>
      <c r="E1677" s="5">
        <v>114</v>
      </c>
      <c r="F1677" s="5">
        <v>1771669</v>
      </c>
    </row>
    <row r="1678" spans="1:6" x14ac:dyDescent="0.3">
      <c r="A1678" s="4">
        <v>42751</v>
      </c>
      <c r="B1678" s="5">
        <v>114</v>
      </c>
      <c r="C1678" s="5">
        <v>115.699997</v>
      </c>
      <c r="D1678" s="5">
        <v>113.75</v>
      </c>
      <c r="E1678" s="5">
        <v>115.349998</v>
      </c>
      <c r="F1678" s="5">
        <v>1950670</v>
      </c>
    </row>
    <row r="1679" spans="1:6" x14ac:dyDescent="0.3">
      <c r="A1679" s="4">
        <v>42752</v>
      </c>
      <c r="B1679" s="5">
        <v>115.800003</v>
      </c>
      <c r="C1679" s="5">
        <v>116.75</v>
      </c>
      <c r="D1679" s="5">
        <v>114.400002</v>
      </c>
      <c r="E1679" s="5">
        <v>115.050003</v>
      </c>
      <c r="F1679" s="5">
        <v>1886859</v>
      </c>
    </row>
    <row r="1680" spans="1:6" x14ac:dyDescent="0.3">
      <c r="A1680" s="4">
        <v>42753</v>
      </c>
      <c r="B1680" s="5">
        <v>115.099998</v>
      </c>
      <c r="C1680" s="5">
        <v>116.199997</v>
      </c>
      <c r="D1680" s="5">
        <v>114.449997</v>
      </c>
      <c r="E1680" s="5">
        <v>115.199997</v>
      </c>
      <c r="F1680" s="5">
        <v>1497600</v>
      </c>
    </row>
    <row r="1681" spans="1:6" x14ac:dyDescent="0.3">
      <c r="A1681" s="4">
        <v>42754</v>
      </c>
      <c r="B1681" s="5">
        <v>115.400002</v>
      </c>
      <c r="C1681" s="5">
        <v>116.650002</v>
      </c>
      <c r="D1681" s="5">
        <v>114.099998</v>
      </c>
      <c r="E1681" s="5">
        <v>115.599998</v>
      </c>
      <c r="F1681" s="5">
        <v>1890361</v>
      </c>
    </row>
    <row r="1682" spans="1:6" x14ac:dyDescent="0.3">
      <c r="A1682" s="4">
        <v>42755</v>
      </c>
      <c r="B1682" s="5">
        <v>115.25</v>
      </c>
      <c r="C1682" s="5">
        <v>116.099998</v>
      </c>
      <c r="D1682" s="5">
        <v>112.050003</v>
      </c>
      <c r="E1682" s="5">
        <v>112.349998</v>
      </c>
      <c r="F1682" s="5">
        <v>1972392</v>
      </c>
    </row>
    <row r="1683" spans="1:6" x14ac:dyDescent="0.3">
      <c r="A1683" s="4">
        <v>42758</v>
      </c>
      <c r="B1683" s="5">
        <v>111.949997</v>
      </c>
      <c r="C1683" s="5">
        <v>114.5</v>
      </c>
      <c r="D1683" s="5">
        <v>111.150002</v>
      </c>
      <c r="E1683" s="5">
        <v>114.150002</v>
      </c>
      <c r="F1683" s="5">
        <v>1539471</v>
      </c>
    </row>
    <row r="1684" spans="1:6" x14ac:dyDescent="0.3">
      <c r="A1684" s="4">
        <v>42759</v>
      </c>
      <c r="B1684" s="5">
        <v>114.550003</v>
      </c>
      <c r="C1684" s="5">
        <v>115.699997</v>
      </c>
      <c r="D1684" s="5">
        <v>114.25</v>
      </c>
      <c r="E1684" s="5">
        <v>114.849998</v>
      </c>
      <c r="F1684" s="5">
        <v>1925095</v>
      </c>
    </row>
    <row r="1685" spans="1:6" x14ac:dyDescent="0.3">
      <c r="A1685" s="4">
        <v>42760</v>
      </c>
      <c r="B1685" s="5">
        <v>115.599998</v>
      </c>
      <c r="C1685" s="5">
        <v>115.599998</v>
      </c>
      <c r="D1685" s="5">
        <v>113.449997</v>
      </c>
      <c r="E1685" s="5">
        <v>115.050003</v>
      </c>
      <c r="F1685" s="5">
        <v>2931315</v>
      </c>
    </row>
    <row r="1686" spans="1:6" x14ac:dyDescent="0.3">
      <c r="A1686" s="4">
        <v>42762</v>
      </c>
      <c r="B1686" s="5">
        <v>115.050003</v>
      </c>
      <c r="C1686" s="5">
        <v>118.25</v>
      </c>
      <c r="D1686" s="5">
        <v>115.050003</v>
      </c>
      <c r="E1686" s="5">
        <v>117.050003</v>
      </c>
      <c r="F1686" s="5">
        <v>4975696</v>
      </c>
    </row>
    <row r="1687" spans="1:6" x14ac:dyDescent="0.3">
      <c r="A1687" s="4">
        <v>42765</v>
      </c>
      <c r="B1687" s="5">
        <v>116.550003</v>
      </c>
      <c r="C1687" s="5">
        <v>123.599998</v>
      </c>
      <c r="D1687" s="5">
        <v>115.699997</v>
      </c>
      <c r="E1687" s="5">
        <v>120.300003</v>
      </c>
      <c r="F1687" s="5">
        <v>7180324</v>
      </c>
    </row>
    <row r="1688" spans="1:6" x14ac:dyDescent="0.3">
      <c r="A1688" s="4">
        <v>42766</v>
      </c>
      <c r="B1688" s="5">
        <v>120</v>
      </c>
      <c r="C1688" s="5">
        <v>120.400002</v>
      </c>
      <c r="D1688" s="5">
        <v>117.150002</v>
      </c>
      <c r="E1688" s="5">
        <v>117.650002</v>
      </c>
      <c r="F1688" s="5">
        <v>2200898</v>
      </c>
    </row>
    <row r="1689" spans="1:6" x14ac:dyDescent="0.3">
      <c r="A1689" s="4">
        <v>42767</v>
      </c>
      <c r="B1689" s="5">
        <v>117.900002</v>
      </c>
      <c r="C1689" s="5">
        <v>121.599998</v>
      </c>
      <c r="D1689" s="5">
        <v>117.400002</v>
      </c>
      <c r="E1689" s="5">
        <v>121.150002</v>
      </c>
      <c r="F1689" s="5">
        <v>4748611</v>
      </c>
    </row>
    <row r="1690" spans="1:6" x14ac:dyDescent="0.3">
      <c r="A1690" s="4">
        <v>42768</v>
      </c>
      <c r="B1690" s="5">
        <v>121.75</v>
      </c>
      <c r="C1690" s="5">
        <v>126.199997</v>
      </c>
      <c r="D1690" s="5">
        <v>119.400002</v>
      </c>
      <c r="E1690" s="5">
        <v>125.25</v>
      </c>
      <c r="F1690" s="5">
        <v>5086596</v>
      </c>
    </row>
    <row r="1691" spans="1:6" x14ac:dyDescent="0.3">
      <c r="A1691" s="4">
        <v>42769</v>
      </c>
      <c r="B1691" s="5">
        <v>125.949997</v>
      </c>
      <c r="C1691" s="5">
        <v>133.89999399999999</v>
      </c>
      <c r="D1691" s="5">
        <v>125.550003</v>
      </c>
      <c r="E1691" s="5">
        <v>132.949997</v>
      </c>
      <c r="F1691" s="5">
        <v>10877464</v>
      </c>
    </row>
    <row r="1692" spans="1:6" x14ac:dyDescent="0.3">
      <c r="A1692" s="4">
        <v>42772</v>
      </c>
      <c r="B1692" s="5">
        <v>134.75</v>
      </c>
      <c r="C1692" s="5">
        <v>135.75</v>
      </c>
      <c r="D1692" s="5">
        <v>131.050003</v>
      </c>
      <c r="E1692" s="5">
        <v>132.5</v>
      </c>
      <c r="F1692" s="5">
        <v>4918430</v>
      </c>
    </row>
    <row r="1693" spans="1:6" x14ac:dyDescent="0.3">
      <c r="A1693" s="4">
        <v>42773</v>
      </c>
      <c r="B1693" s="5">
        <v>132.35000600000001</v>
      </c>
      <c r="C1693" s="5">
        <v>135.800003</v>
      </c>
      <c r="D1693" s="5">
        <v>130.39999399999999</v>
      </c>
      <c r="E1693" s="5">
        <v>133.25</v>
      </c>
      <c r="F1693" s="5">
        <v>5420168</v>
      </c>
    </row>
    <row r="1694" spans="1:6" x14ac:dyDescent="0.3">
      <c r="A1694" s="4">
        <v>42774</v>
      </c>
      <c r="B1694" s="5">
        <v>133.949997</v>
      </c>
      <c r="C1694" s="5">
        <v>133.949997</v>
      </c>
      <c r="D1694" s="5">
        <v>129.5</v>
      </c>
      <c r="E1694" s="5">
        <v>132.699997</v>
      </c>
      <c r="F1694" s="5">
        <v>3141295</v>
      </c>
    </row>
    <row r="1695" spans="1:6" x14ac:dyDescent="0.3">
      <c r="A1695" s="4">
        <v>42775</v>
      </c>
      <c r="B1695" s="5">
        <v>133.800003</v>
      </c>
      <c r="C1695" s="5">
        <v>138.5</v>
      </c>
      <c r="D1695" s="5">
        <v>130.5</v>
      </c>
      <c r="E1695" s="5">
        <v>136.85000600000001</v>
      </c>
      <c r="F1695" s="5">
        <v>16251543</v>
      </c>
    </row>
    <row r="1696" spans="1:6" x14ac:dyDescent="0.3">
      <c r="A1696" s="4">
        <v>42776</v>
      </c>
      <c r="B1696" s="5">
        <v>137.949997</v>
      </c>
      <c r="C1696" s="5">
        <v>138.25</v>
      </c>
      <c r="D1696" s="5">
        <v>133.10000600000001</v>
      </c>
      <c r="E1696" s="5">
        <v>133.89999399999999</v>
      </c>
      <c r="F1696" s="5">
        <v>5121092</v>
      </c>
    </row>
    <row r="1697" spans="1:6" x14ac:dyDescent="0.3">
      <c r="A1697" s="4">
        <v>42779</v>
      </c>
      <c r="B1697" s="5">
        <v>134</v>
      </c>
      <c r="C1697" s="5">
        <v>134.25</v>
      </c>
      <c r="D1697" s="5">
        <v>126.599998</v>
      </c>
      <c r="E1697" s="5">
        <v>128.75</v>
      </c>
      <c r="F1697" s="5">
        <v>5892227</v>
      </c>
    </row>
    <row r="1698" spans="1:6" x14ac:dyDescent="0.3">
      <c r="A1698" s="4">
        <v>42780</v>
      </c>
      <c r="B1698" s="5">
        <v>128.89999399999999</v>
      </c>
      <c r="C1698" s="5">
        <v>129.89999399999999</v>
      </c>
      <c r="D1698" s="5">
        <v>126.300003</v>
      </c>
      <c r="E1698" s="5">
        <v>128.60000600000001</v>
      </c>
      <c r="F1698" s="5">
        <v>3138195</v>
      </c>
    </row>
    <row r="1699" spans="1:6" x14ac:dyDescent="0.3">
      <c r="A1699" s="4">
        <v>42781</v>
      </c>
      <c r="B1699" s="5">
        <v>128.5</v>
      </c>
      <c r="C1699" s="5">
        <v>129.300003</v>
      </c>
      <c r="D1699" s="5">
        <v>123.449997</v>
      </c>
      <c r="E1699" s="5">
        <v>123.75</v>
      </c>
      <c r="F1699" s="5">
        <v>5027701</v>
      </c>
    </row>
    <row r="1700" spans="1:6" x14ac:dyDescent="0.3">
      <c r="A1700" s="4">
        <v>42782</v>
      </c>
      <c r="B1700" s="5">
        <v>124.550003</v>
      </c>
      <c r="C1700" s="5">
        <v>127.25</v>
      </c>
      <c r="D1700" s="5">
        <v>123.199997</v>
      </c>
      <c r="E1700" s="5">
        <v>125.449997</v>
      </c>
      <c r="F1700" s="5">
        <v>4237844</v>
      </c>
    </row>
    <row r="1701" spans="1:6" x14ac:dyDescent="0.3">
      <c r="A1701" s="4">
        <v>42783</v>
      </c>
      <c r="B1701" s="5">
        <v>126.75</v>
      </c>
      <c r="C1701" s="5">
        <v>127</v>
      </c>
      <c r="D1701" s="5">
        <v>123.900002</v>
      </c>
      <c r="E1701" s="5">
        <v>124.5</v>
      </c>
      <c r="F1701" s="5">
        <v>2633546</v>
      </c>
    </row>
    <row r="1702" spans="1:6" x14ac:dyDescent="0.3">
      <c r="A1702" s="4">
        <v>42786</v>
      </c>
      <c r="B1702" s="5">
        <v>124.800003</v>
      </c>
      <c r="C1702" s="5">
        <v>126.599998</v>
      </c>
      <c r="D1702" s="5">
        <v>123.300003</v>
      </c>
      <c r="E1702" s="5">
        <v>126</v>
      </c>
      <c r="F1702" s="5">
        <v>2095807</v>
      </c>
    </row>
    <row r="1703" spans="1:6" x14ac:dyDescent="0.3">
      <c r="A1703" s="4">
        <v>42787</v>
      </c>
      <c r="B1703" s="5">
        <v>127.199997</v>
      </c>
      <c r="C1703" s="5">
        <v>130.10000600000001</v>
      </c>
      <c r="D1703" s="5">
        <v>125.699997</v>
      </c>
      <c r="E1703" s="5">
        <v>128.10000600000001</v>
      </c>
      <c r="F1703" s="5">
        <v>3124184</v>
      </c>
    </row>
    <row r="1704" spans="1:6" x14ac:dyDescent="0.3">
      <c r="A1704" s="4">
        <v>42788</v>
      </c>
      <c r="B1704" s="5">
        <v>129</v>
      </c>
      <c r="C1704" s="5">
        <v>129.75</v>
      </c>
      <c r="D1704" s="5">
        <v>127.050003</v>
      </c>
      <c r="E1704" s="5">
        <v>127.75</v>
      </c>
      <c r="F1704" s="5">
        <v>2857954</v>
      </c>
    </row>
    <row r="1705" spans="1:6" x14ac:dyDescent="0.3">
      <c r="A1705" s="4">
        <v>42789</v>
      </c>
      <c r="B1705" s="5">
        <v>127.5</v>
      </c>
      <c r="C1705" s="5">
        <v>129</v>
      </c>
      <c r="D1705" s="5">
        <v>126.400002</v>
      </c>
      <c r="E1705" s="5">
        <v>127.5</v>
      </c>
      <c r="F1705" s="5">
        <v>3811654</v>
      </c>
    </row>
    <row r="1706" spans="1:6" x14ac:dyDescent="0.3">
      <c r="A1706" s="4">
        <v>42793</v>
      </c>
      <c r="B1706" s="5">
        <v>127.5</v>
      </c>
      <c r="C1706" s="5">
        <v>127.699997</v>
      </c>
      <c r="D1706" s="5">
        <v>124.099998</v>
      </c>
      <c r="E1706" s="5">
        <v>125.150002</v>
      </c>
      <c r="F1706" s="5">
        <v>2408075</v>
      </c>
    </row>
    <row r="1707" spans="1:6" x14ac:dyDescent="0.3">
      <c r="A1707" s="4">
        <v>42794</v>
      </c>
      <c r="B1707" s="5">
        <v>125.349998</v>
      </c>
      <c r="C1707" s="5">
        <v>129.300003</v>
      </c>
      <c r="D1707" s="5">
        <v>125.150002</v>
      </c>
      <c r="E1707" s="5">
        <v>128.800003</v>
      </c>
      <c r="F1707" s="5">
        <v>3349979</v>
      </c>
    </row>
    <row r="1708" spans="1:6" x14ac:dyDescent="0.3">
      <c r="A1708" s="4">
        <v>42795</v>
      </c>
      <c r="B1708" s="5">
        <v>128.60000600000001</v>
      </c>
      <c r="C1708" s="5">
        <v>131.300003</v>
      </c>
      <c r="D1708" s="5">
        <v>128.050003</v>
      </c>
      <c r="E1708" s="5">
        <v>128.75</v>
      </c>
      <c r="F1708" s="5">
        <v>2979313</v>
      </c>
    </row>
    <row r="1709" spans="1:6" x14ac:dyDescent="0.3">
      <c r="A1709" s="4">
        <v>42796</v>
      </c>
      <c r="B1709" s="5">
        <v>129.89999399999999</v>
      </c>
      <c r="C1709" s="5">
        <v>130.699997</v>
      </c>
      <c r="D1709" s="5">
        <v>125.300003</v>
      </c>
      <c r="E1709" s="5">
        <v>125.949997</v>
      </c>
      <c r="F1709" s="5">
        <v>3073889</v>
      </c>
    </row>
    <row r="1710" spans="1:6" x14ac:dyDescent="0.3">
      <c r="A1710" s="4">
        <v>42797</v>
      </c>
      <c r="B1710" s="5">
        <v>125.650002</v>
      </c>
      <c r="C1710" s="5">
        <v>127</v>
      </c>
      <c r="D1710" s="5">
        <v>125.150002</v>
      </c>
      <c r="E1710" s="5">
        <v>125.75</v>
      </c>
      <c r="F1710" s="5">
        <v>1601098</v>
      </c>
    </row>
    <row r="1711" spans="1:6" x14ac:dyDescent="0.3">
      <c r="A1711" s="4">
        <v>42800</v>
      </c>
      <c r="B1711" s="5">
        <v>126.25</v>
      </c>
      <c r="C1711" s="5">
        <v>129.25</v>
      </c>
      <c r="D1711" s="5">
        <v>126.199997</v>
      </c>
      <c r="E1711" s="5">
        <v>128.35000600000001</v>
      </c>
      <c r="F1711" s="5">
        <v>3022971</v>
      </c>
    </row>
    <row r="1712" spans="1:6" x14ac:dyDescent="0.3">
      <c r="A1712" s="4">
        <v>42801</v>
      </c>
      <c r="B1712" s="5">
        <v>128.800003</v>
      </c>
      <c r="C1712" s="5">
        <v>128.85000600000001</v>
      </c>
      <c r="D1712" s="5">
        <v>125.849998</v>
      </c>
      <c r="E1712" s="5">
        <v>126.199997</v>
      </c>
      <c r="F1712" s="5">
        <v>1915896</v>
      </c>
    </row>
    <row r="1713" spans="1:6" x14ac:dyDescent="0.3">
      <c r="A1713" s="4">
        <v>42802</v>
      </c>
      <c r="B1713" s="5">
        <v>126.199997</v>
      </c>
      <c r="C1713" s="5">
        <v>127.300003</v>
      </c>
      <c r="D1713" s="5">
        <v>123.300003</v>
      </c>
      <c r="E1713" s="5">
        <v>125.099998</v>
      </c>
      <c r="F1713" s="5">
        <v>3447405</v>
      </c>
    </row>
    <row r="1714" spans="1:6" x14ac:dyDescent="0.3">
      <c r="A1714" s="4">
        <v>42803</v>
      </c>
      <c r="B1714" s="5">
        <v>124.5</v>
      </c>
      <c r="C1714" s="5">
        <v>126.099998</v>
      </c>
      <c r="D1714" s="5">
        <v>123.699997</v>
      </c>
      <c r="E1714" s="5">
        <v>124.25</v>
      </c>
      <c r="F1714" s="5">
        <v>1870916</v>
      </c>
    </row>
    <row r="1715" spans="1:6" x14ac:dyDescent="0.3">
      <c r="A1715" s="4">
        <v>42804</v>
      </c>
      <c r="B1715" s="5">
        <v>125.199997</v>
      </c>
      <c r="C1715" s="5">
        <v>125.800003</v>
      </c>
      <c r="D1715" s="5">
        <v>122.849998</v>
      </c>
      <c r="E1715" s="5">
        <v>123.449997</v>
      </c>
      <c r="F1715" s="5">
        <v>1659841</v>
      </c>
    </row>
    <row r="1716" spans="1:6" x14ac:dyDescent="0.3">
      <c r="A1716" s="4">
        <v>42808</v>
      </c>
      <c r="B1716" s="5">
        <v>123.449997</v>
      </c>
      <c r="C1716" s="5">
        <v>127.849998</v>
      </c>
      <c r="D1716" s="5">
        <v>123.449997</v>
      </c>
      <c r="E1716" s="5">
        <v>123.900002</v>
      </c>
      <c r="F1716" s="5">
        <v>2748605</v>
      </c>
    </row>
    <row r="1717" spans="1:6" x14ac:dyDescent="0.3">
      <c r="A1717" s="4">
        <v>42809</v>
      </c>
      <c r="B1717" s="5">
        <v>124.599998</v>
      </c>
      <c r="C1717" s="5">
        <v>128.699997</v>
      </c>
      <c r="D1717" s="5">
        <v>124</v>
      </c>
      <c r="E1717" s="5">
        <v>126.25</v>
      </c>
      <c r="F1717" s="5">
        <v>3345607</v>
      </c>
    </row>
    <row r="1718" spans="1:6" x14ac:dyDescent="0.3">
      <c r="A1718" s="4">
        <v>42810</v>
      </c>
      <c r="B1718" s="5">
        <v>127.5</v>
      </c>
      <c r="C1718" s="5">
        <v>129.14999399999999</v>
      </c>
      <c r="D1718" s="5">
        <v>126.400002</v>
      </c>
      <c r="E1718" s="5">
        <v>128.35000600000001</v>
      </c>
      <c r="F1718" s="5">
        <v>2958467</v>
      </c>
    </row>
    <row r="1719" spans="1:6" x14ac:dyDescent="0.3">
      <c r="A1719" s="4">
        <v>42811</v>
      </c>
      <c r="B1719" s="5">
        <v>129</v>
      </c>
      <c r="C1719" s="5">
        <v>129.050003</v>
      </c>
      <c r="D1719" s="5">
        <v>126</v>
      </c>
      <c r="E1719" s="5">
        <v>126.949997</v>
      </c>
      <c r="F1719" s="5">
        <v>2423037</v>
      </c>
    </row>
    <row r="1720" spans="1:6" x14ac:dyDescent="0.3">
      <c r="A1720" s="4">
        <v>42814</v>
      </c>
      <c r="B1720" s="5">
        <v>127.300003</v>
      </c>
      <c r="C1720" s="5">
        <v>129.89999399999999</v>
      </c>
      <c r="D1720" s="5">
        <v>126.349998</v>
      </c>
      <c r="E1720" s="5">
        <v>128.89999399999999</v>
      </c>
      <c r="F1720" s="5">
        <v>2994945</v>
      </c>
    </row>
    <row r="1721" spans="1:6" x14ac:dyDescent="0.3">
      <c r="A1721" s="4">
        <v>42815</v>
      </c>
      <c r="B1721" s="5">
        <v>129.25</v>
      </c>
      <c r="C1721" s="5">
        <v>131.39999399999999</v>
      </c>
      <c r="D1721" s="5">
        <v>127.5</v>
      </c>
      <c r="E1721" s="5">
        <v>128.60000600000001</v>
      </c>
      <c r="F1721" s="5">
        <v>3576953</v>
      </c>
    </row>
    <row r="1722" spans="1:6" x14ac:dyDescent="0.3">
      <c r="A1722" s="4">
        <v>42816</v>
      </c>
      <c r="B1722" s="5">
        <v>127.349998</v>
      </c>
      <c r="C1722" s="5">
        <v>127.650002</v>
      </c>
      <c r="D1722" s="5">
        <v>125.550003</v>
      </c>
      <c r="E1722" s="5">
        <v>125.800003</v>
      </c>
      <c r="F1722" s="5">
        <v>2230088</v>
      </c>
    </row>
    <row r="1723" spans="1:6" x14ac:dyDescent="0.3">
      <c r="A1723" s="4">
        <v>42817</v>
      </c>
      <c r="B1723" s="5">
        <v>126.550003</v>
      </c>
      <c r="C1723" s="5">
        <v>127.199997</v>
      </c>
      <c r="D1723" s="5">
        <v>125.300003</v>
      </c>
      <c r="E1723" s="5">
        <v>126.5</v>
      </c>
      <c r="F1723" s="5">
        <v>1939771</v>
      </c>
    </row>
    <row r="1724" spans="1:6" x14ac:dyDescent="0.3">
      <c r="A1724" s="4">
        <v>42818</v>
      </c>
      <c r="B1724" s="5">
        <v>126.800003</v>
      </c>
      <c r="C1724" s="5">
        <v>135.800003</v>
      </c>
      <c r="D1724" s="5">
        <v>126.800003</v>
      </c>
      <c r="E1724" s="5">
        <v>133.050003</v>
      </c>
      <c r="F1724" s="5">
        <v>12793047</v>
      </c>
    </row>
    <row r="1725" spans="1:6" x14ac:dyDescent="0.3">
      <c r="A1725" s="4">
        <v>42821</v>
      </c>
      <c r="B1725" s="5">
        <v>132.25</v>
      </c>
      <c r="C1725" s="5">
        <v>136.85000600000001</v>
      </c>
      <c r="D1725" s="5">
        <v>132.25</v>
      </c>
      <c r="E1725" s="5">
        <v>135.89999399999999</v>
      </c>
      <c r="F1725" s="5">
        <v>6225880</v>
      </c>
    </row>
    <row r="1726" spans="1:6" x14ac:dyDescent="0.3">
      <c r="A1726" s="4">
        <v>42822</v>
      </c>
      <c r="B1726" s="5">
        <v>136.800003</v>
      </c>
      <c r="C1726" s="5">
        <v>137.75</v>
      </c>
      <c r="D1726" s="5">
        <v>135.14999399999999</v>
      </c>
      <c r="E1726" s="5">
        <v>135.949997</v>
      </c>
      <c r="F1726" s="5">
        <v>3249704</v>
      </c>
    </row>
    <row r="1727" spans="1:6" x14ac:dyDescent="0.3">
      <c r="A1727" s="4">
        <v>42823</v>
      </c>
      <c r="B1727" s="5">
        <v>137</v>
      </c>
      <c r="C1727" s="5">
        <v>140.449997</v>
      </c>
      <c r="D1727" s="5">
        <v>135.10000600000001</v>
      </c>
      <c r="E1727" s="5">
        <v>138.39999399999999</v>
      </c>
      <c r="F1727" s="5">
        <v>6351155</v>
      </c>
    </row>
    <row r="1728" spans="1:6" x14ac:dyDescent="0.3">
      <c r="A1728" s="4">
        <v>42824</v>
      </c>
      <c r="B1728" s="5">
        <v>138.39999399999999</v>
      </c>
      <c r="C1728" s="5">
        <v>141.39999399999999</v>
      </c>
      <c r="D1728" s="5">
        <v>138</v>
      </c>
      <c r="E1728" s="5">
        <v>138.5</v>
      </c>
      <c r="F1728" s="5">
        <v>7554582</v>
      </c>
    </row>
    <row r="1729" spans="1:6" x14ac:dyDescent="0.3">
      <c r="A1729" s="4">
        <v>42825</v>
      </c>
      <c r="B1729" s="5">
        <v>139.35000600000001</v>
      </c>
      <c r="C1729" s="5">
        <v>142.39999399999999</v>
      </c>
      <c r="D1729" s="5">
        <v>137.39999399999999</v>
      </c>
      <c r="E1729" s="5">
        <v>139.25</v>
      </c>
      <c r="F1729" s="5">
        <v>6049376</v>
      </c>
    </row>
    <row r="1730" spans="1:6" x14ac:dyDescent="0.3">
      <c r="A1730" s="4">
        <v>42828</v>
      </c>
      <c r="B1730" s="5">
        <v>139.800003</v>
      </c>
      <c r="C1730" s="5">
        <v>140.64999399999999</v>
      </c>
      <c r="D1730" s="5">
        <v>138.5</v>
      </c>
      <c r="E1730" s="5">
        <v>139.39999399999999</v>
      </c>
      <c r="F1730" s="5">
        <v>2357992</v>
      </c>
    </row>
    <row r="1731" spans="1:6" x14ac:dyDescent="0.3">
      <c r="A1731" s="4">
        <v>42830</v>
      </c>
      <c r="B1731" s="5">
        <v>139.39999399999999</v>
      </c>
      <c r="C1731" s="5">
        <v>144.199997</v>
      </c>
      <c r="D1731" s="5">
        <v>138.699997</v>
      </c>
      <c r="E1731" s="5">
        <v>143</v>
      </c>
      <c r="F1731" s="5">
        <v>5477904</v>
      </c>
    </row>
    <row r="1732" spans="1:6" x14ac:dyDescent="0.3">
      <c r="A1732" s="4">
        <v>42831</v>
      </c>
      <c r="B1732" s="5">
        <v>142.60000600000001</v>
      </c>
      <c r="C1732" s="5">
        <v>143.60000600000001</v>
      </c>
      <c r="D1732" s="5">
        <v>140.800003</v>
      </c>
      <c r="E1732" s="5">
        <v>141.89999399999999</v>
      </c>
      <c r="F1732" s="5">
        <v>3485791</v>
      </c>
    </row>
    <row r="1733" spans="1:6" x14ac:dyDescent="0.3">
      <c r="A1733" s="4">
        <v>42832</v>
      </c>
      <c r="B1733" s="5">
        <v>141</v>
      </c>
      <c r="C1733" s="5">
        <v>144.39999399999999</v>
      </c>
      <c r="D1733" s="5">
        <v>139.699997</v>
      </c>
      <c r="E1733" s="5">
        <v>141.10000600000001</v>
      </c>
      <c r="F1733" s="5">
        <v>6278796</v>
      </c>
    </row>
    <row r="1734" spans="1:6" x14ac:dyDescent="0.3">
      <c r="A1734" s="4">
        <v>42835</v>
      </c>
      <c r="B1734" s="5">
        <v>141</v>
      </c>
      <c r="C1734" s="5">
        <v>146.300003</v>
      </c>
      <c r="D1734" s="5">
        <v>140.199997</v>
      </c>
      <c r="E1734" s="5">
        <v>145.60000600000001</v>
      </c>
      <c r="F1734" s="5">
        <v>5179845</v>
      </c>
    </row>
    <row r="1735" spans="1:6" x14ac:dyDescent="0.3">
      <c r="A1735" s="4">
        <v>42836</v>
      </c>
      <c r="B1735" s="5">
        <v>145.60000600000001</v>
      </c>
      <c r="C1735" s="5">
        <v>150.39999399999999</v>
      </c>
      <c r="D1735" s="5">
        <v>145</v>
      </c>
      <c r="E1735" s="5">
        <v>149.64999399999999</v>
      </c>
      <c r="F1735" s="5">
        <v>5115360</v>
      </c>
    </row>
    <row r="1736" spans="1:6" x14ac:dyDescent="0.3">
      <c r="A1736" s="4">
        <v>42837</v>
      </c>
      <c r="B1736" s="5">
        <v>149.64999399999999</v>
      </c>
      <c r="C1736" s="5">
        <v>150.699997</v>
      </c>
      <c r="D1736" s="5">
        <v>145.10000600000001</v>
      </c>
      <c r="E1736" s="5">
        <v>147.64999399999999</v>
      </c>
      <c r="F1736" s="5">
        <v>6028649</v>
      </c>
    </row>
    <row r="1737" spans="1:6" x14ac:dyDescent="0.3">
      <c r="A1737" s="4">
        <v>42838</v>
      </c>
      <c r="B1737" s="5">
        <v>146.5</v>
      </c>
      <c r="C1737" s="5">
        <v>151.449997</v>
      </c>
      <c r="D1737" s="5">
        <v>146.5</v>
      </c>
      <c r="E1737" s="5">
        <v>149.35000600000001</v>
      </c>
      <c r="F1737" s="5">
        <v>3733086</v>
      </c>
    </row>
    <row r="1738" spans="1:6" x14ac:dyDescent="0.3">
      <c r="A1738" s="4">
        <v>42842</v>
      </c>
      <c r="B1738" s="5">
        <v>149.35000600000001</v>
      </c>
      <c r="C1738" s="5">
        <v>149.699997</v>
      </c>
      <c r="D1738" s="5">
        <v>145.85000600000001</v>
      </c>
      <c r="E1738" s="5">
        <v>147.199997</v>
      </c>
      <c r="F1738" s="5">
        <v>3242781</v>
      </c>
    </row>
    <row r="1739" spans="1:6" x14ac:dyDescent="0.3">
      <c r="A1739" s="4">
        <v>42843</v>
      </c>
      <c r="B1739" s="5">
        <v>147.550003</v>
      </c>
      <c r="C1739" s="5">
        <v>155.60000600000001</v>
      </c>
      <c r="D1739" s="5">
        <v>147.5</v>
      </c>
      <c r="E1739" s="5">
        <v>151.39999399999999</v>
      </c>
      <c r="F1739" s="5">
        <v>7998502</v>
      </c>
    </row>
    <row r="1740" spans="1:6" x14ac:dyDescent="0.3">
      <c r="A1740" s="4">
        <v>42844</v>
      </c>
      <c r="B1740" s="5">
        <v>152</v>
      </c>
      <c r="C1740" s="5">
        <v>153.300003</v>
      </c>
      <c r="D1740" s="5">
        <v>148.5</v>
      </c>
      <c r="E1740" s="5">
        <v>149.14999399999999</v>
      </c>
      <c r="F1740" s="5">
        <v>4588938</v>
      </c>
    </row>
    <row r="1741" spans="1:6" x14ac:dyDescent="0.3">
      <c r="A1741" s="4">
        <v>42845</v>
      </c>
      <c r="B1741" s="5">
        <v>149.60000600000001</v>
      </c>
      <c r="C1741" s="5">
        <v>152.89999399999999</v>
      </c>
      <c r="D1741" s="5">
        <v>148.75</v>
      </c>
      <c r="E1741" s="5">
        <v>151.85000600000001</v>
      </c>
      <c r="F1741" s="5">
        <v>3766175</v>
      </c>
    </row>
    <row r="1742" spans="1:6" x14ac:dyDescent="0.3">
      <c r="A1742" s="4">
        <v>42846</v>
      </c>
      <c r="B1742" s="5">
        <v>151.800003</v>
      </c>
      <c r="C1742" s="5">
        <v>153.5</v>
      </c>
      <c r="D1742" s="5">
        <v>149.14999399999999</v>
      </c>
      <c r="E1742" s="5">
        <v>150.449997</v>
      </c>
      <c r="F1742" s="5">
        <v>2915689</v>
      </c>
    </row>
    <row r="1743" spans="1:6" x14ac:dyDescent="0.3">
      <c r="A1743" s="4">
        <v>42849</v>
      </c>
      <c r="B1743" s="5">
        <v>151.35000600000001</v>
      </c>
      <c r="C1743" s="5">
        <v>154.5</v>
      </c>
      <c r="D1743" s="5">
        <v>149.75</v>
      </c>
      <c r="E1743" s="5">
        <v>153.35000600000001</v>
      </c>
      <c r="F1743" s="5">
        <v>4180584</v>
      </c>
    </row>
    <row r="1744" spans="1:6" x14ac:dyDescent="0.3">
      <c r="A1744" s="4">
        <v>42850</v>
      </c>
      <c r="B1744" s="5">
        <v>154.35000600000001</v>
      </c>
      <c r="C1744" s="5">
        <v>159.550003</v>
      </c>
      <c r="D1744" s="5">
        <v>153.5</v>
      </c>
      <c r="E1744" s="5">
        <v>158.449997</v>
      </c>
      <c r="F1744" s="5">
        <v>6672994</v>
      </c>
    </row>
    <row r="1745" spans="1:6" x14ac:dyDescent="0.3">
      <c r="A1745" s="4">
        <v>42851</v>
      </c>
      <c r="B1745" s="5">
        <v>158.5</v>
      </c>
      <c r="C1745" s="5">
        <v>166.449997</v>
      </c>
      <c r="D1745" s="5">
        <v>157.300003</v>
      </c>
      <c r="E1745" s="5">
        <v>163.699997</v>
      </c>
      <c r="F1745" s="5">
        <v>6889329</v>
      </c>
    </row>
    <row r="1746" spans="1:6" x14ac:dyDescent="0.3">
      <c r="A1746" s="4">
        <v>42852</v>
      </c>
      <c r="B1746" s="5">
        <v>162.39999399999999</v>
      </c>
      <c r="C1746" s="5">
        <v>188.25</v>
      </c>
      <c r="D1746" s="5">
        <v>159.5</v>
      </c>
      <c r="E1746" s="5">
        <v>178.5</v>
      </c>
      <c r="F1746" s="5">
        <v>14970959</v>
      </c>
    </row>
    <row r="1747" spans="1:6" x14ac:dyDescent="0.3">
      <c r="A1747" s="4">
        <v>42853</v>
      </c>
      <c r="B1747" s="5">
        <v>174</v>
      </c>
      <c r="C1747" s="5">
        <v>189.550003</v>
      </c>
      <c r="D1747" s="5">
        <v>171.699997</v>
      </c>
      <c r="E1747" s="5">
        <v>186.800003</v>
      </c>
      <c r="F1747" s="5">
        <v>18081940</v>
      </c>
    </row>
    <row r="1748" spans="1:6" x14ac:dyDescent="0.3">
      <c r="A1748" s="4">
        <v>42857</v>
      </c>
      <c r="B1748" s="5">
        <v>186.800003</v>
      </c>
      <c r="C1748" s="5">
        <v>188</v>
      </c>
      <c r="D1748" s="5">
        <v>177.550003</v>
      </c>
      <c r="E1748" s="5">
        <v>179.800003</v>
      </c>
      <c r="F1748" s="5">
        <v>8440338</v>
      </c>
    </row>
    <row r="1749" spans="1:6" x14ac:dyDescent="0.3">
      <c r="A1749" s="4">
        <v>42858</v>
      </c>
      <c r="B1749" s="5">
        <v>180.699997</v>
      </c>
      <c r="C1749" s="5">
        <v>190.39999399999999</v>
      </c>
      <c r="D1749" s="5">
        <v>179.699997</v>
      </c>
      <c r="E1749" s="5">
        <v>185.25</v>
      </c>
      <c r="F1749" s="5">
        <v>9999014</v>
      </c>
    </row>
    <row r="1750" spans="1:6" x14ac:dyDescent="0.3">
      <c r="A1750" s="4">
        <v>42859</v>
      </c>
      <c r="B1750" s="5">
        <v>188.60000600000001</v>
      </c>
      <c r="C1750" s="5">
        <v>193.5</v>
      </c>
      <c r="D1750" s="5">
        <v>186.199997</v>
      </c>
      <c r="E1750" s="5">
        <v>192.300003</v>
      </c>
      <c r="F1750" s="5">
        <v>8217136</v>
      </c>
    </row>
    <row r="1751" spans="1:6" x14ac:dyDescent="0.3">
      <c r="A1751" s="4">
        <v>42860</v>
      </c>
      <c r="B1751" s="5">
        <v>192.550003</v>
      </c>
      <c r="C1751" s="5">
        <v>197.199997</v>
      </c>
      <c r="D1751" s="5">
        <v>179.75</v>
      </c>
      <c r="E1751" s="5">
        <v>183.60000600000001</v>
      </c>
      <c r="F1751" s="5">
        <v>17363212</v>
      </c>
    </row>
    <row r="1752" spans="1:6" x14ac:dyDescent="0.3">
      <c r="A1752" s="4">
        <v>42863</v>
      </c>
      <c r="B1752" s="5">
        <v>183</v>
      </c>
      <c r="C1752" s="5">
        <v>187.35000600000001</v>
      </c>
      <c r="D1752" s="5">
        <v>179.60000600000001</v>
      </c>
      <c r="E1752" s="5">
        <v>185.35000600000001</v>
      </c>
      <c r="F1752" s="5">
        <v>4279831</v>
      </c>
    </row>
    <row r="1753" spans="1:6" x14ac:dyDescent="0.3">
      <c r="A1753" s="4">
        <v>42864</v>
      </c>
      <c r="B1753" s="5">
        <v>184.699997</v>
      </c>
      <c r="C1753" s="5">
        <v>186.35000600000001</v>
      </c>
      <c r="D1753" s="5">
        <v>180.199997</v>
      </c>
      <c r="E1753" s="5">
        <v>181.10000600000001</v>
      </c>
      <c r="F1753" s="5">
        <v>4070805</v>
      </c>
    </row>
    <row r="1754" spans="1:6" x14ac:dyDescent="0.3">
      <c r="A1754" s="4">
        <v>42865</v>
      </c>
      <c r="B1754" s="5">
        <v>181.89999399999999</v>
      </c>
      <c r="C1754" s="5">
        <v>182.85000600000001</v>
      </c>
      <c r="D1754" s="5">
        <v>178.550003</v>
      </c>
      <c r="E1754" s="5">
        <v>180.85000600000001</v>
      </c>
      <c r="F1754" s="5">
        <v>3412189</v>
      </c>
    </row>
    <row r="1755" spans="1:6" x14ac:dyDescent="0.3">
      <c r="A1755" s="4">
        <v>42866</v>
      </c>
      <c r="B1755" s="5">
        <v>182</v>
      </c>
      <c r="C1755" s="5">
        <v>186.39999399999999</v>
      </c>
      <c r="D1755" s="5">
        <v>180.5</v>
      </c>
      <c r="E1755" s="5">
        <v>182.39999399999999</v>
      </c>
      <c r="F1755" s="5">
        <v>5027509</v>
      </c>
    </row>
    <row r="1756" spans="1:6" x14ac:dyDescent="0.3">
      <c r="A1756" s="4">
        <v>42867</v>
      </c>
      <c r="B1756" s="5">
        <v>183.199997</v>
      </c>
      <c r="C1756" s="5">
        <v>184.39999399999999</v>
      </c>
      <c r="D1756" s="5">
        <v>176.800003</v>
      </c>
      <c r="E1756" s="5">
        <v>178.85000600000001</v>
      </c>
      <c r="F1756" s="5">
        <v>3452159</v>
      </c>
    </row>
    <row r="1757" spans="1:6" x14ac:dyDescent="0.3">
      <c r="A1757" s="4">
        <v>42870</v>
      </c>
      <c r="B1757" s="5">
        <v>179.199997</v>
      </c>
      <c r="C1757" s="5">
        <v>181.949997</v>
      </c>
      <c r="D1757" s="5">
        <v>179.14999399999999</v>
      </c>
      <c r="E1757" s="5">
        <v>181.10000600000001</v>
      </c>
      <c r="F1757" s="5">
        <v>2790326</v>
      </c>
    </row>
    <row r="1758" spans="1:6" x14ac:dyDescent="0.3">
      <c r="A1758" s="4">
        <v>42871</v>
      </c>
      <c r="B1758" s="5">
        <v>181.89999399999999</v>
      </c>
      <c r="C1758" s="5">
        <v>188.699997</v>
      </c>
      <c r="D1758" s="5">
        <v>177.85000600000001</v>
      </c>
      <c r="E1758" s="5">
        <v>187.35000600000001</v>
      </c>
      <c r="F1758" s="5">
        <v>7638157</v>
      </c>
    </row>
    <row r="1759" spans="1:6" x14ac:dyDescent="0.3">
      <c r="A1759" s="4">
        <v>42872</v>
      </c>
      <c r="B1759" s="5">
        <v>188</v>
      </c>
      <c r="C1759" s="5">
        <v>188.64999399999999</v>
      </c>
      <c r="D1759" s="5">
        <v>184.199997</v>
      </c>
      <c r="E1759" s="5">
        <v>184.85000600000001</v>
      </c>
      <c r="F1759" s="5">
        <v>4020333</v>
      </c>
    </row>
    <row r="1760" spans="1:6" x14ac:dyDescent="0.3">
      <c r="A1760" s="4">
        <v>42873</v>
      </c>
      <c r="B1760" s="5">
        <v>182.5</v>
      </c>
      <c r="C1760" s="5">
        <v>185.5</v>
      </c>
      <c r="D1760" s="5">
        <v>177.300003</v>
      </c>
      <c r="E1760" s="5">
        <v>179.14999399999999</v>
      </c>
      <c r="F1760" s="5">
        <v>3967723</v>
      </c>
    </row>
    <row r="1761" spans="1:6" x14ac:dyDescent="0.3">
      <c r="A1761" s="4">
        <v>42874</v>
      </c>
      <c r="B1761" s="5">
        <v>179.949997</v>
      </c>
      <c r="C1761" s="5">
        <v>183.949997</v>
      </c>
      <c r="D1761" s="5">
        <v>176.25</v>
      </c>
      <c r="E1761" s="5">
        <v>178.300003</v>
      </c>
      <c r="F1761" s="5">
        <v>4500374</v>
      </c>
    </row>
    <row r="1762" spans="1:6" x14ac:dyDescent="0.3">
      <c r="A1762" s="4">
        <v>42877</v>
      </c>
      <c r="B1762" s="5">
        <v>180</v>
      </c>
      <c r="C1762" s="5">
        <v>181.39999399999999</v>
      </c>
      <c r="D1762" s="5">
        <v>155.550003</v>
      </c>
      <c r="E1762" s="5">
        <v>158.5</v>
      </c>
      <c r="F1762" s="5">
        <v>25971009</v>
      </c>
    </row>
    <row r="1763" spans="1:6" x14ac:dyDescent="0.3">
      <c r="A1763" s="4">
        <v>42878</v>
      </c>
      <c r="B1763" s="5">
        <v>155.75</v>
      </c>
      <c r="C1763" s="5">
        <v>157</v>
      </c>
      <c r="D1763" s="5">
        <v>144.550003</v>
      </c>
      <c r="E1763" s="5">
        <v>146.449997</v>
      </c>
      <c r="F1763" s="5">
        <v>22790140</v>
      </c>
    </row>
    <row r="1764" spans="1:6" x14ac:dyDescent="0.3">
      <c r="A1764" s="4">
        <v>42879</v>
      </c>
      <c r="B1764" s="5">
        <v>144.89999399999999</v>
      </c>
      <c r="C1764" s="5">
        <v>148.39999399999999</v>
      </c>
      <c r="D1764" s="5">
        <v>140.199997</v>
      </c>
      <c r="E1764" s="5">
        <v>141.199997</v>
      </c>
      <c r="F1764" s="5">
        <v>13991145</v>
      </c>
    </row>
    <row r="1765" spans="1:6" x14ac:dyDescent="0.3">
      <c r="A1765" s="4">
        <v>42880</v>
      </c>
      <c r="B1765" s="5">
        <v>142.25</v>
      </c>
      <c r="C1765" s="5">
        <v>151.75</v>
      </c>
      <c r="D1765" s="5">
        <v>139.199997</v>
      </c>
      <c r="E1765" s="5">
        <v>148.949997</v>
      </c>
      <c r="F1765" s="5">
        <v>12548730</v>
      </c>
    </row>
    <row r="1766" spans="1:6" x14ac:dyDescent="0.3">
      <c r="A1766" s="4">
        <v>42881</v>
      </c>
      <c r="B1766" s="5">
        <v>147.949997</v>
      </c>
      <c r="C1766" s="5">
        <v>150.64999399999999</v>
      </c>
      <c r="D1766" s="5">
        <v>144.5</v>
      </c>
      <c r="E1766" s="5">
        <v>148.64999399999999</v>
      </c>
      <c r="F1766" s="5">
        <v>6277558</v>
      </c>
    </row>
    <row r="1767" spans="1:6" x14ac:dyDescent="0.3">
      <c r="A1767" s="4">
        <v>42884</v>
      </c>
      <c r="B1767" s="5">
        <v>148.39999399999999</v>
      </c>
      <c r="C1767" s="5">
        <v>150.39999399999999</v>
      </c>
      <c r="D1767" s="5">
        <v>142.050003</v>
      </c>
      <c r="E1767" s="5">
        <v>142.85000600000001</v>
      </c>
      <c r="F1767" s="5">
        <v>4544011</v>
      </c>
    </row>
    <row r="1768" spans="1:6" x14ac:dyDescent="0.3">
      <c r="A1768" s="4">
        <v>42885</v>
      </c>
      <c r="B1768" s="5">
        <v>142.39999399999999</v>
      </c>
      <c r="C1768" s="5">
        <v>147.699997</v>
      </c>
      <c r="D1768" s="5">
        <v>141</v>
      </c>
      <c r="E1768" s="5">
        <v>146.85000600000001</v>
      </c>
      <c r="F1768" s="5">
        <v>5280472</v>
      </c>
    </row>
    <row r="1769" spans="1:6" x14ac:dyDescent="0.3">
      <c r="A1769" s="4">
        <v>42886</v>
      </c>
      <c r="B1769" s="5">
        <v>147.10000600000001</v>
      </c>
      <c r="C1769" s="5">
        <v>148.14999399999999</v>
      </c>
      <c r="D1769" s="5">
        <v>140.550003</v>
      </c>
      <c r="E1769" s="5">
        <v>141.35000600000001</v>
      </c>
      <c r="F1769" s="5">
        <v>8700966</v>
      </c>
    </row>
    <row r="1770" spans="1:6" x14ac:dyDescent="0.3">
      <c r="A1770" s="4">
        <v>42887</v>
      </c>
      <c r="B1770" s="5">
        <v>141.949997</v>
      </c>
      <c r="C1770" s="5">
        <v>144.5</v>
      </c>
      <c r="D1770" s="5">
        <v>140.699997</v>
      </c>
      <c r="E1770" s="5">
        <v>143.89999399999999</v>
      </c>
      <c r="F1770" s="5">
        <v>5150911</v>
      </c>
    </row>
    <row r="1771" spans="1:6" x14ac:dyDescent="0.3">
      <c r="A1771" s="4">
        <v>42888</v>
      </c>
      <c r="B1771" s="5">
        <v>145</v>
      </c>
      <c r="C1771" s="5">
        <v>147.39999399999999</v>
      </c>
      <c r="D1771" s="5">
        <v>142.25</v>
      </c>
      <c r="E1771" s="5">
        <v>145.85000600000001</v>
      </c>
      <c r="F1771" s="5">
        <v>4927876</v>
      </c>
    </row>
    <row r="1772" spans="1:6" x14ac:dyDescent="0.3">
      <c r="A1772" s="4">
        <v>42891</v>
      </c>
      <c r="B1772" s="5">
        <v>147</v>
      </c>
      <c r="C1772" s="5">
        <v>148</v>
      </c>
      <c r="D1772" s="5">
        <v>145.550003</v>
      </c>
      <c r="E1772" s="5">
        <v>146.5</v>
      </c>
      <c r="F1772" s="5">
        <v>3246349</v>
      </c>
    </row>
    <row r="1773" spans="1:6" x14ac:dyDescent="0.3">
      <c r="A1773" s="4">
        <v>42892</v>
      </c>
      <c r="B1773" s="5">
        <v>146.949997</v>
      </c>
      <c r="C1773" s="5">
        <v>147.5</v>
      </c>
      <c r="D1773" s="5">
        <v>142.10000600000001</v>
      </c>
      <c r="E1773" s="5">
        <v>142.550003</v>
      </c>
      <c r="F1773" s="5">
        <v>3920950</v>
      </c>
    </row>
    <row r="1774" spans="1:6" x14ac:dyDescent="0.3">
      <c r="A1774" s="4">
        <v>42893</v>
      </c>
      <c r="B1774" s="5">
        <v>143</v>
      </c>
      <c r="C1774" s="5">
        <v>146.699997</v>
      </c>
      <c r="D1774" s="5">
        <v>141.800003</v>
      </c>
      <c r="E1774" s="5">
        <v>145.199997</v>
      </c>
      <c r="F1774" s="5">
        <v>4980958</v>
      </c>
    </row>
    <row r="1775" spans="1:6" x14ac:dyDescent="0.3">
      <c r="A1775" s="4">
        <v>42894</v>
      </c>
      <c r="B1775" s="5">
        <v>146.10000600000001</v>
      </c>
      <c r="C1775" s="5">
        <v>146.85000600000001</v>
      </c>
      <c r="D1775" s="5">
        <v>143.39999399999999</v>
      </c>
      <c r="E1775" s="5">
        <v>143.64999399999999</v>
      </c>
      <c r="F1775" s="5">
        <v>2644767</v>
      </c>
    </row>
    <row r="1776" spans="1:6" x14ac:dyDescent="0.3">
      <c r="A1776" s="4">
        <v>42895</v>
      </c>
      <c r="B1776" s="5">
        <v>143.199997</v>
      </c>
      <c r="C1776" s="5">
        <v>145.25</v>
      </c>
      <c r="D1776" s="5">
        <v>142</v>
      </c>
      <c r="E1776" s="5">
        <v>143.300003</v>
      </c>
      <c r="F1776" s="5">
        <v>4352446</v>
      </c>
    </row>
    <row r="1777" spans="1:6" x14ac:dyDescent="0.3">
      <c r="A1777" s="4">
        <v>42898</v>
      </c>
      <c r="B1777" s="5">
        <v>141.949997</v>
      </c>
      <c r="C1777" s="5">
        <v>142.39999399999999</v>
      </c>
      <c r="D1777" s="5">
        <v>137.300003</v>
      </c>
      <c r="E1777" s="5">
        <v>137.800003</v>
      </c>
      <c r="F1777" s="5">
        <v>6386199</v>
      </c>
    </row>
    <row r="1778" spans="1:6" x14ac:dyDescent="0.3">
      <c r="A1778" s="4">
        <v>42899</v>
      </c>
      <c r="B1778" s="5">
        <v>137.5</v>
      </c>
      <c r="C1778" s="5">
        <v>139.10000600000001</v>
      </c>
      <c r="D1778" s="5">
        <v>136.5</v>
      </c>
      <c r="E1778" s="5">
        <v>137.64999399999999</v>
      </c>
      <c r="F1778" s="5">
        <v>5779965</v>
      </c>
    </row>
    <row r="1779" spans="1:6" x14ac:dyDescent="0.3">
      <c r="A1779" s="4">
        <v>42900</v>
      </c>
      <c r="B1779" s="5">
        <v>138.25</v>
      </c>
      <c r="C1779" s="5">
        <v>140.39999399999999</v>
      </c>
      <c r="D1779" s="5">
        <v>136.199997</v>
      </c>
      <c r="E1779" s="5">
        <v>139.85000600000001</v>
      </c>
      <c r="F1779" s="5">
        <v>6475916</v>
      </c>
    </row>
    <row r="1780" spans="1:6" x14ac:dyDescent="0.3">
      <c r="A1780" s="4">
        <v>42901</v>
      </c>
      <c r="B1780" s="5">
        <v>139.699997</v>
      </c>
      <c r="C1780" s="5">
        <v>141.60000600000001</v>
      </c>
      <c r="D1780" s="5">
        <v>137.550003</v>
      </c>
      <c r="E1780" s="5">
        <v>139.050003</v>
      </c>
      <c r="F1780" s="5">
        <v>5771231</v>
      </c>
    </row>
    <row r="1781" spans="1:6" x14ac:dyDescent="0.3">
      <c r="A1781" s="4">
        <v>42902</v>
      </c>
      <c r="B1781" s="5">
        <v>139.60000600000001</v>
      </c>
      <c r="C1781" s="5">
        <v>140.10000600000001</v>
      </c>
      <c r="D1781" s="5">
        <v>137.10000600000001</v>
      </c>
      <c r="E1781" s="5">
        <v>138.35000600000001</v>
      </c>
      <c r="F1781" s="5">
        <v>2525670</v>
      </c>
    </row>
    <row r="1782" spans="1:6" x14ac:dyDescent="0.3">
      <c r="A1782" s="4">
        <v>42905</v>
      </c>
      <c r="B1782" s="5">
        <v>138.64999399999999</v>
      </c>
      <c r="C1782" s="5">
        <v>140.60000600000001</v>
      </c>
      <c r="D1782" s="5">
        <v>137.64999399999999</v>
      </c>
      <c r="E1782" s="5">
        <v>138.550003</v>
      </c>
      <c r="F1782" s="5">
        <v>3286151</v>
      </c>
    </row>
    <row r="1783" spans="1:6" x14ac:dyDescent="0.3">
      <c r="A1783" s="4">
        <v>42906</v>
      </c>
      <c r="B1783" s="5">
        <v>138.800003</v>
      </c>
      <c r="C1783" s="5">
        <v>138.800003</v>
      </c>
      <c r="D1783" s="5">
        <v>136.75</v>
      </c>
      <c r="E1783" s="5">
        <v>137.25</v>
      </c>
      <c r="F1783" s="5">
        <v>2393015</v>
      </c>
    </row>
    <row r="1784" spans="1:6" x14ac:dyDescent="0.3">
      <c r="A1784" s="4">
        <v>42907</v>
      </c>
      <c r="B1784" s="5">
        <v>136.699997</v>
      </c>
      <c r="C1784" s="5">
        <v>138.75</v>
      </c>
      <c r="D1784" s="5">
        <v>136.25</v>
      </c>
      <c r="E1784" s="5">
        <v>137.5</v>
      </c>
      <c r="F1784" s="5">
        <v>2700980</v>
      </c>
    </row>
    <row r="1785" spans="1:6" x14ac:dyDescent="0.3">
      <c r="A1785" s="4">
        <v>42908</v>
      </c>
      <c r="B1785" s="5">
        <v>137.60000600000001</v>
      </c>
      <c r="C1785" s="5">
        <v>138.449997</v>
      </c>
      <c r="D1785" s="5">
        <v>135.35000600000001</v>
      </c>
      <c r="E1785" s="5">
        <v>136.35000600000001</v>
      </c>
      <c r="F1785" s="5">
        <v>2391716</v>
      </c>
    </row>
    <row r="1786" spans="1:6" x14ac:dyDescent="0.3">
      <c r="A1786" s="4">
        <v>42909</v>
      </c>
      <c r="B1786" s="5">
        <v>136.39999399999999</v>
      </c>
      <c r="C1786" s="5">
        <v>137.10000600000001</v>
      </c>
      <c r="D1786" s="5">
        <v>132.75</v>
      </c>
      <c r="E1786" s="5">
        <v>134</v>
      </c>
      <c r="F1786" s="5">
        <v>3606642</v>
      </c>
    </row>
    <row r="1787" spans="1:6" x14ac:dyDescent="0.3">
      <c r="A1787" s="4">
        <v>42913</v>
      </c>
      <c r="B1787" s="5">
        <v>134</v>
      </c>
      <c r="C1787" s="5">
        <v>134.800003</v>
      </c>
      <c r="D1787" s="5">
        <v>127.550003</v>
      </c>
      <c r="E1787" s="5">
        <v>133.550003</v>
      </c>
      <c r="F1787" s="5">
        <v>7436014</v>
      </c>
    </row>
    <row r="1788" spans="1:6" x14ac:dyDescent="0.3">
      <c r="A1788" s="4">
        <v>42914</v>
      </c>
      <c r="B1788" s="5">
        <v>132</v>
      </c>
      <c r="C1788" s="5">
        <v>137.64999399999999</v>
      </c>
      <c r="D1788" s="5">
        <v>131.35000600000001</v>
      </c>
      <c r="E1788" s="5">
        <v>136.75</v>
      </c>
      <c r="F1788" s="5">
        <v>4789755</v>
      </c>
    </row>
    <row r="1789" spans="1:6" x14ac:dyDescent="0.3">
      <c r="A1789" s="4">
        <v>42915</v>
      </c>
      <c r="B1789" s="5">
        <v>137.25</v>
      </c>
      <c r="C1789" s="5">
        <v>141.5</v>
      </c>
      <c r="D1789" s="5">
        <v>135.64999399999999</v>
      </c>
      <c r="E1789" s="5">
        <v>138.449997</v>
      </c>
      <c r="F1789" s="5">
        <v>4580182</v>
      </c>
    </row>
    <row r="1790" spans="1:6" x14ac:dyDescent="0.3">
      <c r="A1790" s="4">
        <v>42916</v>
      </c>
      <c r="B1790" s="5">
        <v>138.10000600000001</v>
      </c>
      <c r="C1790" s="5">
        <v>140.25</v>
      </c>
      <c r="D1790" s="5">
        <v>137.300003</v>
      </c>
      <c r="E1790" s="5">
        <v>139.699997</v>
      </c>
      <c r="F1790" s="5">
        <v>3554105</v>
      </c>
    </row>
    <row r="1791" spans="1:6" x14ac:dyDescent="0.3">
      <c r="A1791" s="4">
        <v>42919</v>
      </c>
      <c r="B1791" s="5">
        <v>139.800003</v>
      </c>
      <c r="C1791" s="5">
        <v>141</v>
      </c>
      <c r="D1791" s="5">
        <v>138.550003</v>
      </c>
      <c r="E1791" s="5">
        <v>139.699997</v>
      </c>
      <c r="F1791" s="5">
        <v>2106386</v>
      </c>
    </row>
    <row r="1792" spans="1:6" x14ac:dyDescent="0.3">
      <c r="A1792" s="4">
        <v>42920</v>
      </c>
      <c r="B1792" s="5">
        <v>139.550003</v>
      </c>
      <c r="C1792" s="5">
        <v>140.25</v>
      </c>
      <c r="D1792" s="5">
        <v>136.199997</v>
      </c>
      <c r="E1792" s="5">
        <v>137</v>
      </c>
      <c r="F1792" s="5">
        <v>2963920</v>
      </c>
    </row>
    <row r="1793" spans="1:6" x14ac:dyDescent="0.3">
      <c r="A1793" s="4">
        <v>42921</v>
      </c>
      <c r="B1793" s="5">
        <v>137</v>
      </c>
      <c r="C1793" s="5">
        <v>138.75</v>
      </c>
      <c r="D1793" s="5">
        <v>136.25</v>
      </c>
      <c r="E1793" s="5">
        <v>137.64999399999999</v>
      </c>
      <c r="F1793" s="5">
        <v>1867260</v>
      </c>
    </row>
    <row r="1794" spans="1:6" x14ac:dyDescent="0.3">
      <c r="A1794" s="4">
        <v>42922</v>
      </c>
      <c r="B1794" s="5">
        <v>137.89999399999999</v>
      </c>
      <c r="C1794" s="5">
        <v>141.64999399999999</v>
      </c>
      <c r="D1794" s="5">
        <v>137.800003</v>
      </c>
      <c r="E1794" s="5">
        <v>140.449997</v>
      </c>
      <c r="F1794" s="5">
        <v>4031020</v>
      </c>
    </row>
    <row r="1795" spans="1:6" x14ac:dyDescent="0.3">
      <c r="A1795" s="4">
        <v>42923</v>
      </c>
      <c r="B1795" s="5">
        <v>140.25</v>
      </c>
      <c r="C1795" s="5">
        <v>142.85000600000001</v>
      </c>
      <c r="D1795" s="5">
        <v>140.14999399999999</v>
      </c>
      <c r="E1795" s="5">
        <v>141.199997</v>
      </c>
      <c r="F1795" s="5">
        <v>2799509</v>
      </c>
    </row>
    <row r="1796" spans="1:6" x14ac:dyDescent="0.3">
      <c r="A1796" s="4">
        <v>42926</v>
      </c>
      <c r="B1796" s="5">
        <v>144.89999399999999</v>
      </c>
      <c r="C1796" s="5">
        <v>149.699997</v>
      </c>
      <c r="D1796" s="5">
        <v>144</v>
      </c>
      <c r="E1796" s="5">
        <v>149.199997</v>
      </c>
      <c r="F1796" s="5">
        <v>1899570</v>
      </c>
    </row>
    <row r="1797" spans="1:6" x14ac:dyDescent="0.3">
      <c r="A1797" s="4">
        <v>42927</v>
      </c>
      <c r="B1797" s="5">
        <v>149.25</v>
      </c>
      <c r="C1797" s="5">
        <v>150.89999399999999</v>
      </c>
      <c r="D1797" s="5">
        <v>143.800003</v>
      </c>
      <c r="E1797" s="5">
        <v>144.39999399999999</v>
      </c>
      <c r="F1797" s="5">
        <v>3163798</v>
      </c>
    </row>
    <row r="1798" spans="1:6" x14ac:dyDescent="0.3">
      <c r="A1798" s="4">
        <v>42928</v>
      </c>
      <c r="B1798" s="5">
        <v>145</v>
      </c>
      <c r="C1798" s="5">
        <v>146.050003</v>
      </c>
      <c r="D1798" s="5">
        <v>141.89999399999999</v>
      </c>
      <c r="E1798" s="5">
        <v>145.300003</v>
      </c>
      <c r="F1798" s="5">
        <v>3261707</v>
      </c>
    </row>
    <row r="1799" spans="1:6" x14ac:dyDescent="0.3">
      <c r="A1799" s="4">
        <v>42929</v>
      </c>
      <c r="B1799" s="5">
        <v>147.300003</v>
      </c>
      <c r="C1799" s="5">
        <v>147.5</v>
      </c>
      <c r="D1799" s="5">
        <v>143.64999399999999</v>
      </c>
      <c r="E1799" s="5">
        <v>144.35000600000001</v>
      </c>
      <c r="F1799" s="5">
        <v>2145058</v>
      </c>
    </row>
    <row r="1800" spans="1:6" x14ac:dyDescent="0.3">
      <c r="A1800" s="4">
        <v>42930</v>
      </c>
      <c r="B1800" s="5">
        <v>144.5</v>
      </c>
      <c r="C1800" s="5">
        <v>148.35000600000001</v>
      </c>
      <c r="D1800" s="5">
        <v>142.60000600000001</v>
      </c>
      <c r="E1800" s="5">
        <v>146.949997</v>
      </c>
      <c r="F1800" s="5">
        <v>4634722</v>
      </c>
    </row>
    <row r="1801" spans="1:6" x14ac:dyDescent="0.3">
      <c r="A1801" s="4">
        <v>42933</v>
      </c>
      <c r="B1801" s="5">
        <v>146.949997</v>
      </c>
      <c r="C1801" s="5">
        <v>148.800003</v>
      </c>
      <c r="D1801" s="5">
        <v>145.5</v>
      </c>
      <c r="E1801" s="5">
        <v>148.10000600000001</v>
      </c>
      <c r="F1801" s="5">
        <v>2428000</v>
      </c>
    </row>
    <row r="1802" spans="1:6" x14ac:dyDescent="0.3">
      <c r="A1802" s="4">
        <v>42934</v>
      </c>
      <c r="B1802" s="5">
        <v>148.050003</v>
      </c>
      <c r="C1802" s="5">
        <v>154.5</v>
      </c>
      <c r="D1802" s="5">
        <v>147.64999399999999</v>
      </c>
      <c r="E1802" s="5">
        <v>152.64999399999999</v>
      </c>
      <c r="F1802" s="5">
        <v>8758277</v>
      </c>
    </row>
    <row r="1803" spans="1:6" x14ac:dyDescent="0.3">
      <c r="A1803" s="4">
        <v>42935</v>
      </c>
      <c r="B1803" s="5">
        <v>154.5</v>
      </c>
      <c r="C1803" s="5">
        <v>156.949997</v>
      </c>
      <c r="D1803" s="5">
        <v>153.39999399999999</v>
      </c>
      <c r="E1803" s="5">
        <v>155.949997</v>
      </c>
      <c r="F1803" s="5">
        <v>3746395</v>
      </c>
    </row>
    <row r="1804" spans="1:6" x14ac:dyDescent="0.3">
      <c r="A1804" s="4">
        <v>42936</v>
      </c>
      <c r="B1804" s="5">
        <v>155.64999399999999</v>
      </c>
      <c r="C1804" s="5">
        <v>155.64999399999999</v>
      </c>
      <c r="D1804" s="5">
        <v>150.75</v>
      </c>
      <c r="E1804" s="5">
        <v>151.25</v>
      </c>
      <c r="F1804" s="5">
        <v>3884428</v>
      </c>
    </row>
    <row r="1805" spans="1:6" x14ac:dyDescent="0.3">
      <c r="A1805" s="4">
        <v>42937</v>
      </c>
      <c r="B1805" s="5">
        <v>151.699997</v>
      </c>
      <c r="C1805" s="5">
        <v>155.5</v>
      </c>
      <c r="D1805" s="5">
        <v>151</v>
      </c>
      <c r="E1805" s="5">
        <v>154.89999399999999</v>
      </c>
      <c r="F1805" s="5">
        <v>3855732</v>
      </c>
    </row>
    <row r="1806" spans="1:6" x14ac:dyDescent="0.3">
      <c r="A1806" s="4">
        <v>42940</v>
      </c>
      <c r="B1806" s="5">
        <v>155</v>
      </c>
      <c r="C1806" s="5">
        <v>160.89999399999999</v>
      </c>
      <c r="D1806" s="5">
        <v>154.60000600000001</v>
      </c>
      <c r="E1806" s="5">
        <v>159.800003</v>
      </c>
      <c r="F1806" s="5">
        <v>6273145</v>
      </c>
    </row>
    <row r="1807" spans="1:6" x14ac:dyDescent="0.3">
      <c r="A1807" s="4">
        <v>42941</v>
      </c>
      <c r="B1807" s="5">
        <v>160.199997</v>
      </c>
      <c r="C1807" s="5">
        <v>164.5</v>
      </c>
      <c r="D1807" s="5">
        <v>159.10000600000001</v>
      </c>
      <c r="E1807" s="5">
        <v>163.949997</v>
      </c>
      <c r="F1807" s="5">
        <v>5935421</v>
      </c>
    </row>
    <row r="1808" spans="1:6" x14ac:dyDescent="0.3">
      <c r="A1808" s="4">
        <v>42942</v>
      </c>
      <c r="B1808" s="5">
        <v>164.550003</v>
      </c>
      <c r="C1808" s="5">
        <v>164.550003</v>
      </c>
      <c r="D1808" s="5">
        <v>159.300003</v>
      </c>
      <c r="E1808" s="5">
        <v>160.60000600000001</v>
      </c>
      <c r="F1808" s="5">
        <v>4721192</v>
      </c>
    </row>
    <row r="1809" spans="1:6" x14ac:dyDescent="0.3">
      <c r="A1809" s="4">
        <v>42943</v>
      </c>
      <c r="B1809" s="5">
        <v>161</v>
      </c>
      <c r="C1809" s="5">
        <v>163.85000600000001</v>
      </c>
      <c r="D1809" s="5">
        <v>154.050003</v>
      </c>
      <c r="E1809" s="5">
        <v>154.89999399999999</v>
      </c>
      <c r="F1809" s="5">
        <v>8224121</v>
      </c>
    </row>
    <row r="1810" spans="1:6" x14ac:dyDescent="0.3">
      <c r="A1810" s="4">
        <v>42944</v>
      </c>
      <c r="B1810" s="5">
        <v>153.5</v>
      </c>
      <c r="C1810" s="5">
        <v>162.89999399999999</v>
      </c>
      <c r="D1810" s="5">
        <v>152.60000600000001</v>
      </c>
      <c r="E1810" s="5">
        <v>162.25</v>
      </c>
      <c r="F1810" s="5">
        <v>6683617</v>
      </c>
    </row>
    <row r="1811" spans="1:6" x14ac:dyDescent="0.3">
      <c r="A1811" s="4">
        <v>42947</v>
      </c>
      <c r="B1811" s="5">
        <v>162.10000600000001</v>
      </c>
      <c r="C1811" s="5">
        <v>167.449997</v>
      </c>
      <c r="D1811" s="5">
        <v>158.300003</v>
      </c>
      <c r="E1811" s="5">
        <v>166</v>
      </c>
      <c r="F1811" s="5">
        <v>7993428</v>
      </c>
    </row>
    <row r="1812" spans="1:6" x14ac:dyDescent="0.3">
      <c r="A1812" s="4">
        <v>42948</v>
      </c>
      <c r="B1812" s="5">
        <v>166</v>
      </c>
      <c r="C1812" s="5">
        <v>167.60000600000001</v>
      </c>
      <c r="D1812" s="5">
        <v>161.449997</v>
      </c>
      <c r="E1812" s="5">
        <v>162.300003</v>
      </c>
      <c r="F1812" s="5">
        <v>4327687</v>
      </c>
    </row>
    <row r="1813" spans="1:6" x14ac:dyDescent="0.3">
      <c r="A1813" s="4">
        <v>42949</v>
      </c>
      <c r="B1813" s="5">
        <v>163</v>
      </c>
      <c r="C1813" s="5">
        <v>163.89999399999999</v>
      </c>
      <c r="D1813" s="5">
        <v>159.35000600000001</v>
      </c>
      <c r="E1813" s="5">
        <v>161.550003</v>
      </c>
      <c r="F1813" s="5">
        <v>4716409</v>
      </c>
    </row>
    <row r="1814" spans="1:6" x14ac:dyDescent="0.3">
      <c r="A1814" s="4">
        <v>42950</v>
      </c>
      <c r="B1814" s="5">
        <v>160.800003</v>
      </c>
      <c r="C1814" s="5">
        <v>160.85000600000001</v>
      </c>
      <c r="D1814" s="5">
        <v>153.050003</v>
      </c>
      <c r="E1814" s="5">
        <v>154.75</v>
      </c>
      <c r="F1814" s="5">
        <v>5438753</v>
      </c>
    </row>
    <row r="1815" spans="1:6" x14ac:dyDescent="0.3">
      <c r="A1815" s="4">
        <v>42951</v>
      </c>
      <c r="B1815" s="5">
        <v>155.10000600000001</v>
      </c>
      <c r="C1815" s="5">
        <v>159</v>
      </c>
      <c r="D1815" s="5">
        <v>153.10000600000001</v>
      </c>
      <c r="E1815" s="5">
        <v>158.449997</v>
      </c>
      <c r="F1815" s="5">
        <v>4949392</v>
      </c>
    </row>
    <row r="1816" spans="1:6" x14ac:dyDescent="0.3">
      <c r="A1816" s="4">
        <v>42954</v>
      </c>
      <c r="B1816" s="5">
        <v>159</v>
      </c>
      <c r="C1816" s="5">
        <v>159.60000600000001</v>
      </c>
      <c r="D1816" s="5">
        <v>156.699997</v>
      </c>
      <c r="E1816" s="5">
        <v>158.050003</v>
      </c>
      <c r="F1816" s="5">
        <v>2783549</v>
      </c>
    </row>
    <row r="1817" spans="1:6" x14ac:dyDescent="0.3">
      <c r="A1817" s="4">
        <v>42955</v>
      </c>
      <c r="B1817" s="5">
        <v>158.5</v>
      </c>
      <c r="C1817" s="5">
        <v>158.89999399999999</v>
      </c>
      <c r="D1817" s="5">
        <v>151.64999399999999</v>
      </c>
      <c r="E1817" s="5">
        <v>152.550003</v>
      </c>
      <c r="F1817" s="5">
        <v>5572082</v>
      </c>
    </row>
    <row r="1818" spans="1:6" x14ac:dyDescent="0.3">
      <c r="A1818" s="4">
        <v>42956</v>
      </c>
      <c r="B1818" s="5">
        <v>151.5</v>
      </c>
      <c r="C1818" s="5">
        <v>163.5</v>
      </c>
      <c r="D1818" s="5">
        <v>149</v>
      </c>
      <c r="E1818" s="5">
        <v>158.449997</v>
      </c>
      <c r="F1818" s="5">
        <v>21791934</v>
      </c>
    </row>
    <row r="1819" spans="1:6" x14ac:dyDescent="0.3">
      <c r="A1819" s="4">
        <v>42957</v>
      </c>
      <c r="B1819" s="5">
        <v>154</v>
      </c>
      <c r="C1819" s="5">
        <v>156</v>
      </c>
      <c r="D1819" s="5">
        <v>145.10000600000001</v>
      </c>
      <c r="E1819" s="5">
        <v>148.14999399999999</v>
      </c>
      <c r="F1819" s="5">
        <v>13264178</v>
      </c>
    </row>
    <row r="1820" spans="1:6" x14ac:dyDescent="0.3">
      <c r="A1820" s="4">
        <v>42958</v>
      </c>
      <c r="B1820" s="5">
        <v>145</v>
      </c>
      <c r="C1820" s="5">
        <v>149.35000600000001</v>
      </c>
      <c r="D1820" s="5">
        <v>140</v>
      </c>
      <c r="E1820" s="5">
        <v>143.050003</v>
      </c>
      <c r="F1820" s="5">
        <v>8380224</v>
      </c>
    </row>
    <row r="1821" spans="1:6" x14ac:dyDescent="0.3">
      <c r="A1821" s="4">
        <v>42961</v>
      </c>
      <c r="B1821" s="5">
        <v>145</v>
      </c>
      <c r="C1821" s="5">
        <v>147.89999399999999</v>
      </c>
      <c r="D1821" s="5">
        <v>143.14999399999999</v>
      </c>
      <c r="E1821" s="5">
        <v>144.949997</v>
      </c>
      <c r="F1821" s="5">
        <v>4518645</v>
      </c>
    </row>
    <row r="1822" spans="1:6" x14ac:dyDescent="0.3">
      <c r="A1822" s="4">
        <v>42963</v>
      </c>
      <c r="B1822" s="5">
        <v>144.949997</v>
      </c>
      <c r="C1822" s="5">
        <v>147.89999399999999</v>
      </c>
      <c r="D1822" s="5">
        <v>141.550003</v>
      </c>
      <c r="E1822" s="5">
        <v>147.050003</v>
      </c>
      <c r="F1822" s="5">
        <v>5354114</v>
      </c>
    </row>
    <row r="1823" spans="1:6" x14ac:dyDescent="0.3">
      <c r="A1823" s="4">
        <v>42964</v>
      </c>
      <c r="B1823" s="5">
        <v>147.699997</v>
      </c>
      <c r="C1823" s="5">
        <v>150.35000600000001</v>
      </c>
      <c r="D1823" s="5">
        <v>145.14999399999999</v>
      </c>
      <c r="E1823" s="5">
        <v>145.75</v>
      </c>
      <c r="F1823" s="5">
        <v>4468028</v>
      </c>
    </row>
    <row r="1824" spans="1:6" x14ac:dyDescent="0.3">
      <c r="A1824" s="4">
        <v>42965</v>
      </c>
      <c r="B1824" s="5">
        <v>144.050003</v>
      </c>
      <c r="C1824" s="5">
        <v>144.5</v>
      </c>
      <c r="D1824" s="5">
        <v>141.199997</v>
      </c>
      <c r="E1824" s="5">
        <v>143.35000600000001</v>
      </c>
      <c r="F1824" s="5">
        <v>4729302</v>
      </c>
    </row>
    <row r="1825" spans="1:6" x14ac:dyDescent="0.3">
      <c r="A1825" s="4">
        <v>42968</v>
      </c>
      <c r="B1825" s="5">
        <v>144.300003</v>
      </c>
      <c r="C1825" s="5">
        <v>145.449997</v>
      </c>
      <c r="D1825" s="5">
        <v>138.5</v>
      </c>
      <c r="E1825" s="5">
        <v>139.5</v>
      </c>
      <c r="F1825" s="5">
        <v>3331293</v>
      </c>
    </row>
    <row r="1826" spans="1:6" x14ac:dyDescent="0.3">
      <c r="A1826" s="4">
        <v>42969</v>
      </c>
      <c r="B1826" s="5">
        <v>140.75</v>
      </c>
      <c r="C1826" s="5">
        <v>141.64999399999999</v>
      </c>
      <c r="D1826" s="5">
        <v>137.300003</v>
      </c>
      <c r="E1826" s="5">
        <v>139.14999399999999</v>
      </c>
      <c r="F1826" s="5">
        <v>3706438</v>
      </c>
    </row>
    <row r="1827" spans="1:6" x14ac:dyDescent="0.3">
      <c r="A1827" s="4">
        <v>42970</v>
      </c>
      <c r="B1827" s="5">
        <v>140</v>
      </c>
      <c r="C1827" s="5">
        <v>144.89999399999999</v>
      </c>
      <c r="D1827" s="5">
        <v>140</v>
      </c>
      <c r="E1827" s="5">
        <v>143.800003</v>
      </c>
      <c r="F1827" s="5">
        <v>6957028</v>
      </c>
    </row>
    <row r="1828" spans="1:6" x14ac:dyDescent="0.3">
      <c r="A1828" s="4">
        <v>42971</v>
      </c>
      <c r="B1828" s="5">
        <v>143.449997</v>
      </c>
      <c r="C1828" s="5">
        <v>145.5</v>
      </c>
      <c r="D1828" s="5">
        <v>141.199997</v>
      </c>
      <c r="E1828" s="5">
        <v>144.14999399999999</v>
      </c>
      <c r="F1828" s="5">
        <v>4681415</v>
      </c>
    </row>
    <row r="1829" spans="1:6" x14ac:dyDescent="0.3">
      <c r="A1829" s="4">
        <v>42975</v>
      </c>
      <c r="B1829" s="5">
        <v>144.14999399999999</v>
      </c>
      <c r="C1829" s="5">
        <v>145.64999399999999</v>
      </c>
      <c r="D1829" s="5">
        <v>142.85000600000001</v>
      </c>
      <c r="E1829" s="5">
        <v>143.75</v>
      </c>
      <c r="F1829" s="5">
        <v>4176278</v>
      </c>
    </row>
    <row r="1830" spans="1:6" x14ac:dyDescent="0.3">
      <c r="A1830" s="4">
        <v>42976</v>
      </c>
      <c r="B1830" s="5">
        <v>142</v>
      </c>
      <c r="C1830" s="5">
        <v>145.550003</v>
      </c>
      <c r="D1830" s="5">
        <v>140.75</v>
      </c>
      <c r="E1830" s="5">
        <v>141.64999399999999</v>
      </c>
      <c r="F1830" s="5">
        <v>5334375</v>
      </c>
    </row>
    <row r="1831" spans="1:6" x14ac:dyDescent="0.3">
      <c r="A1831" s="4">
        <v>42977</v>
      </c>
      <c r="B1831" s="5">
        <v>143.5</v>
      </c>
      <c r="C1831" s="5">
        <v>144</v>
      </c>
      <c r="D1831" s="5">
        <v>141.60000600000001</v>
      </c>
      <c r="E1831" s="5">
        <v>143</v>
      </c>
      <c r="F1831" s="5">
        <v>2367920</v>
      </c>
    </row>
    <row r="1832" spans="1:6" x14ac:dyDescent="0.3">
      <c r="A1832" s="4">
        <v>42978</v>
      </c>
      <c r="B1832" s="5">
        <v>143.89999399999999</v>
      </c>
      <c r="C1832" s="5">
        <v>145</v>
      </c>
      <c r="D1832" s="5">
        <v>141.300003</v>
      </c>
      <c r="E1832" s="5">
        <v>144.199997</v>
      </c>
      <c r="F1832" s="5">
        <v>4077427</v>
      </c>
    </row>
    <row r="1833" spans="1:6" x14ac:dyDescent="0.3">
      <c r="A1833" s="4">
        <v>42979</v>
      </c>
      <c r="B1833" s="5">
        <v>144.800003</v>
      </c>
      <c r="C1833" s="5">
        <v>146.35000600000001</v>
      </c>
      <c r="D1833" s="5">
        <v>143.300003</v>
      </c>
      <c r="E1833" s="5">
        <v>143.89999399999999</v>
      </c>
      <c r="F1833" s="5">
        <v>2137535</v>
      </c>
    </row>
    <row r="1834" spans="1:6" x14ac:dyDescent="0.3">
      <c r="A1834" s="4">
        <v>42982</v>
      </c>
      <c r="B1834" s="5">
        <v>143.699997</v>
      </c>
      <c r="C1834" s="5">
        <v>145</v>
      </c>
      <c r="D1834" s="5">
        <v>140.550003</v>
      </c>
      <c r="E1834" s="5">
        <v>142.35000600000001</v>
      </c>
      <c r="F1834" s="5">
        <v>3561248</v>
      </c>
    </row>
    <row r="1835" spans="1:6" x14ac:dyDescent="0.3">
      <c r="A1835" s="4">
        <v>42983</v>
      </c>
      <c r="B1835" s="5">
        <v>142.5</v>
      </c>
      <c r="C1835" s="5">
        <v>144.89999399999999</v>
      </c>
      <c r="D1835" s="5">
        <v>142</v>
      </c>
      <c r="E1835" s="5">
        <v>144.10000600000001</v>
      </c>
      <c r="F1835" s="5">
        <v>1909572</v>
      </c>
    </row>
    <row r="1836" spans="1:6" x14ac:dyDescent="0.3">
      <c r="A1836" s="4">
        <v>42984</v>
      </c>
      <c r="B1836" s="5">
        <v>143</v>
      </c>
      <c r="C1836" s="5">
        <v>144.64999399999999</v>
      </c>
      <c r="D1836" s="5">
        <v>142.25</v>
      </c>
      <c r="E1836" s="5">
        <v>143.050003</v>
      </c>
      <c r="F1836" s="5">
        <v>1962563</v>
      </c>
    </row>
    <row r="1837" spans="1:6" x14ac:dyDescent="0.3">
      <c r="A1837" s="4">
        <v>42985</v>
      </c>
      <c r="B1837" s="5">
        <v>143</v>
      </c>
      <c r="C1837" s="5">
        <v>145.39999399999999</v>
      </c>
      <c r="D1837" s="5">
        <v>143</v>
      </c>
      <c r="E1837" s="5">
        <v>143.85000600000001</v>
      </c>
      <c r="F1837" s="5">
        <v>1794511</v>
      </c>
    </row>
    <row r="1838" spans="1:6" x14ac:dyDescent="0.3">
      <c r="A1838" s="4">
        <v>42986</v>
      </c>
      <c r="B1838" s="5">
        <v>144</v>
      </c>
      <c r="C1838" s="5">
        <v>144.89999399999999</v>
      </c>
      <c r="D1838" s="5">
        <v>140.699997</v>
      </c>
      <c r="E1838" s="5">
        <v>141.550003</v>
      </c>
      <c r="F1838" s="5">
        <v>2017297</v>
      </c>
    </row>
    <row r="1839" spans="1:6" x14ac:dyDescent="0.3">
      <c r="A1839" s="4">
        <v>42989</v>
      </c>
      <c r="B1839" s="5">
        <v>142.949997</v>
      </c>
      <c r="C1839" s="5">
        <v>143.89999399999999</v>
      </c>
      <c r="D1839" s="5">
        <v>141.949997</v>
      </c>
      <c r="E1839" s="5">
        <v>143.14999399999999</v>
      </c>
      <c r="F1839" s="5">
        <v>1350599</v>
      </c>
    </row>
    <row r="1840" spans="1:6" x14ac:dyDescent="0.3">
      <c r="A1840" s="4">
        <v>42990</v>
      </c>
      <c r="B1840" s="5">
        <v>143.5</v>
      </c>
      <c r="C1840" s="5">
        <v>146.64999399999999</v>
      </c>
      <c r="D1840" s="5">
        <v>142.800003</v>
      </c>
      <c r="E1840" s="5">
        <v>145.449997</v>
      </c>
      <c r="F1840" s="5">
        <v>2373001</v>
      </c>
    </row>
    <row r="1841" spans="1:6" x14ac:dyDescent="0.3">
      <c r="A1841" s="4">
        <v>42991</v>
      </c>
      <c r="B1841" s="5">
        <v>145.5</v>
      </c>
      <c r="C1841" s="5">
        <v>150.60000600000001</v>
      </c>
      <c r="D1841" s="5">
        <v>145.10000600000001</v>
      </c>
      <c r="E1841" s="5">
        <v>148.949997</v>
      </c>
      <c r="F1841" s="5">
        <v>3898514</v>
      </c>
    </row>
    <row r="1842" spans="1:6" x14ac:dyDescent="0.3">
      <c r="A1842" s="4">
        <v>42992</v>
      </c>
      <c r="B1842" s="5">
        <v>150.5</v>
      </c>
      <c r="C1842" s="5">
        <v>153.85000600000001</v>
      </c>
      <c r="D1842" s="5">
        <v>149.75</v>
      </c>
      <c r="E1842" s="5">
        <v>153.25</v>
      </c>
      <c r="F1842" s="5">
        <v>4004817</v>
      </c>
    </row>
    <row r="1843" spans="1:6" x14ac:dyDescent="0.3">
      <c r="A1843" s="4">
        <v>42993</v>
      </c>
      <c r="B1843" s="5">
        <v>152.5</v>
      </c>
      <c r="C1843" s="5">
        <v>156.14999399999999</v>
      </c>
      <c r="D1843" s="5">
        <v>151.25</v>
      </c>
      <c r="E1843" s="5">
        <v>154.699997</v>
      </c>
      <c r="F1843" s="5">
        <v>3107081</v>
      </c>
    </row>
    <row r="1844" spans="1:6" x14ac:dyDescent="0.3">
      <c r="A1844" s="4">
        <v>42996</v>
      </c>
      <c r="B1844" s="5">
        <v>155.60000600000001</v>
      </c>
      <c r="C1844" s="5">
        <v>156.64999399999999</v>
      </c>
      <c r="D1844" s="5">
        <v>154.10000600000001</v>
      </c>
      <c r="E1844" s="5">
        <v>154.60000600000001</v>
      </c>
      <c r="F1844" s="5">
        <v>1666274</v>
      </c>
    </row>
    <row r="1845" spans="1:6" x14ac:dyDescent="0.3">
      <c r="A1845" s="4">
        <v>42997</v>
      </c>
      <c r="B1845" s="5">
        <v>154.199997</v>
      </c>
      <c r="C1845" s="5">
        <v>156</v>
      </c>
      <c r="D1845" s="5">
        <v>151.800003</v>
      </c>
      <c r="E1845" s="5">
        <v>154.85000600000001</v>
      </c>
      <c r="F1845" s="5">
        <v>1954638</v>
      </c>
    </row>
    <row r="1846" spans="1:6" x14ac:dyDescent="0.3">
      <c r="A1846" s="4">
        <v>42998</v>
      </c>
      <c r="B1846" s="5">
        <v>155</v>
      </c>
      <c r="C1846" s="5">
        <v>157.800003</v>
      </c>
      <c r="D1846" s="5">
        <v>153.89999399999999</v>
      </c>
      <c r="E1846" s="5">
        <v>156.39999399999999</v>
      </c>
      <c r="F1846" s="5">
        <v>2260287</v>
      </c>
    </row>
    <row r="1847" spans="1:6" x14ac:dyDescent="0.3">
      <c r="A1847" s="4">
        <v>42999</v>
      </c>
      <c r="B1847" s="5">
        <v>156.39999399999999</v>
      </c>
      <c r="C1847" s="5">
        <v>157</v>
      </c>
      <c r="D1847" s="5">
        <v>150.85000600000001</v>
      </c>
      <c r="E1847" s="5">
        <v>151.5</v>
      </c>
      <c r="F1847" s="5">
        <v>2476861</v>
      </c>
    </row>
    <row r="1848" spans="1:6" x14ac:dyDescent="0.3">
      <c r="A1848" s="4">
        <v>43000</v>
      </c>
      <c r="B1848" s="5">
        <v>151.39999399999999</v>
      </c>
      <c r="C1848" s="5">
        <v>151.39999399999999</v>
      </c>
      <c r="D1848" s="5">
        <v>144.550003</v>
      </c>
      <c r="E1848" s="5">
        <v>145.25</v>
      </c>
      <c r="F1848" s="5">
        <v>2332550</v>
      </c>
    </row>
    <row r="1849" spans="1:6" x14ac:dyDescent="0.3">
      <c r="A1849" s="4">
        <v>43003</v>
      </c>
      <c r="B1849" s="5">
        <v>144.800003</v>
      </c>
      <c r="C1849" s="5">
        <v>145.89999399999999</v>
      </c>
      <c r="D1849" s="5">
        <v>139.10000600000001</v>
      </c>
      <c r="E1849" s="5">
        <v>143.10000600000001</v>
      </c>
      <c r="F1849" s="5">
        <v>2605183</v>
      </c>
    </row>
    <row r="1850" spans="1:6" x14ac:dyDescent="0.3">
      <c r="A1850" s="4">
        <v>43004</v>
      </c>
      <c r="B1850" s="5">
        <v>143.39999399999999</v>
      </c>
      <c r="C1850" s="5">
        <v>145</v>
      </c>
      <c r="D1850" s="5">
        <v>142.199997</v>
      </c>
      <c r="E1850" s="5">
        <v>144.10000600000001</v>
      </c>
      <c r="F1850" s="5">
        <v>2011626</v>
      </c>
    </row>
    <row r="1851" spans="1:6" x14ac:dyDescent="0.3">
      <c r="A1851" s="4">
        <v>43005</v>
      </c>
      <c r="B1851" s="5">
        <v>145</v>
      </c>
      <c r="C1851" s="5">
        <v>145.449997</v>
      </c>
      <c r="D1851" s="5">
        <v>137.10000600000001</v>
      </c>
      <c r="E1851" s="5">
        <v>138.25</v>
      </c>
      <c r="F1851" s="5">
        <v>2630949</v>
      </c>
    </row>
    <row r="1852" spans="1:6" x14ac:dyDescent="0.3">
      <c r="A1852" s="4">
        <v>43006</v>
      </c>
      <c r="B1852" s="5">
        <v>137.25</v>
      </c>
      <c r="C1852" s="5">
        <v>140.85000600000001</v>
      </c>
      <c r="D1852" s="5">
        <v>136.550003</v>
      </c>
      <c r="E1852" s="5">
        <v>138.550003</v>
      </c>
      <c r="F1852" s="5">
        <v>2413259</v>
      </c>
    </row>
    <row r="1853" spans="1:6" x14ac:dyDescent="0.3">
      <c r="A1853" s="4">
        <v>43007</v>
      </c>
      <c r="B1853" s="5">
        <v>139.300003</v>
      </c>
      <c r="C1853" s="5">
        <v>140.25</v>
      </c>
      <c r="D1853" s="5">
        <v>137</v>
      </c>
      <c r="E1853" s="5">
        <v>137.550003</v>
      </c>
      <c r="F1853" s="5">
        <v>1507760</v>
      </c>
    </row>
    <row r="1854" spans="1:6" x14ac:dyDescent="0.3">
      <c r="A1854" s="4">
        <v>43011</v>
      </c>
      <c r="B1854" s="5">
        <v>137.550003</v>
      </c>
      <c r="C1854" s="5">
        <v>139.64999399999999</v>
      </c>
      <c r="D1854" s="5">
        <v>136.85000600000001</v>
      </c>
      <c r="E1854" s="5">
        <v>137.75</v>
      </c>
      <c r="F1854" s="5">
        <v>2453773</v>
      </c>
    </row>
    <row r="1855" spans="1:6" x14ac:dyDescent="0.3">
      <c r="A1855" s="4">
        <v>43012</v>
      </c>
      <c r="B1855" s="5">
        <v>138.699997</v>
      </c>
      <c r="C1855" s="5">
        <v>139.699997</v>
      </c>
      <c r="D1855" s="5">
        <v>136.800003</v>
      </c>
      <c r="E1855" s="5">
        <v>138</v>
      </c>
      <c r="F1855" s="5">
        <v>2588716</v>
      </c>
    </row>
    <row r="1856" spans="1:6" x14ac:dyDescent="0.3">
      <c r="A1856" s="4">
        <v>43013</v>
      </c>
      <c r="B1856" s="5">
        <v>138.39999399999999</v>
      </c>
      <c r="C1856" s="5">
        <v>141.10000600000001</v>
      </c>
      <c r="D1856" s="5">
        <v>137.5</v>
      </c>
      <c r="E1856" s="5">
        <v>139.449997</v>
      </c>
      <c r="F1856" s="5">
        <v>2506638</v>
      </c>
    </row>
    <row r="1857" spans="1:6" x14ac:dyDescent="0.3">
      <c r="A1857" s="4">
        <v>43014</v>
      </c>
      <c r="B1857" s="5">
        <v>140.39999399999999</v>
      </c>
      <c r="C1857" s="5">
        <v>142.25</v>
      </c>
      <c r="D1857" s="5">
        <v>140</v>
      </c>
      <c r="E1857" s="5">
        <v>141.64999399999999</v>
      </c>
      <c r="F1857" s="5">
        <v>1845582</v>
      </c>
    </row>
    <row r="1858" spans="1:6" x14ac:dyDescent="0.3">
      <c r="A1858" s="4">
        <v>43017</v>
      </c>
      <c r="B1858" s="5">
        <v>141.39999399999999</v>
      </c>
      <c r="C1858" s="5">
        <v>141.39999399999999</v>
      </c>
      <c r="D1858" s="5">
        <v>138.300003</v>
      </c>
      <c r="E1858" s="5">
        <v>139.25</v>
      </c>
      <c r="F1858" s="5">
        <v>2274636</v>
      </c>
    </row>
    <row r="1859" spans="1:6" x14ac:dyDescent="0.3">
      <c r="A1859" s="4">
        <v>43018</v>
      </c>
      <c r="B1859" s="5">
        <v>140</v>
      </c>
      <c r="C1859" s="5">
        <v>140.89999399999999</v>
      </c>
      <c r="D1859" s="5">
        <v>139.25</v>
      </c>
      <c r="E1859" s="5">
        <v>139.60000600000001</v>
      </c>
      <c r="F1859" s="5">
        <v>1216887</v>
      </c>
    </row>
    <row r="1860" spans="1:6" x14ac:dyDescent="0.3">
      <c r="A1860" s="4">
        <v>43019</v>
      </c>
      <c r="B1860" s="5">
        <v>139.64999399999999</v>
      </c>
      <c r="C1860" s="5">
        <v>141</v>
      </c>
      <c r="D1860" s="5">
        <v>134</v>
      </c>
      <c r="E1860" s="5">
        <v>134.949997</v>
      </c>
      <c r="F1860" s="5">
        <v>2407771</v>
      </c>
    </row>
    <row r="1861" spans="1:6" x14ac:dyDescent="0.3">
      <c r="A1861" s="4">
        <v>43020</v>
      </c>
      <c r="B1861" s="5">
        <v>133.64999399999999</v>
      </c>
      <c r="C1861" s="5">
        <v>135.199997</v>
      </c>
      <c r="D1861" s="5">
        <v>131</v>
      </c>
      <c r="E1861" s="5">
        <v>132.39999399999999</v>
      </c>
      <c r="F1861" s="5">
        <v>6286860</v>
      </c>
    </row>
    <row r="1862" spans="1:6" x14ac:dyDescent="0.3">
      <c r="A1862" s="4">
        <v>43021</v>
      </c>
      <c r="B1862" s="5">
        <v>132.699997</v>
      </c>
      <c r="C1862" s="5">
        <v>136.64999399999999</v>
      </c>
      <c r="D1862" s="5">
        <v>131.800003</v>
      </c>
      <c r="E1862" s="5">
        <v>136</v>
      </c>
      <c r="F1862" s="5">
        <v>3990417</v>
      </c>
    </row>
    <row r="1863" spans="1:6" x14ac:dyDescent="0.3">
      <c r="A1863" s="4">
        <v>43024</v>
      </c>
      <c r="B1863" s="5">
        <v>137</v>
      </c>
      <c r="C1863" s="5">
        <v>139.85000600000001</v>
      </c>
      <c r="D1863" s="5">
        <v>136.300003</v>
      </c>
      <c r="E1863" s="5">
        <v>137.25</v>
      </c>
      <c r="F1863" s="5">
        <v>3376696</v>
      </c>
    </row>
    <row r="1864" spans="1:6" x14ac:dyDescent="0.3">
      <c r="A1864" s="4">
        <v>43025</v>
      </c>
      <c r="B1864" s="5">
        <v>137.300003</v>
      </c>
      <c r="C1864" s="5">
        <v>139.39999399999999</v>
      </c>
      <c r="D1864" s="5">
        <v>136.800003</v>
      </c>
      <c r="E1864" s="5">
        <v>137.60000600000001</v>
      </c>
      <c r="F1864" s="5">
        <v>2043742</v>
      </c>
    </row>
    <row r="1865" spans="1:6" x14ac:dyDescent="0.3">
      <c r="A1865" s="4">
        <v>43026</v>
      </c>
      <c r="B1865" s="5">
        <v>137</v>
      </c>
      <c r="C1865" s="5">
        <v>138.800003</v>
      </c>
      <c r="D1865" s="5">
        <v>135.5</v>
      </c>
      <c r="E1865" s="5">
        <v>136.64999399999999</v>
      </c>
      <c r="F1865" s="5">
        <v>1950660</v>
      </c>
    </row>
    <row r="1866" spans="1:6" x14ac:dyDescent="0.3">
      <c r="A1866" s="4">
        <v>43027</v>
      </c>
      <c r="B1866" s="5">
        <v>137</v>
      </c>
      <c r="C1866" s="5">
        <v>137.050003</v>
      </c>
      <c r="D1866" s="5">
        <v>133.449997</v>
      </c>
      <c r="E1866" s="5">
        <v>134.75</v>
      </c>
      <c r="F1866" s="5">
        <v>440739</v>
      </c>
    </row>
    <row r="1867" spans="1:6" x14ac:dyDescent="0.3">
      <c r="A1867" s="4">
        <v>43031</v>
      </c>
      <c r="B1867" s="5">
        <v>134.75</v>
      </c>
      <c r="C1867" s="5">
        <v>135.75</v>
      </c>
      <c r="D1867" s="5">
        <v>133.949997</v>
      </c>
      <c r="E1867" s="5">
        <v>134.89999399999999</v>
      </c>
      <c r="F1867" s="5">
        <v>1988373</v>
      </c>
    </row>
    <row r="1868" spans="1:6" x14ac:dyDescent="0.3">
      <c r="A1868" s="4">
        <v>43032</v>
      </c>
      <c r="B1868" s="5">
        <v>135.39999399999999</v>
      </c>
      <c r="C1868" s="5">
        <v>142.39999399999999</v>
      </c>
      <c r="D1868" s="5">
        <v>135.10000600000001</v>
      </c>
      <c r="E1868" s="5">
        <v>140.550003</v>
      </c>
      <c r="F1868" s="5">
        <v>3542957</v>
      </c>
    </row>
    <row r="1869" spans="1:6" x14ac:dyDescent="0.3">
      <c r="A1869" s="4">
        <v>43033</v>
      </c>
      <c r="B1869" s="5">
        <v>154.60000600000001</v>
      </c>
      <c r="C1869" s="5">
        <v>189.75</v>
      </c>
      <c r="D1869" s="5">
        <v>154.60000600000001</v>
      </c>
      <c r="E1869" s="5">
        <v>188.5</v>
      </c>
      <c r="F1869" s="5">
        <v>27437445</v>
      </c>
    </row>
    <row r="1870" spans="1:6" x14ac:dyDescent="0.3">
      <c r="A1870" s="4">
        <v>43034</v>
      </c>
      <c r="B1870" s="5">
        <v>191</v>
      </c>
      <c r="C1870" s="5">
        <v>200.800003</v>
      </c>
      <c r="D1870" s="5">
        <v>182.550003</v>
      </c>
      <c r="E1870" s="5">
        <v>192.949997</v>
      </c>
      <c r="F1870" s="5">
        <v>18982931</v>
      </c>
    </row>
    <row r="1871" spans="1:6" x14ac:dyDescent="0.3">
      <c r="A1871" s="4">
        <v>43035</v>
      </c>
      <c r="B1871" s="5">
        <v>190.949997</v>
      </c>
      <c r="C1871" s="5">
        <v>191.75</v>
      </c>
      <c r="D1871" s="5">
        <v>179.800003</v>
      </c>
      <c r="E1871" s="5">
        <v>181.050003</v>
      </c>
      <c r="F1871" s="5">
        <v>7784616</v>
      </c>
    </row>
    <row r="1872" spans="1:6" x14ac:dyDescent="0.3">
      <c r="A1872" s="4">
        <v>43038</v>
      </c>
      <c r="B1872" s="5">
        <v>181.050003</v>
      </c>
      <c r="C1872" s="5">
        <v>190.25</v>
      </c>
      <c r="D1872" s="5">
        <v>179.85000600000001</v>
      </c>
      <c r="E1872" s="5">
        <v>185.35000600000001</v>
      </c>
      <c r="F1872" s="5">
        <v>6302824</v>
      </c>
    </row>
    <row r="1873" spans="1:6" x14ac:dyDescent="0.3">
      <c r="A1873" s="4">
        <v>43039</v>
      </c>
      <c r="B1873" s="5">
        <v>185.39999399999999</v>
      </c>
      <c r="C1873" s="5">
        <v>194.39999399999999</v>
      </c>
      <c r="D1873" s="5">
        <v>183.5</v>
      </c>
      <c r="E1873" s="5">
        <v>191.10000600000001</v>
      </c>
      <c r="F1873" s="5">
        <v>8658672</v>
      </c>
    </row>
    <row r="1874" spans="1:6" x14ac:dyDescent="0.3">
      <c r="A1874" s="4">
        <v>43040</v>
      </c>
      <c r="B1874" s="5">
        <v>194.699997</v>
      </c>
      <c r="C1874" s="5">
        <v>197.89999399999999</v>
      </c>
      <c r="D1874" s="5">
        <v>192.14999399999999</v>
      </c>
      <c r="E1874" s="5">
        <v>194.14999399999999</v>
      </c>
      <c r="F1874" s="5">
        <v>5543303</v>
      </c>
    </row>
    <row r="1875" spans="1:6" x14ac:dyDescent="0.3">
      <c r="A1875" s="4">
        <v>43041</v>
      </c>
      <c r="B1875" s="5">
        <v>195.449997</v>
      </c>
      <c r="C1875" s="5">
        <v>197.5</v>
      </c>
      <c r="D1875" s="5">
        <v>192.199997</v>
      </c>
      <c r="E1875" s="5">
        <v>194.25</v>
      </c>
      <c r="F1875" s="5">
        <v>3913625</v>
      </c>
    </row>
    <row r="1876" spans="1:6" x14ac:dyDescent="0.3">
      <c r="A1876" s="4">
        <v>43042</v>
      </c>
      <c r="B1876" s="5">
        <v>196.14999399999999</v>
      </c>
      <c r="C1876" s="5">
        <v>203.39999399999999</v>
      </c>
      <c r="D1876" s="5">
        <v>192.89999399999999</v>
      </c>
      <c r="E1876" s="5">
        <v>201.10000600000001</v>
      </c>
      <c r="F1876" s="5">
        <v>6884941</v>
      </c>
    </row>
    <row r="1877" spans="1:6" x14ac:dyDescent="0.3">
      <c r="A1877" s="4">
        <v>43045</v>
      </c>
      <c r="B1877" s="5">
        <v>200.699997</v>
      </c>
      <c r="C1877" s="5">
        <v>207.949997</v>
      </c>
      <c r="D1877" s="5">
        <v>199.550003</v>
      </c>
      <c r="E1877" s="5">
        <v>205.64999399999999</v>
      </c>
      <c r="F1877" s="5">
        <v>5879474</v>
      </c>
    </row>
    <row r="1878" spans="1:6" x14ac:dyDescent="0.3">
      <c r="A1878" s="4">
        <v>43046</v>
      </c>
      <c r="B1878" s="5">
        <v>205.64999399999999</v>
      </c>
      <c r="C1878" s="5">
        <v>206.25</v>
      </c>
      <c r="D1878" s="5">
        <v>193.35000600000001</v>
      </c>
      <c r="E1878" s="5">
        <v>195.14999399999999</v>
      </c>
      <c r="F1878" s="5">
        <v>4693222</v>
      </c>
    </row>
    <row r="1879" spans="1:6" x14ac:dyDescent="0.3">
      <c r="A1879" s="4">
        <v>43047</v>
      </c>
      <c r="B1879" s="5">
        <v>195.550003</v>
      </c>
      <c r="C1879" s="5">
        <v>199.89999399999999</v>
      </c>
      <c r="D1879" s="5">
        <v>191.699997</v>
      </c>
      <c r="E1879" s="5">
        <v>193.89999399999999</v>
      </c>
      <c r="F1879" s="5">
        <v>4985671</v>
      </c>
    </row>
    <row r="1880" spans="1:6" x14ac:dyDescent="0.3">
      <c r="A1880" s="4">
        <v>43048</v>
      </c>
      <c r="B1880" s="5">
        <v>196.699997</v>
      </c>
      <c r="C1880" s="5">
        <v>201.5</v>
      </c>
      <c r="D1880" s="5">
        <v>195.300003</v>
      </c>
      <c r="E1880" s="5">
        <v>200.050003</v>
      </c>
      <c r="F1880" s="5">
        <v>7350347</v>
      </c>
    </row>
    <row r="1881" spans="1:6" x14ac:dyDescent="0.3">
      <c r="A1881" s="4">
        <v>43049</v>
      </c>
      <c r="B1881" s="5">
        <v>201.64999399999999</v>
      </c>
      <c r="C1881" s="5">
        <v>209.699997</v>
      </c>
      <c r="D1881" s="5">
        <v>192.25</v>
      </c>
      <c r="E1881" s="5">
        <v>196.35000600000001</v>
      </c>
      <c r="F1881" s="5">
        <v>20073514</v>
      </c>
    </row>
    <row r="1882" spans="1:6" x14ac:dyDescent="0.3">
      <c r="A1882" s="4">
        <v>43052</v>
      </c>
      <c r="B1882" s="5">
        <v>198.89999399999999</v>
      </c>
      <c r="C1882" s="5">
        <v>202.5</v>
      </c>
      <c r="D1882" s="5">
        <v>196</v>
      </c>
      <c r="E1882" s="5">
        <v>199</v>
      </c>
      <c r="F1882" s="5">
        <v>5583258</v>
      </c>
    </row>
    <row r="1883" spans="1:6" x14ac:dyDescent="0.3">
      <c r="A1883" s="4">
        <v>43053</v>
      </c>
      <c r="B1883" s="5">
        <v>199.35000600000001</v>
      </c>
      <c r="C1883" s="5">
        <v>200.300003</v>
      </c>
      <c r="D1883" s="5">
        <v>194.5</v>
      </c>
      <c r="E1883" s="5">
        <v>195.60000600000001</v>
      </c>
      <c r="F1883" s="5">
        <v>3791109</v>
      </c>
    </row>
    <row r="1884" spans="1:6" x14ac:dyDescent="0.3">
      <c r="A1884" s="4">
        <v>43054</v>
      </c>
      <c r="B1884" s="5">
        <v>193.5</v>
      </c>
      <c r="C1884" s="5">
        <v>200.300003</v>
      </c>
      <c r="D1884" s="5">
        <v>192.89999399999999</v>
      </c>
      <c r="E1884" s="5">
        <v>197.39999399999999</v>
      </c>
      <c r="F1884" s="5">
        <v>4669222</v>
      </c>
    </row>
    <row r="1885" spans="1:6" x14ac:dyDescent="0.3">
      <c r="A1885" s="4">
        <v>43055</v>
      </c>
      <c r="B1885" s="5">
        <v>199.25</v>
      </c>
      <c r="C1885" s="5">
        <v>209.699997</v>
      </c>
      <c r="D1885" s="5">
        <v>198.39999399999999</v>
      </c>
      <c r="E1885" s="5">
        <v>207.5</v>
      </c>
      <c r="F1885" s="5">
        <v>6755846</v>
      </c>
    </row>
    <row r="1886" spans="1:6" x14ac:dyDescent="0.3">
      <c r="A1886" s="4">
        <v>43056</v>
      </c>
      <c r="B1886" s="5">
        <v>213</v>
      </c>
      <c r="C1886" s="5">
        <v>216.800003</v>
      </c>
      <c r="D1886" s="5">
        <v>206.699997</v>
      </c>
      <c r="E1886" s="5">
        <v>207.85000600000001</v>
      </c>
      <c r="F1886" s="5">
        <v>6501124</v>
      </c>
    </row>
    <row r="1887" spans="1:6" x14ac:dyDescent="0.3">
      <c r="A1887" s="4">
        <v>43059</v>
      </c>
      <c r="B1887" s="5">
        <v>205.5</v>
      </c>
      <c r="C1887" s="5">
        <v>207.449997</v>
      </c>
      <c r="D1887" s="5">
        <v>203.699997</v>
      </c>
      <c r="E1887" s="5">
        <v>205.300003</v>
      </c>
      <c r="F1887" s="5">
        <v>3913462</v>
      </c>
    </row>
    <row r="1888" spans="1:6" x14ac:dyDescent="0.3">
      <c r="A1888" s="4">
        <v>43060</v>
      </c>
      <c r="B1888" s="5">
        <v>205.75</v>
      </c>
      <c r="C1888" s="5">
        <v>206.89999399999999</v>
      </c>
      <c r="D1888" s="5">
        <v>200.39999399999999</v>
      </c>
      <c r="E1888" s="5">
        <v>201.5</v>
      </c>
      <c r="F1888" s="5">
        <v>2957999</v>
      </c>
    </row>
    <row r="1889" spans="1:6" x14ac:dyDescent="0.3">
      <c r="A1889" s="4">
        <v>43061</v>
      </c>
      <c r="B1889" s="5">
        <v>202.699997</v>
      </c>
      <c r="C1889" s="5">
        <v>205.39999399999999</v>
      </c>
      <c r="D1889" s="5">
        <v>198.300003</v>
      </c>
      <c r="E1889" s="5">
        <v>202.64999399999999</v>
      </c>
      <c r="F1889" s="5">
        <v>4377593</v>
      </c>
    </row>
    <row r="1890" spans="1:6" x14ac:dyDescent="0.3">
      <c r="A1890" s="4">
        <v>43062</v>
      </c>
      <c r="B1890" s="5">
        <v>204.550003</v>
      </c>
      <c r="C1890" s="5">
        <v>205.5</v>
      </c>
      <c r="D1890" s="5">
        <v>200.25</v>
      </c>
      <c r="E1890" s="5">
        <v>202.60000600000001</v>
      </c>
      <c r="F1890" s="5">
        <v>4596573</v>
      </c>
    </row>
    <row r="1891" spans="1:6" x14ac:dyDescent="0.3">
      <c r="A1891" s="4">
        <v>43063</v>
      </c>
      <c r="B1891" s="5">
        <v>204.89999399999999</v>
      </c>
      <c r="C1891" s="5">
        <v>204.89999399999999</v>
      </c>
      <c r="D1891" s="5">
        <v>199.64999399999999</v>
      </c>
      <c r="E1891" s="5">
        <v>200.39999399999999</v>
      </c>
      <c r="F1891" s="5">
        <v>3317473</v>
      </c>
    </row>
    <row r="1892" spans="1:6" x14ac:dyDescent="0.3">
      <c r="A1892" s="4">
        <v>43066</v>
      </c>
      <c r="B1892" s="5">
        <v>198.89999399999999</v>
      </c>
      <c r="C1892" s="5">
        <v>201.39999399999999</v>
      </c>
      <c r="D1892" s="5">
        <v>197.89999399999999</v>
      </c>
      <c r="E1892" s="5">
        <v>200.39999399999999</v>
      </c>
      <c r="F1892" s="5">
        <v>3179283</v>
      </c>
    </row>
    <row r="1893" spans="1:6" x14ac:dyDescent="0.3">
      <c r="A1893" s="4">
        <v>43067</v>
      </c>
      <c r="B1893" s="5">
        <v>200.35000600000001</v>
      </c>
      <c r="C1893" s="5">
        <v>200.449997</v>
      </c>
      <c r="D1893" s="5">
        <v>198.14999399999999</v>
      </c>
      <c r="E1893" s="5">
        <v>199.14999399999999</v>
      </c>
      <c r="F1893" s="5">
        <v>2415726</v>
      </c>
    </row>
    <row r="1894" spans="1:6" x14ac:dyDescent="0.3">
      <c r="A1894" s="4">
        <v>43068</v>
      </c>
      <c r="B1894" s="5">
        <v>199.699997</v>
      </c>
      <c r="C1894" s="5">
        <v>200.64999399999999</v>
      </c>
      <c r="D1894" s="5">
        <v>196.35000600000001</v>
      </c>
      <c r="E1894" s="5">
        <v>197.10000600000001</v>
      </c>
      <c r="F1894" s="5">
        <v>2166969</v>
      </c>
    </row>
    <row r="1895" spans="1:6" x14ac:dyDescent="0.3">
      <c r="A1895" s="4">
        <v>43069</v>
      </c>
      <c r="B1895" s="5">
        <v>196.199997</v>
      </c>
      <c r="C1895" s="5">
        <v>197.75</v>
      </c>
      <c r="D1895" s="5">
        <v>194.050003</v>
      </c>
      <c r="E1895" s="5">
        <v>195.64999399999999</v>
      </c>
      <c r="F1895" s="5">
        <v>2599266</v>
      </c>
    </row>
    <row r="1896" spans="1:6" x14ac:dyDescent="0.3">
      <c r="A1896" s="4">
        <v>43070</v>
      </c>
      <c r="B1896" s="5">
        <v>196</v>
      </c>
      <c r="C1896" s="5">
        <v>198</v>
      </c>
      <c r="D1896" s="5">
        <v>186</v>
      </c>
      <c r="E1896" s="5">
        <v>187.35000600000001</v>
      </c>
      <c r="F1896" s="5">
        <v>3716807</v>
      </c>
    </row>
    <row r="1897" spans="1:6" x14ac:dyDescent="0.3">
      <c r="A1897" s="4">
        <v>43073</v>
      </c>
      <c r="B1897" s="5">
        <v>187.89999399999999</v>
      </c>
      <c r="C1897" s="5">
        <v>189.300003</v>
      </c>
      <c r="D1897" s="5">
        <v>183.60000600000001</v>
      </c>
      <c r="E1897" s="5">
        <v>185.300003</v>
      </c>
      <c r="F1897" s="5">
        <v>3414781</v>
      </c>
    </row>
    <row r="1898" spans="1:6" x14ac:dyDescent="0.3">
      <c r="A1898" s="4">
        <v>43074</v>
      </c>
      <c r="B1898" s="5">
        <v>184.300003</v>
      </c>
      <c r="C1898" s="5">
        <v>186.25</v>
      </c>
      <c r="D1898" s="5">
        <v>180</v>
      </c>
      <c r="E1898" s="5">
        <v>184</v>
      </c>
      <c r="F1898" s="5">
        <v>4111276</v>
      </c>
    </row>
    <row r="1899" spans="1:6" x14ac:dyDescent="0.3">
      <c r="A1899" s="4">
        <v>43075</v>
      </c>
      <c r="B1899" s="5">
        <v>183.39999399999999</v>
      </c>
      <c r="C1899" s="5">
        <v>184.800003</v>
      </c>
      <c r="D1899" s="5">
        <v>180.35000600000001</v>
      </c>
      <c r="E1899" s="5">
        <v>182.300003</v>
      </c>
      <c r="F1899" s="5">
        <v>2400095</v>
      </c>
    </row>
    <row r="1900" spans="1:6" x14ac:dyDescent="0.3">
      <c r="A1900" s="4">
        <v>43076</v>
      </c>
      <c r="B1900" s="5">
        <v>182</v>
      </c>
      <c r="C1900" s="5">
        <v>188</v>
      </c>
      <c r="D1900" s="5">
        <v>181.64999399999999</v>
      </c>
      <c r="E1900" s="5">
        <v>186.75</v>
      </c>
      <c r="F1900" s="5">
        <v>2385352</v>
      </c>
    </row>
    <row r="1901" spans="1:6" x14ac:dyDescent="0.3">
      <c r="A1901" s="4">
        <v>43077</v>
      </c>
      <c r="B1901" s="5">
        <v>186</v>
      </c>
      <c r="C1901" s="5">
        <v>188.60000600000001</v>
      </c>
      <c r="D1901" s="5">
        <v>184.449997</v>
      </c>
      <c r="E1901" s="5">
        <v>185.25</v>
      </c>
      <c r="F1901" s="5">
        <v>1625902</v>
      </c>
    </row>
    <row r="1902" spans="1:6" x14ac:dyDescent="0.3">
      <c r="A1902" s="4">
        <v>43080</v>
      </c>
      <c r="B1902" s="5">
        <v>186.89999399999999</v>
      </c>
      <c r="C1902" s="5">
        <v>186.949997</v>
      </c>
      <c r="D1902" s="5">
        <v>181.300003</v>
      </c>
      <c r="E1902" s="5">
        <v>181.89999399999999</v>
      </c>
      <c r="F1902" s="5">
        <v>1790530</v>
      </c>
    </row>
    <row r="1903" spans="1:6" x14ac:dyDescent="0.3">
      <c r="A1903" s="4">
        <v>43081</v>
      </c>
      <c r="B1903" s="5">
        <v>181.89999399999999</v>
      </c>
      <c r="C1903" s="5">
        <v>184.89999399999999</v>
      </c>
      <c r="D1903" s="5">
        <v>178.199997</v>
      </c>
      <c r="E1903" s="5">
        <v>179.39999399999999</v>
      </c>
      <c r="F1903" s="5">
        <v>2121316</v>
      </c>
    </row>
    <row r="1904" spans="1:6" x14ac:dyDescent="0.3">
      <c r="A1904" s="4">
        <v>43082</v>
      </c>
      <c r="B1904" s="5">
        <v>177.64999399999999</v>
      </c>
      <c r="C1904" s="5">
        <v>178.5</v>
      </c>
      <c r="D1904" s="5">
        <v>172.5</v>
      </c>
      <c r="E1904" s="5">
        <v>174.10000600000001</v>
      </c>
      <c r="F1904" s="5">
        <v>4489870</v>
      </c>
    </row>
    <row r="1905" spans="1:6" x14ac:dyDescent="0.3">
      <c r="A1905" s="4">
        <v>43083</v>
      </c>
      <c r="B1905" s="5">
        <v>175</v>
      </c>
      <c r="C1905" s="5">
        <v>176.800003</v>
      </c>
      <c r="D1905" s="5">
        <v>172.300003</v>
      </c>
      <c r="E1905" s="5">
        <v>174.949997</v>
      </c>
      <c r="F1905" s="5">
        <v>2775774</v>
      </c>
    </row>
    <row r="1906" spans="1:6" x14ac:dyDescent="0.3">
      <c r="A1906" s="4">
        <v>43084</v>
      </c>
      <c r="B1906" s="5">
        <v>177.25</v>
      </c>
      <c r="C1906" s="5">
        <v>181.949997</v>
      </c>
      <c r="D1906" s="5">
        <v>176.10000600000001</v>
      </c>
      <c r="E1906" s="5">
        <v>176.949997</v>
      </c>
      <c r="F1906" s="5">
        <v>4002784</v>
      </c>
    </row>
    <row r="1907" spans="1:6" x14ac:dyDescent="0.3">
      <c r="A1907" s="4">
        <v>43087</v>
      </c>
      <c r="B1907" s="5">
        <v>176.949997</v>
      </c>
      <c r="C1907" s="5">
        <v>183.5</v>
      </c>
      <c r="D1907" s="5">
        <v>168.35000600000001</v>
      </c>
      <c r="E1907" s="5">
        <v>181.050003</v>
      </c>
      <c r="F1907" s="5">
        <v>5035091</v>
      </c>
    </row>
    <row r="1908" spans="1:6" x14ac:dyDescent="0.3">
      <c r="A1908" s="4">
        <v>43088</v>
      </c>
      <c r="B1908" s="5">
        <v>182.89999399999999</v>
      </c>
      <c r="C1908" s="5">
        <v>182.89999399999999</v>
      </c>
      <c r="D1908" s="5">
        <v>179.800003</v>
      </c>
      <c r="E1908" s="5">
        <v>181.25</v>
      </c>
      <c r="F1908" s="5">
        <v>1735181</v>
      </c>
    </row>
    <row r="1909" spans="1:6" x14ac:dyDescent="0.3">
      <c r="A1909" s="4">
        <v>43089</v>
      </c>
      <c r="B1909" s="5">
        <v>180.5</v>
      </c>
      <c r="C1909" s="5">
        <v>180.800003</v>
      </c>
      <c r="D1909" s="5">
        <v>171.449997</v>
      </c>
      <c r="E1909" s="5">
        <v>174.10000600000001</v>
      </c>
      <c r="F1909" s="5">
        <v>4480509</v>
      </c>
    </row>
    <row r="1910" spans="1:6" x14ac:dyDescent="0.3">
      <c r="A1910" s="4">
        <v>43090</v>
      </c>
      <c r="B1910" s="5">
        <v>172.25</v>
      </c>
      <c r="C1910" s="5">
        <v>173.800003</v>
      </c>
      <c r="D1910" s="5">
        <v>170.10000600000001</v>
      </c>
      <c r="E1910" s="5">
        <v>172.699997</v>
      </c>
      <c r="F1910" s="5">
        <v>3852677</v>
      </c>
    </row>
    <row r="1911" spans="1:6" x14ac:dyDescent="0.3">
      <c r="A1911" s="4">
        <v>43091</v>
      </c>
      <c r="B1911" s="5">
        <v>172</v>
      </c>
      <c r="C1911" s="5">
        <v>175.199997</v>
      </c>
      <c r="D1911" s="5">
        <v>170</v>
      </c>
      <c r="E1911" s="5">
        <v>171.14999399999999</v>
      </c>
      <c r="F1911" s="5">
        <v>3666803</v>
      </c>
    </row>
    <row r="1912" spans="1:6" x14ac:dyDescent="0.3">
      <c r="A1912" s="4">
        <v>43095</v>
      </c>
      <c r="B1912" s="5">
        <v>171.14999399999999</v>
      </c>
      <c r="C1912" s="5">
        <v>172.75</v>
      </c>
      <c r="D1912" s="5">
        <v>168.10000600000001</v>
      </c>
      <c r="E1912" s="5">
        <v>171.75</v>
      </c>
      <c r="F1912" s="5">
        <v>2516318</v>
      </c>
    </row>
    <row r="1913" spans="1:6" x14ac:dyDescent="0.3">
      <c r="A1913" s="4">
        <v>43096</v>
      </c>
      <c r="B1913" s="5">
        <v>172</v>
      </c>
      <c r="C1913" s="5">
        <v>173.89999399999999</v>
      </c>
      <c r="D1913" s="5">
        <v>170.5</v>
      </c>
      <c r="E1913" s="5">
        <v>171.85000600000001</v>
      </c>
      <c r="F1913" s="5">
        <v>2242927</v>
      </c>
    </row>
    <row r="1914" spans="1:6" x14ac:dyDescent="0.3">
      <c r="A1914" s="4">
        <v>43097</v>
      </c>
      <c r="B1914" s="5">
        <v>171</v>
      </c>
      <c r="C1914" s="5">
        <v>172.300003</v>
      </c>
      <c r="D1914" s="5">
        <v>168.39999399999999</v>
      </c>
      <c r="E1914" s="5">
        <v>169.75</v>
      </c>
      <c r="F1914" s="5">
        <v>3375484</v>
      </c>
    </row>
    <row r="1915" spans="1:6" x14ac:dyDescent="0.3">
      <c r="A1915" s="4">
        <v>43098</v>
      </c>
      <c r="B1915" s="5">
        <v>171.35000600000001</v>
      </c>
      <c r="C1915" s="5">
        <v>172.25</v>
      </c>
      <c r="D1915" s="5">
        <v>169.199997</v>
      </c>
      <c r="E1915" s="5">
        <v>169.75</v>
      </c>
      <c r="F1915" s="5">
        <v>1753004</v>
      </c>
    </row>
    <row r="1916" spans="1:6" x14ac:dyDescent="0.3">
      <c r="A1916" s="4">
        <v>43101</v>
      </c>
      <c r="B1916" s="5">
        <v>176</v>
      </c>
      <c r="C1916" s="5">
        <v>176</v>
      </c>
      <c r="D1916" s="5">
        <v>169</v>
      </c>
      <c r="E1916" s="5">
        <v>169.89999399999999</v>
      </c>
      <c r="F1916" s="5">
        <v>4712424</v>
      </c>
    </row>
    <row r="1917" spans="1:6" x14ac:dyDescent="0.3">
      <c r="A1917" s="4">
        <v>43102</v>
      </c>
      <c r="B1917" s="5">
        <v>171.949997</v>
      </c>
      <c r="C1917" s="5">
        <v>171.949997</v>
      </c>
      <c r="D1917" s="5">
        <v>164.89999399999999</v>
      </c>
      <c r="E1917" s="5">
        <v>167.300003</v>
      </c>
      <c r="F1917" s="5">
        <v>2637700</v>
      </c>
    </row>
    <row r="1918" spans="1:6" x14ac:dyDescent="0.3">
      <c r="A1918" s="4">
        <v>43103</v>
      </c>
      <c r="B1918" s="5">
        <v>167.300003</v>
      </c>
      <c r="C1918" s="5">
        <v>170</v>
      </c>
      <c r="D1918" s="5">
        <v>166.64999399999999</v>
      </c>
      <c r="E1918" s="5">
        <v>168.35000600000001</v>
      </c>
      <c r="F1918" s="5">
        <v>2542967</v>
      </c>
    </row>
    <row r="1919" spans="1:6" x14ac:dyDescent="0.3">
      <c r="A1919" s="4">
        <v>43104</v>
      </c>
      <c r="B1919" s="5">
        <v>171.949997</v>
      </c>
      <c r="C1919" s="5">
        <v>177.10000600000001</v>
      </c>
      <c r="D1919" s="5">
        <v>168.85000600000001</v>
      </c>
      <c r="E1919" s="5">
        <v>174.64999399999999</v>
      </c>
      <c r="F1919" s="5">
        <v>8222419</v>
      </c>
    </row>
    <row r="1920" spans="1:6" x14ac:dyDescent="0.3">
      <c r="A1920" s="4">
        <v>43105</v>
      </c>
      <c r="B1920" s="5">
        <v>176.699997</v>
      </c>
      <c r="C1920" s="5">
        <v>177.14999399999999</v>
      </c>
      <c r="D1920" s="5">
        <v>171.550003</v>
      </c>
      <c r="E1920" s="5">
        <v>172.25</v>
      </c>
      <c r="F1920" s="5">
        <v>2954958</v>
      </c>
    </row>
    <row r="1921" spans="1:6" x14ac:dyDescent="0.3">
      <c r="A1921" s="4">
        <v>43108</v>
      </c>
      <c r="B1921" s="5">
        <v>172.5</v>
      </c>
      <c r="C1921" s="5">
        <v>174.25</v>
      </c>
      <c r="D1921" s="5">
        <v>169.89999399999999</v>
      </c>
      <c r="E1921" s="5">
        <v>170.39999399999999</v>
      </c>
      <c r="F1921" s="5">
        <v>1859110</v>
      </c>
    </row>
    <row r="1922" spans="1:6" x14ac:dyDescent="0.3">
      <c r="A1922" s="4">
        <v>43109</v>
      </c>
      <c r="B1922" s="5">
        <v>170.699997</v>
      </c>
      <c r="C1922" s="5">
        <v>172.800003</v>
      </c>
      <c r="D1922" s="5">
        <v>169.199997</v>
      </c>
      <c r="E1922" s="5">
        <v>170.25</v>
      </c>
      <c r="F1922" s="5">
        <v>2212541</v>
      </c>
    </row>
    <row r="1923" spans="1:6" x14ac:dyDescent="0.3">
      <c r="A1923" s="4">
        <v>43110</v>
      </c>
      <c r="B1923" s="5">
        <v>170.85000600000001</v>
      </c>
      <c r="C1923" s="5">
        <v>171.39999399999999</v>
      </c>
      <c r="D1923" s="5">
        <v>164.10000600000001</v>
      </c>
      <c r="E1923" s="5">
        <v>165</v>
      </c>
      <c r="F1923" s="5">
        <v>3634803</v>
      </c>
    </row>
    <row r="1924" spans="1:6" x14ac:dyDescent="0.3">
      <c r="A1924" s="4">
        <v>43111</v>
      </c>
      <c r="B1924" s="5">
        <v>164.60000600000001</v>
      </c>
      <c r="C1924" s="5">
        <v>167.5</v>
      </c>
      <c r="D1924" s="5">
        <v>164.35000600000001</v>
      </c>
      <c r="E1924" s="5">
        <v>166.050003</v>
      </c>
      <c r="F1924" s="5">
        <v>2389660</v>
      </c>
    </row>
    <row r="1925" spans="1:6" x14ac:dyDescent="0.3">
      <c r="A1925" s="4">
        <v>43112</v>
      </c>
      <c r="B1925" s="5">
        <v>167</v>
      </c>
      <c r="C1925" s="5">
        <v>167.89999399999999</v>
      </c>
      <c r="D1925" s="5">
        <v>161.35000600000001</v>
      </c>
      <c r="E1925" s="5">
        <v>162.64999399999999</v>
      </c>
      <c r="F1925" s="5">
        <v>3838063</v>
      </c>
    </row>
    <row r="1926" spans="1:6" x14ac:dyDescent="0.3">
      <c r="A1926" s="4">
        <v>43115</v>
      </c>
      <c r="B1926" s="5">
        <v>163.10000600000001</v>
      </c>
      <c r="C1926" s="5">
        <v>164.949997</v>
      </c>
      <c r="D1926" s="5">
        <v>162</v>
      </c>
      <c r="E1926" s="5">
        <v>162.39999399999999</v>
      </c>
      <c r="F1926" s="5">
        <v>2114876</v>
      </c>
    </row>
    <row r="1927" spans="1:6" x14ac:dyDescent="0.3">
      <c r="A1927" s="4">
        <v>43116</v>
      </c>
      <c r="B1927" s="5">
        <v>162.35000600000001</v>
      </c>
      <c r="C1927" s="5">
        <v>163</v>
      </c>
      <c r="D1927" s="5">
        <v>155.550003</v>
      </c>
      <c r="E1927" s="5">
        <v>156.89999399999999</v>
      </c>
      <c r="F1927" s="5">
        <v>3986223</v>
      </c>
    </row>
    <row r="1928" spans="1:6" x14ac:dyDescent="0.3">
      <c r="A1928" s="4">
        <v>43117</v>
      </c>
      <c r="B1928" s="5">
        <v>156.89999399999999</v>
      </c>
      <c r="C1928" s="5">
        <v>165.35000600000001</v>
      </c>
      <c r="D1928" s="5">
        <v>155</v>
      </c>
      <c r="E1928" s="5">
        <v>164.699997</v>
      </c>
      <c r="F1928" s="5">
        <v>5006454</v>
      </c>
    </row>
    <row r="1929" spans="1:6" x14ac:dyDescent="0.3">
      <c r="A1929" s="4">
        <v>43118</v>
      </c>
      <c r="B1929" s="5">
        <v>166.949997</v>
      </c>
      <c r="C1929" s="5">
        <v>168.39999399999999</v>
      </c>
      <c r="D1929" s="5">
        <v>158.199997</v>
      </c>
      <c r="E1929" s="5">
        <v>160.5</v>
      </c>
      <c r="F1929" s="5">
        <v>4614200</v>
      </c>
    </row>
    <row r="1930" spans="1:6" x14ac:dyDescent="0.3">
      <c r="A1930" s="4">
        <v>43119</v>
      </c>
      <c r="B1930" s="5">
        <v>161.199997</v>
      </c>
      <c r="C1930" s="5">
        <v>165.550003</v>
      </c>
      <c r="D1930" s="5">
        <v>159.10000600000001</v>
      </c>
      <c r="E1930" s="5">
        <v>164.949997</v>
      </c>
      <c r="F1930" s="5">
        <v>3467324</v>
      </c>
    </row>
    <row r="1931" spans="1:6" x14ac:dyDescent="0.3">
      <c r="A1931" s="4">
        <v>43122</v>
      </c>
      <c r="B1931" s="5">
        <v>163.39999399999999</v>
      </c>
      <c r="C1931" s="5">
        <v>165.199997</v>
      </c>
      <c r="D1931" s="5">
        <v>160.800003</v>
      </c>
      <c r="E1931" s="5">
        <v>164.300003</v>
      </c>
      <c r="F1931" s="5">
        <v>2797130</v>
      </c>
    </row>
    <row r="1932" spans="1:6" x14ac:dyDescent="0.3">
      <c r="A1932" s="4">
        <v>43123</v>
      </c>
      <c r="B1932" s="5">
        <v>164</v>
      </c>
      <c r="C1932" s="5">
        <v>170.5</v>
      </c>
      <c r="D1932" s="5">
        <v>163.300003</v>
      </c>
      <c r="E1932" s="5">
        <v>169.300003</v>
      </c>
      <c r="F1932" s="5">
        <v>4612077</v>
      </c>
    </row>
    <row r="1933" spans="1:6" x14ac:dyDescent="0.3">
      <c r="A1933" s="4">
        <v>43124</v>
      </c>
      <c r="B1933" s="5">
        <v>169.10000600000001</v>
      </c>
      <c r="C1933" s="5">
        <v>174</v>
      </c>
      <c r="D1933" s="5">
        <v>164.550003</v>
      </c>
      <c r="E1933" s="5">
        <v>172.449997</v>
      </c>
      <c r="F1933" s="5">
        <v>7758266</v>
      </c>
    </row>
    <row r="1934" spans="1:6" x14ac:dyDescent="0.3">
      <c r="A1934" s="4">
        <v>43125</v>
      </c>
      <c r="B1934" s="5">
        <v>181.050003</v>
      </c>
      <c r="C1934" s="5">
        <v>183.25</v>
      </c>
      <c r="D1934" s="5">
        <v>168.10000600000001</v>
      </c>
      <c r="E1934" s="5">
        <v>169.39999399999999</v>
      </c>
      <c r="F1934" s="5">
        <v>12825427</v>
      </c>
    </row>
    <row r="1935" spans="1:6" x14ac:dyDescent="0.3">
      <c r="A1935" s="4">
        <v>43129</v>
      </c>
      <c r="B1935" s="5">
        <v>169.39999399999999</v>
      </c>
      <c r="C1935" s="5">
        <v>171.35000600000001</v>
      </c>
      <c r="D1935" s="5">
        <v>162.800003</v>
      </c>
      <c r="E1935" s="5">
        <v>163.699997</v>
      </c>
      <c r="F1935" s="5">
        <v>2443271</v>
      </c>
    </row>
    <row r="1936" spans="1:6" x14ac:dyDescent="0.3">
      <c r="A1936" s="4">
        <v>43130</v>
      </c>
      <c r="B1936" s="5">
        <v>163</v>
      </c>
      <c r="C1936" s="5">
        <v>164.949997</v>
      </c>
      <c r="D1936" s="5">
        <v>160.60000600000001</v>
      </c>
      <c r="E1936" s="5">
        <v>161.699997</v>
      </c>
      <c r="F1936" s="5">
        <v>4593332</v>
      </c>
    </row>
    <row r="1937" spans="1:6" x14ac:dyDescent="0.3">
      <c r="A1937" s="4">
        <v>43131</v>
      </c>
      <c r="B1937" s="5">
        <v>161.949997</v>
      </c>
      <c r="C1937" s="5">
        <v>162.699997</v>
      </c>
      <c r="D1937" s="5">
        <v>155.5</v>
      </c>
      <c r="E1937" s="5">
        <v>157.199997</v>
      </c>
      <c r="F1937" s="5">
        <v>4510152</v>
      </c>
    </row>
    <row r="1938" spans="1:6" x14ac:dyDescent="0.3">
      <c r="A1938" s="4">
        <v>43132</v>
      </c>
      <c r="B1938" s="5">
        <v>157</v>
      </c>
      <c r="C1938" s="5">
        <v>158.949997</v>
      </c>
      <c r="D1938" s="5">
        <v>152.75</v>
      </c>
      <c r="E1938" s="5">
        <v>153.5</v>
      </c>
      <c r="F1938" s="5">
        <v>3735400</v>
      </c>
    </row>
    <row r="1939" spans="1:6" x14ac:dyDescent="0.3">
      <c r="A1939" s="4">
        <v>43133</v>
      </c>
      <c r="B1939" s="5">
        <v>151.85000600000001</v>
      </c>
      <c r="C1939" s="5">
        <v>152.14999399999999</v>
      </c>
      <c r="D1939" s="5">
        <v>146.10000600000001</v>
      </c>
      <c r="E1939" s="5">
        <v>147.550003</v>
      </c>
      <c r="F1939" s="5">
        <v>5425726</v>
      </c>
    </row>
    <row r="1940" spans="1:6" x14ac:dyDescent="0.3">
      <c r="A1940" s="4">
        <v>43136</v>
      </c>
      <c r="B1940" s="5">
        <v>144</v>
      </c>
      <c r="C1940" s="5">
        <v>149.89999399999999</v>
      </c>
      <c r="D1940" s="5">
        <v>142.25</v>
      </c>
      <c r="E1940" s="5">
        <v>147.199997</v>
      </c>
      <c r="F1940" s="5">
        <v>3706252</v>
      </c>
    </row>
    <row r="1941" spans="1:6" x14ac:dyDescent="0.3">
      <c r="A1941" s="4">
        <v>43137</v>
      </c>
      <c r="B1941" s="5">
        <v>139.800003</v>
      </c>
      <c r="C1941" s="5">
        <v>145.449997</v>
      </c>
      <c r="D1941" s="5">
        <v>136.949997</v>
      </c>
      <c r="E1941" s="5">
        <v>142.60000600000001</v>
      </c>
      <c r="F1941" s="5">
        <v>4104306</v>
      </c>
    </row>
    <row r="1942" spans="1:6" x14ac:dyDescent="0.3">
      <c r="A1942" s="4">
        <v>43138</v>
      </c>
      <c r="B1942" s="5">
        <v>146.699997</v>
      </c>
      <c r="C1942" s="5">
        <v>146.89999399999999</v>
      </c>
      <c r="D1942" s="5">
        <v>140.10000600000001</v>
      </c>
      <c r="E1942" s="5">
        <v>141</v>
      </c>
      <c r="F1942" s="5">
        <v>5177805</v>
      </c>
    </row>
    <row r="1943" spans="1:6" x14ac:dyDescent="0.3">
      <c r="A1943" s="4">
        <v>43139</v>
      </c>
      <c r="B1943" s="5">
        <v>141</v>
      </c>
      <c r="C1943" s="5">
        <v>145.85000600000001</v>
      </c>
      <c r="D1943" s="5">
        <v>141</v>
      </c>
      <c r="E1943" s="5">
        <v>142.35000600000001</v>
      </c>
      <c r="F1943" s="5">
        <v>3860590</v>
      </c>
    </row>
    <row r="1944" spans="1:6" x14ac:dyDescent="0.3">
      <c r="A1944" s="4">
        <v>43140</v>
      </c>
      <c r="B1944" s="5">
        <v>139</v>
      </c>
      <c r="C1944" s="5">
        <v>143.64999399999999</v>
      </c>
      <c r="D1944" s="5">
        <v>138.550003</v>
      </c>
      <c r="E1944" s="5">
        <v>142.199997</v>
      </c>
      <c r="F1944" s="5">
        <v>3180829</v>
      </c>
    </row>
    <row r="1945" spans="1:6" x14ac:dyDescent="0.3">
      <c r="A1945" s="4">
        <v>43143</v>
      </c>
      <c r="B1945" s="5">
        <v>143</v>
      </c>
      <c r="C1945" s="5">
        <v>147.14999399999999</v>
      </c>
      <c r="D1945" s="5">
        <v>141.800003</v>
      </c>
      <c r="E1945" s="5">
        <v>144.85000600000001</v>
      </c>
      <c r="F1945" s="5">
        <v>5262434</v>
      </c>
    </row>
    <row r="1946" spans="1:6" x14ac:dyDescent="0.3">
      <c r="A1946" s="4">
        <v>43145</v>
      </c>
      <c r="B1946" s="5">
        <v>144.85000600000001</v>
      </c>
      <c r="C1946" s="5">
        <v>144.85000600000001</v>
      </c>
      <c r="D1946" s="5">
        <v>132.699997</v>
      </c>
      <c r="E1946" s="5">
        <v>133.550003</v>
      </c>
      <c r="F1946" s="5">
        <v>15650006</v>
      </c>
    </row>
    <row r="1947" spans="1:6" x14ac:dyDescent="0.3">
      <c r="A1947" s="4">
        <v>43146</v>
      </c>
      <c r="B1947" s="5">
        <v>130.949997</v>
      </c>
      <c r="C1947" s="5">
        <v>135.300003</v>
      </c>
      <c r="D1947" s="5">
        <v>130.550003</v>
      </c>
      <c r="E1947" s="5">
        <v>133.35000600000001</v>
      </c>
      <c r="F1947" s="5">
        <v>7422937</v>
      </c>
    </row>
    <row r="1948" spans="1:6" x14ac:dyDescent="0.3">
      <c r="A1948" s="4">
        <v>43147</v>
      </c>
      <c r="B1948" s="5">
        <v>133.60000600000001</v>
      </c>
      <c r="C1948" s="5">
        <v>134.949997</v>
      </c>
      <c r="D1948" s="5">
        <v>128.050003</v>
      </c>
      <c r="E1948" s="5">
        <v>130.449997</v>
      </c>
      <c r="F1948" s="5">
        <v>6105039</v>
      </c>
    </row>
    <row r="1949" spans="1:6" x14ac:dyDescent="0.3">
      <c r="A1949" s="4">
        <v>43150</v>
      </c>
      <c r="B1949" s="5">
        <v>125</v>
      </c>
      <c r="C1949" s="5">
        <v>130.39999399999999</v>
      </c>
      <c r="D1949" s="5">
        <v>119.550003</v>
      </c>
      <c r="E1949" s="5">
        <v>125</v>
      </c>
      <c r="F1949" s="5">
        <v>12593130</v>
      </c>
    </row>
    <row r="1950" spans="1:6" x14ac:dyDescent="0.3">
      <c r="A1950" s="4">
        <v>43151</v>
      </c>
      <c r="B1950" s="5">
        <v>122</v>
      </c>
      <c r="C1950" s="5">
        <v>132.85000600000001</v>
      </c>
      <c r="D1950" s="5">
        <v>121.699997</v>
      </c>
      <c r="E1950" s="5">
        <v>129.5</v>
      </c>
      <c r="F1950" s="5">
        <v>15415199</v>
      </c>
    </row>
    <row r="1951" spans="1:6" x14ac:dyDescent="0.3">
      <c r="A1951" s="4">
        <v>43152</v>
      </c>
      <c r="B1951" s="5">
        <v>132</v>
      </c>
      <c r="C1951" s="5">
        <v>132.5</v>
      </c>
      <c r="D1951" s="5">
        <v>126.349998</v>
      </c>
      <c r="E1951" s="5">
        <v>128.75</v>
      </c>
      <c r="F1951" s="5">
        <v>7918645</v>
      </c>
    </row>
    <row r="1952" spans="1:6" x14ac:dyDescent="0.3">
      <c r="A1952" s="4">
        <v>43153</v>
      </c>
      <c r="B1952" s="5">
        <v>127.050003</v>
      </c>
      <c r="C1952" s="5">
        <v>129.949997</v>
      </c>
      <c r="D1952" s="5">
        <v>126.75</v>
      </c>
      <c r="E1952" s="5">
        <v>129</v>
      </c>
      <c r="F1952" s="5">
        <v>5169081</v>
      </c>
    </row>
    <row r="1953" spans="1:6" x14ac:dyDescent="0.3">
      <c r="A1953" s="4">
        <v>43154</v>
      </c>
      <c r="B1953" s="5">
        <v>129</v>
      </c>
      <c r="C1953" s="5">
        <v>130.949997</v>
      </c>
      <c r="D1953" s="5">
        <v>126.449997</v>
      </c>
      <c r="E1953" s="5">
        <v>128.949997</v>
      </c>
      <c r="F1953" s="5">
        <v>3975621</v>
      </c>
    </row>
    <row r="1954" spans="1:6" x14ac:dyDescent="0.3">
      <c r="A1954" s="4">
        <v>43157</v>
      </c>
      <c r="B1954" s="5">
        <v>129.85000600000001</v>
      </c>
      <c r="C1954" s="5">
        <v>129.85000600000001</v>
      </c>
      <c r="D1954" s="5">
        <v>125.800003</v>
      </c>
      <c r="E1954" s="5">
        <v>127.25</v>
      </c>
      <c r="F1954" s="5">
        <v>4317893</v>
      </c>
    </row>
    <row r="1955" spans="1:6" x14ac:dyDescent="0.3">
      <c r="A1955" s="4">
        <v>43158</v>
      </c>
      <c r="B1955" s="5">
        <v>126.699997</v>
      </c>
      <c r="C1955" s="5">
        <v>127</v>
      </c>
      <c r="D1955" s="5">
        <v>116.599998</v>
      </c>
      <c r="E1955" s="5">
        <v>118.449997</v>
      </c>
      <c r="F1955" s="5">
        <v>11523076</v>
      </c>
    </row>
    <row r="1956" spans="1:6" x14ac:dyDescent="0.3">
      <c r="A1956" s="4">
        <v>43159</v>
      </c>
      <c r="B1956" s="5">
        <v>114.099998</v>
      </c>
      <c r="C1956" s="5">
        <v>118.400002</v>
      </c>
      <c r="D1956" s="5">
        <v>112.099998</v>
      </c>
      <c r="E1956" s="5">
        <v>116.199997</v>
      </c>
      <c r="F1956" s="5">
        <v>17307583</v>
      </c>
    </row>
    <row r="1957" spans="1:6" x14ac:dyDescent="0.3">
      <c r="A1957" s="4">
        <v>43160</v>
      </c>
      <c r="B1957" s="5">
        <v>115.550003</v>
      </c>
      <c r="C1957" s="5">
        <v>116.800003</v>
      </c>
      <c r="D1957" s="5">
        <v>112.650002</v>
      </c>
      <c r="E1957" s="5">
        <v>113.150002</v>
      </c>
      <c r="F1957" s="5">
        <v>9463499</v>
      </c>
    </row>
    <row r="1958" spans="1:6" x14ac:dyDescent="0.3">
      <c r="A1958" s="4">
        <v>43164</v>
      </c>
      <c r="B1958" s="5">
        <v>113.150002</v>
      </c>
      <c r="C1958" s="5">
        <v>114.099998</v>
      </c>
      <c r="D1958" s="5">
        <v>109.599998</v>
      </c>
      <c r="E1958" s="5">
        <v>110.650002</v>
      </c>
      <c r="F1958" s="5">
        <v>8339823</v>
      </c>
    </row>
    <row r="1959" spans="1:6" x14ac:dyDescent="0.3">
      <c r="A1959" s="4">
        <v>43165</v>
      </c>
      <c r="B1959" s="5">
        <v>112.050003</v>
      </c>
      <c r="C1959" s="5">
        <v>113</v>
      </c>
      <c r="D1959" s="5">
        <v>101.900002</v>
      </c>
      <c r="E1959" s="5">
        <v>103.5</v>
      </c>
      <c r="F1959" s="5">
        <v>12955455</v>
      </c>
    </row>
    <row r="1960" spans="1:6" x14ac:dyDescent="0.3">
      <c r="A1960" s="4">
        <v>43166</v>
      </c>
      <c r="B1960" s="5">
        <v>101.400002</v>
      </c>
      <c r="C1960" s="5">
        <v>103.5</v>
      </c>
      <c r="D1960" s="5">
        <v>98</v>
      </c>
      <c r="E1960" s="5">
        <v>101.050003</v>
      </c>
      <c r="F1960" s="5">
        <v>15043424</v>
      </c>
    </row>
    <row r="1961" spans="1:6" x14ac:dyDescent="0.3">
      <c r="A1961" s="4">
        <v>43167</v>
      </c>
      <c r="B1961" s="5">
        <v>101.599998</v>
      </c>
      <c r="C1961" s="5">
        <v>102.150002</v>
      </c>
      <c r="D1961" s="5">
        <v>96.75</v>
      </c>
      <c r="E1961" s="5">
        <v>99.650002000000001</v>
      </c>
      <c r="F1961" s="5">
        <v>13123265</v>
      </c>
    </row>
    <row r="1962" spans="1:6" x14ac:dyDescent="0.3">
      <c r="A1962" s="4">
        <v>43168</v>
      </c>
      <c r="B1962" s="5">
        <v>100.75</v>
      </c>
      <c r="C1962" s="5">
        <v>100.75</v>
      </c>
      <c r="D1962" s="5">
        <v>97.150002000000001</v>
      </c>
      <c r="E1962" s="5">
        <v>97.650002000000001</v>
      </c>
      <c r="F1962" s="5">
        <v>7189203</v>
      </c>
    </row>
    <row r="1963" spans="1:6" x14ac:dyDescent="0.3">
      <c r="A1963" s="4">
        <v>43171</v>
      </c>
      <c r="B1963" s="5">
        <v>97.699996999999996</v>
      </c>
      <c r="C1963" s="5">
        <v>98.949996999999996</v>
      </c>
      <c r="D1963" s="5">
        <v>91.349997999999999</v>
      </c>
      <c r="E1963" s="5">
        <v>95.099997999999999</v>
      </c>
      <c r="F1963" s="5">
        <v>13853663</v>
      </c>
    </row>
    <row r="1964" spans="1:6" x14ac:dyDescent="0.3">
      <c r="A1964" s="4">
        <v>43172</v>
      </c>
      <c r="B1964" s="5">
        <v>94.949996999999996</v>
      </c>
      <c r="C1964" s="5">
        <v>109.349998</v>
      </c>
      <c r="D1964" s="5">
        <v>94.099997999999999</v>
      </c>
      <c r="E1964" s="5">
        <v>102.150002</v>
      </c>
      <c r="F1964" s="5">
        <v>68002667</v>
      </c>
    </row>
    <row r="1965" spans="1:6" x14ac:dyDescent="0.3">
      <c r="A1965" s="4">
        <v>43173</v>
      </c>
      <c r="B1965" s="5">
        <v>100.550003</v>
      </c>
      <c r="C1965" s="5">
        <v>104.300003</v>
      </c>
      <c r="D1965" s="5">
        <v>98</v>
      </c>
      <c r="E1965" s="5">
        <v>103.050003</v>
      </c>
      <c r="F1965" s="5">
        <v>34606382</v>
      </c>
    </row>
    <row r="1966" spans="1:6" x14ac:dyDescent="0.3">
      <c r="A1966" s="4">
        <v>43174</v>
      </c>
      <c r="B1966" s="5">
        <v>103.150002</v>
      </c>
      <c r="C1966" s="5">
        <v>105.849998</v>
      </c>
      <c r="D1966" s="5">
        <v>102</v>
      </c>
      <c r="E1966" s="5">
        <v>103.699997</v>
      </c>
      <c r="F1966" s="5">
        <v>17268108</v>
      </c>
    </row>
    <row r="1967" spans="1:6" x14ac:dyDescent="0.3">
      <c r="A1967" s="4">
        <v>43175</v>
      </c>
      <c r="B1967" s="5">
        <v>102.550003</v>
      </c>
      <c r="C1967" s="5">
        <v>107.349998</v>
      </c>
      <c r="D1967" s="5">
        <v>102.150002</v>
      </c>
      <c r="E1967" s="5">
        <v>104</v>
      </c>
      <c r="F1967" s="5">
        <v>19255322</v>
      </c>
    </row>
    <row r="1968" spans="1:6" x14ac:dyDescent="0.3">
      <c r="A1968" s="4">
        <v>43178</v>
      </c>
      <c r="B1968" s="5">
        <v>104.800003</v>
      </c>
      <c r="C1968" s="5">
        <v>105.900002</v>
      </c>
      <c r="D1968" s="5">
        <v>98.699996999999996</v>
      </c>
      <c r="E1968" s="5">
        <v>100.400002</v>
      </c>
      <c r="F1968" s="5">
        <v>14579471</v>
      </c>
    </row>
    <row r="1969" spans="1:6" x14ac:dyDescent="0.3">
      <c r="A1969" s="4">
        <v>43179</v>
      </c>
      <c r="B1969" s="5">
        <v>98</v>
      </c>
      <c r="C1969" s="5">
        <v>102.349998</v>
      </c>
      <c r="D1969" s="5">
        <v>96.5</v>
      </c>
      <c r="E1969" s="5">
        <v>100.699997</v>
      </c>
      <c r="F1969" s="5">
        <v>15975916</v>
      </c>
    </row>
    <row r="1970" spans="1:6" x14ac:dyDescent="0.3">
      <c r="A1970" s="4">
        <v>43180</v>
      </c>
      <c r="B1970" s="5">
        <v>104</v>
      </c>
      <c r="C1970" s="5">
        <v>104.849998</v>
      </c>
      <c r="D1970" s="5">
        <v>102.099998</v>
      </c>
      <c r="E1970" s="5">
        <v>103.599998</v>
      </c>
      <c r="F1970" s="5">
        <v>12944669</v>
      </c>
    </row>
    <row r="1971" spans="1:6" x14ac:dyDescent="0.3">
      <c r="A1971" s="4">
        <v>43181</v>
      </c>
      <c r="B1971" s="5">
        <v>102.550003</v>
      </c>
      <c r="C1971" s="5">
        <v>104.75</v>
      </c>
      <c r="D1971" s="5">
        <v>101.300003</v>
      </c>
      <c r="E1971" s="5">
        <v>102.349998</v>
      </c>
      <c r="F1971" s="5">
        <v>6627386</v>
      </c>
    </row>
    <row r="1972" spans="1:6" x14ac:dyDescent="0.3">
      <c r="A1972" s="4">
        <v>43182</v>
      </c>
      <c r="B1972" s="5">
        <v>98</v>
      </c>
      <c r="C1972" s="5">
        <v>99.349997999999999</v>
      </c>
      <c r="D1972" s="5">
        <v>96.25</v>
      </c>
      <c r="E1972" s="5">
        <v>97.449996999999996</v>
      </c>
      <c r="F1972" s="5">
        <v>8452627</v>
      </c>
    </row>
    <row r="1973" spans="1:6" x14ac:dyDescent="0.3">
      <c r="A1973" s="4">
        <v>43185</v>
      </c>
      <c r="B1973" s="5">
        <v>95.150002000000001</v>
      </c>
      <c r="C1973" s="5">
        <v>102.550003</v>
      </c>
      <c r="D1973" s="5">
        <v>95.099997999999999</v>
      </c>
      <c r="E1973" s="5">
        <v>102.050003</v>
      </c>
      <c r="F1973" s="5">
        <v>13305684</v>
      </c>
    </row>
    <row r="1974" spans="1:6" x14ac:dyDescent="0.3">
      <c r="A1974" s="4">
        <v>43186</v>
      </c>
      <c r="B1974" s="5">
        <v>105.199997</v>
      </c>
      <c r="C1974" s="5">
        <v>107.349998</v>
      </c>
      <c r="D1974" s="5">
        <v>101.800003</v>
      </c>
      <c r="E1974" s="5">
        <v>105.300003</v>
      </c>
      <c r="F1974" s="5">
        <v>13149721</v>
      </c>
    </row>
    <row r="1975" spans="1:6" x14ac:dyDescent="0.3">
      <c r="A1975" s="4">
        <v>43187</v>
      </c>
      <c r="B1975" s="5">
        <v>104.099998</v>
      </c>
      <c r="C1975" s="5">
        <v>107.300003</v>
      </c>
      <c r="D1975" s="5">
        <v>102.900002</v>
      </c>
      <c r="E1975" s="5">
        <v>103.550003</v>
      </c>
      <c r="F1975" s="5">
        <v>9063592</v>
      </c>
    </row>
    <row r="1976" spans="1:6" x14ac:dyDescent="0.3">
      <c r="A1976" s="4">
        <v>43192</v>
      </c>
      <c r="B1976" s="5">
        <v>103.550003</v>
      </c>
      <c r="C1976" s="5">
        <v>105.199997</v>
      </c>
      <c r="D1976" s="5">
        <v>101.800003</v>
      </c>
      <c r="E1976" s="5">
        <v>104.650002</v>
      </c>
      <c r="F1976" s="5">
        <v>5525344</v>
      </c>
    </row>
    <row r="1977" spans="1:6" x14ac:dyDescent="0.3">
      <c r="A1977" s="4">
        <v>43193</v>
      </c>
      <c r="B1977" s="5">
        <v>105.400002</v>
      </c>
      <c r="C1977" s="5">
        <v>109.599998</v>
      </c>
      <c r="D1977" s="5">
        <v>105.400002</v>
      </c>
      <c r="E1977" s="5">
        <v>107.699997</v>
      </c>
      <c r="F1977" s="5">
        <v>10346916</v>
      </c>
    </row>
    <row r="1978" spans="1:6" x14ac:dyDescent="0.3">
      <c r="A1978" s="4">
        <v>43194</v>
      </c>
      <c r="B1978" s="5">
        <v>108.099998</v>
      </c>
      <c r="C1978" s="5">
        <v>109.300003</v>
      </c>
      <c r="D1978" s="5">
        <v>103.050003</v>
      </c>
      <c r="E1978" s="5">
        <v>103.449997</v>
      </c>
      <c r="F1978" s="5">
        <v>8498931</v>
      </c>
    </row>
    <row r="1979" spans="1:6" x14ac:dyDescent="0.3">
      <c r="A1979" s="4">
        <v>43195</v>
      </c>
      <c r="B1979" s="5">
        <v>105.400002</v>
      </c>
      <c r="C1979" s="5">
        <v>112.900002</v>
      </c>
      <c r="D1979" s="5">
        <v>105.150002</v>
      </c>
      <c r="E1979" s="5">
        <v>111.099998</v>
      </c>
      <c r="F1979" s="5">
        <v>13193553</v>
      </c>
    </row>
    <row r="1980" spans="1:6" x14ac:dyDescent="0.3">
      <c r="A1980" s="4">
        <v>43196</v>
      </c>
      <c r="B1980" s="5">
        <v>110.900002</v>
      </c>
      <c r="C1980" s="5">
        <v>113.900002</v>
      </c>
      <c r="D1980" s="5">
        <v>108.099998</v>
      </c>
      <c r="E1980" s="5">
        <v>113.099998</v>
      </c>
      <c r="F1980" s="5">
        <v>19481082</v>
      </c>
    </row>
    <row r="1981" spans="1:6" x14ac:dyDescent="0.3">
      <c r="A1981" s="4">
        <v>43199</v>
      </c>
      <c r="B1981" s="5">
        <v>113.199997</v>
      </c>
      <c r="C1981" s="5">
        <v>117.25</v>
      </c>
      <c r="D1981" s="5">
        <v>112</v>
      </c>
      <c r="E1981" s="5">
        <v>116.050003</v>
      </c>
      <c r="F1981" s="5">
        <v>15258697</v>
      </c>
    </row>
    <row r="1982" spans="1:6" x14ac:dyDescent="0.3">
      <c r="A1982" s="4"/>
    </row>
  </sheetData>
  <autoFilter ref="A1:F74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51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0.109375" bestFit="1" customWidth="1"/>
    <col min="2" max="2" width="10.5546875" bestFit="1" customWidth="1"/>
    <col min="4" max="5" width="9.5546875" bestFit="1" customWidth="1"/>
  </cols>
  <sheetData>
    <row r="1" spans="1:5" x14ac:dyDescent="0.3">
      <c r="A1" s="5" t="s">
        <v>0</v>
      </c>
      <c r="B1" s="5" t="s">
        <v>20</v>
      </c>
      <c r="C1" s="5" t="s">
        <v>21</v>
      </c>
      <c r="D1" s="5" t="s">
        <v>3</v>
      </c>
      <c r="E1" s="5" t="s">
        <v>4</v>
      </c>
    </row>
    <row r="2" spans="1:5" x14ac:dyDescent="0.3">
      <c r="A2" s="4">
        <v>41256</v>
      </c>
      <c r="B2" s="5">
        <v>25.57</v>
      </c>
      <c r="C2" s="5">
        <v>28.620000999999998</v>
      </c>
      <c r="D2" s="2">
        <f>LOG(C2/B2)</f>
        <v>4.8938916571932008E-2</v>
      </c>
      <c r="E2" s="2"/>
    </row>
    <row r="3" spans="1:5" x14ac:dyDescent="0.3">
      <c r="A3" s="4">
        <v>41257</v>
      </c>
      <c r="B3" s="5">
        <v>25.6</v>
      </c>
      <c r="C3" s="5">
        <v>28.5</v>
      </c>
      <c r="D3" s="2">
        <f t="shared" ref="D3:D66" si="0">LOG(C3/B3)</f>
        <v>4.660489469666064E-2</v>
      </c>
      <c r="E3" s="2"/>
    </row>
    <row r="4" spans="1:5" x14ac:dyDescent="0.3">
      <c r="A4" s="4">
        <v>41260</v>
      </c>
      <c r="B4" s="5">
        <v>25.709999</v>
      </c>
      <c r="C4" s="5">
        <v>28.620000999999998</v>
      </c>
      <c r="D4" s="2">
        <f t="shared" si="0"/>
        <v>4.656758484745236E-2</v>
      </c>
      <c r="E4" s="2"/>
    </row>
    <row r="5" spans="1:5" x14ac:dyDescent="0.3">
      <c r="A5" s="4">
        <v>41261</v>
      </c>
      <c r="B5" s="5">
        <v>24.9</v>
      </c>
      <c r="C5" s="5">
        <v>28.379999000000002</v>
      </c>
      <c r="D5" s="2">
        <f t="shared" si="0"/>
        <v>5.6813028722882748E-2</v>
      </c>
      <c r="E5" s="2"/>
    </row>
    <row r="6" spans="1:5" x14ac:dyDescent="0.3">
      <c r="A6" s="4">
        <v>41262</v>
      </c>
      <c r="B6" s="5">
        <v>24.83</v>
      </c>
      <c r="C6" s="5">
        <v>28.43</v>
      </c>
      <c r="D6" s="2">
        <f t="shared" si="0"/>
        <v>5.8800140135877817E-2</v>
      </c>
      <c r="E6" s="2"/>
    </row>
    <row r="7" spans="1:5" x14ac:dyDescent="0.3">
      <c r="A7" s="4">
        <v>41263</v>
      </c>
      <c r="B7" s="5">
        <v>24.950001</v>
      </c>
      <c r="C7" s="5">
        <v>28.48</v>
      </c>
      <c r="D7" s="2">
        <f t="shared" si="0"/>
        <v>5.7469417598817914E-2</v>
      </c>
      <c r="E7" s="2"/>
    </row>
    <row r="8" spans="1:5" x14ac:dyDescent="0.3">
      <c r="A8" s="4">
        <v>41264</v>
      </c>
      <c r="B8" s="5">
        <v>24.75</v>
      </c>
      <c r="C8" s="5">
        <v>28.32</v>
      </c>
      <c r="D8" s="2">
        <f t="shared" si="0"/>
        <v>5.8518045748143899E-2</v>
      </c>
      <c r="E8" s="2"/>
    </row>
    <row r="9" spans="1:5" x14ac:dyDescent="0.3">
      <c r="A9" s="4">
        <v>41267</v>
      </c>
      <c r="B9" s="5">
        <v>24.65</v>
      </c>
      <c r="C9" s="5">
        <v>28.26</v>
      </c>
      <c r="D9" s="2">
        <f t="shared" si="0"/>
        <v>5.9355233899291031E-2</v>
      </c>
      <c r="E9" s="2"/>
    </row>
    <row r="10" spans="1:5" x14ac:dyDescent="0.3">
      <c r="A10" s="4">
        <v>41269</v>
      </c>
      <c r="B10" s="5">
        <v>24.610001</v>
      </c>
      <c r="C10" s="5">
        <v>28.209999</v>
      </c>
      <c r="D10" s="2">
        <f t="shared" si="0"/>
        <v>5.9291439410435874E-2</v>
      </c>
      <c r="E10" s="2"/>
    </row>
    <row r="11" spans="1:5" x14ac:dyDescent="0.3">
      <c r="A11" s="4">
        <v>41270</v>
      </c>
      <c r="B11" s="5">
        <v>24.780000999999999</v>
      </c>
      <c r="C11" s="5">
        <v>28.200001</v>
      </c>
      <c r="D11" s="2">
        <f t="shared" si="0"/>
        <v>5.6147804153821909E-2</v>
      </c>
      <c r="E11" s="2"/>
    </row>
    <row r="12" spans="1:5" x14ac:dyDescent="0.3">
      <c r="A12" s="4">
        <v>41271</v>
      </c>
      <c r="B12" s="5">
        <v>24.690000999999999</v>
      </c>
      <c r="C12" s="5">
        <v>28</v>
      </c>
      <c r="D12" s="2">
        <f t="shared" si="0"/>
        <v>5.4636923820393368E-2</v>
      </c>
      <c r="E12" s="2"/>
    </row>
    <row r="13" spans="1:5" x14ac:dyDescent="0.3">
      <c r="A13" s="4">
        <v>41274</v>
      </c>
      <c r="B13" s="5">
        <v>25.139999</v>
      </c>
      <c r="C13" s="5">
        <v>28.4</v>
      </c>
      <c r="D13" s="2">
        <f t="shared" si="0"/>
        <v>5.2953083972138076E-2</v>
      </c>
      <c r="E13" s="2"/>
    </row>
    <row r="14" spans="1:5" x14ac:dyDescent="0.3">
      <c r="A14" s="4">
        <v>41276</v>
      </c>
      <c r="B14" s="5">
        <v>25.49</v>
      </c>
      <c r="C14" s="5">
        <v>28.879999000000002</v>
      </c>
      <c r="D14" s="2">
        <f t="shared" si="0"/>
        <v>5.422733839043619E-2</v>
      </c>
      <c r="E14" s="2"/>
    </row>
    <row r="15" spans="1:5" x14ac:dyDescent="0.3">
      <c r="A15" s="4">
        <v>41277</v>
      </c>
      <c r="B15" s="5">
        <v>25.370000999999998</v>
      </c>
      <c r="C15" s="5">
        <v>28.620000999999998</v>
      </c>
      <c r="D15" s="2">
        <f t="shared" si="0"/>
        <v>5.2349160258110546E-2</v>
      </c>
      <c r="E15" s="2"/>
    </row>
    <row r="16" spans="1:5" x14ac:dyDescent="0.3">
      <c r="A16" s="4">
        <v>41278</v>
      </c>
      <c r="B16" s="5">
        <v>25.48</v>
      </c>
      <c r="C16" s="5">
        <v>28.780000999999999</v>
      </c>
      <c r="D16" s="2">
        <f t="shared" si="0"/>
        <v>5.2891381027422024E-2</v>
      </c>
      <c r="E16" s="2"/>
    </row>
    <row r="17" spans="1:5" x14ac:dyDescent="0.3">
      <c r="A17" s="4">
        <v>41281</v>
      </c>
      <c r="B17" s="5">
        <v>25.4</v>
      </c>
      <c r="C17" s="5">
        <v>28.719999000000001</v>
      </c>
      <c r="D17" s="2">
        <f t="shared" si="0"/>
        <v>5.3350703828650294E-2</v>
      </c>
      <c r="E17" s="2"/>
    </row>
    <row r="18" spans="1:5" x14ac:dyDescent="0.3">
      <c r="A18" s="4">
        <v>41282</v>
      </c>
      <c r="B18" s="5">
        <v>25.23</v>
      </c>
      <c r="C18" s="5">
        <v>28.700001</v>
      </c>
      <c r="D18" s="2">
        <f t="shared" si="0"/>
        <v>5.5964661348629367E-2</v>
      </c>
      <c r="E18" s="2"/>
    </row>
    <row r="19" spans="1:5" x14ac:dyDescent="0.3">
      <c r="A19" s="4">
        <v>41283</v>
      </c>
      <c r="B19" s="5">
        <v>25.389999</v>
      </c>
      <c r="C19" s="5">
        <v>28.780000999999999</v>
      </c>
      <c r="D19" s="2">
        <f t="shared" si="0"/>
        <v>5.4428120921955189E-2</v>
      </c>
      <c r="E19" s="2"/>
    </row>
    <row r="20" spans="1:5" x14ac:dyDescent="0.3">
      <c r="A20" s="4">
        <v>41284</v>
      </c>
      <c r="B20" s="5">
        <v>25.68</v>
      </c>
      <c r="C20" s="5">
        <v>29.030000999999999</v>
      </c>
      <c r="D20" s="2">
        <f t="shared" si="0"/>
        <v>5.3252031395053516E-2</v>
      </c>
      <c r="E20" s="2"/>
    </row>
    <row r="21" spans="1:5" x14ac:dyDescent="0.3">
      <c r="A21" s="4">
        <v>41285</v>
      </c>
      <c r="B21" s="5">
        <v>25.459999</v>
      </c>
      <c r="C21" s="5">
        <v>29.049999</v>
      </c>
      <c r="D21" s="2">
        <f t="shared" si="0"/>
        <v>5.7287739516730593E-2</v>
      </c>
      <c r="E21" s="2"/>
    </row>
    <row r="22" spans="1:5" x14ac:dyDescent="0.3">
      <c r="A22" s="4">
        <v>41288</v>
      </c>
      <c r="B22" s="5">
        <v>25.530000999999999</v>
      </c>
      <c r="C22" s="5">
        <v>29.120000999999998</v>
      </c>
      <c r="D22" s="2">
        <f t="shared" si="0"/>
        <v>5.7140553739565128E-2</v>
      </c>
      <c r="E22" s="2"/>
    </row>
    <row r="23" spans="1:5" x14ac:dyDescent="0.3">
      <c r="A23" s="4">
        <v>41289</v>
      </c>
      <c r="B23" s="5">
        <v>25.51</v>
      </c>
      <c r="C23" s="5">
        <v>29.18</v>
      </c>
      <c r="D23" s="2">
        <f t="shared" si="0"/>
        <v>5.8374828947642725E-2</v>
      </c>
      <c r="E23" s="2"/>
    </row>
    <row r="24" spans="1:5" x14ac:dyDescent="0.3">
      <c r="A24" s="4">
        <v>41290</v>
      </c>
      <c r="B24" s="5">
        <v>25.690000999999999</v>
      </c>
      <c r="C24" s="5">
        <v>29.040001</v>
      </c>
      <c r="D24" s="2">
        <f t="shared" si="0"/>
        <v>5.323250581155832E-2</v>
      </c>
      <c r="E24" s="2"/>
    </row>
    <row r="25" spans="1:5" x14ac:dyDescent="0.3">
      <c r="A25" s="4">
        <v>41291</v>
      </c>
      <c r="B25" s="5">
        <v>25.82</v>
      </c>
      <c r="C25" s="5">
        <v>29.16</v>
      </c>
      <c r="D25" s="2">
        <f t="shared" si="0"/>
        <v>5.2831281715535527E-2</v>
      </c>
      <c r="E25" s="2"/>
    </row>
    <row r="26" spans="1:5" x14ac:dyDescent="0.3">
      <c r="A26" s="4">
        <v>41292</v>
      </c>
      <c r="B26" s="5">
        <v>25.77</v>
      </c>
      <c r="C26" s="5">
        <v>29.190000999999999</v>
      </c>
      <c r="D26" s="2">
        <f t="shared" si="0"/>
        <v>5.4119691315303323E-2</v>
      </c>
      <c r="E26" s="2"/>
    </row>
    <row r="27" spans="1:5" x14ac:dyDescent="0.3">
      <c r="A27" s="4">
        <v>41296</v>
      </c>
      <c r="B27" s="5">
        <v>25.889999</v>
      </c>
      <c r="C27" s="5">
        <v>29.379999000000002</v>
      </c>
      <c r="D27" s="2">
        <f t="shared" si="0"/>
        <v>5.4919743011992268E-2</v>
      </c>
      <c r="E27" s="2"/>
    </row>
    <row r="28" spans="1:5" x14ac:dyDescent="0.3">
      <c r="A28" s="4">
        <v>41297</v>
      </c>
      <c r="B28" s="5">
        <v>25.92</v>
      </c>
      <c r="C28" s="5">
        <v>29.110001</v>
      </c>
      <c r="D28" s="2">
        <f t="shared" si="0"/>
        <v>5.040722315933692E-2</v>
      </c>
      <c r="E28" s="2"/>
    </row>
    <row r="29" spans="1:5" x14ac:dyDescent="0.3">
      <c r="A29" s="4">
        <v>41298</v>
      </c>
      <c r="B29" s="5">
        <v>25.9</v>
      </c>
      <c r="C29" s="5">
        <v>29.08</v>
      </c>
      <c r="D29" s="2">
        <f t="shared" si="0"/>
        <v>5.0294638105748357E-2</v>
      </c>
      <c r="E29" s="2"/>
    </row>
    <row r="30" spans="1:5" x14ac:dyDescent="0.3">
      <c r="A30" s="4">
        <v>41299</v>
      </c>
      <c r="B30" s="5">
        <v>25.99</v>
      </c>
      <c r="C30" s="5">
        <v>28.98</v>
      </c>
      <c r="D30" s="2">
        <f t="shared" si="0"/>
        <v>4.7292101634143248E-2</v>
      </c>
      <c r="E30" s="2"/>
    </row>
    <row r="31" spans="1:5" x14ac:dyDescent="0.3">
      <c r="A31" s="4">
        <v>41302</v>
      </c>
      <c r="B31" s="5">
        <v>25.940000999999999</v>
      </c>
      <c r="C31" s="5">
        <v>29</v>
      </c>
      <c r="D31" s="2">
        <f t="shared" si="0"/>
        <v>4.8428009408625267E-2</v>
      </c>
      <c r="E31" s="2">
        <f>AVERAGE(D2:D31)</f>
        <v>5.3896274237142862E-2</v>
      </c>
    </row>
    <row r="32" spans="1:5" x14ac:dyDescent="0.3">
      <c r="A32" s="4">
        <v>41303</v>
      </c>
      <c r="B32" s="5">
        <v>26.209999</v>
      </c>
      <c r="C32" s="5">
        <v>29.16</v>
      </c>
      <c r="D32" s="2">
        <f t="shared" si="0"/>
        <v>4.6320515269137746E-2</v>
      </c>
      <c r="E32" s="2">
        <f t="shared" ref="E32:E95" si="1">AVERAGE(D3:D32)</f>
        <v>5.3808994193716396E-2</v>
      </c>
    </row>
    <row r="33" spans="1:5" x14ac:dyDescent="0.3">
      <c r="A33" s="4">
        <v>41304</v>
      </c>
      <c r="B33" s="5">
        <v>26.110001</v>
      </c>
      <c r="C33" s="5">
        <v>29.059999000000001</v>
      </c>
      <c r="D33" s="2">
        <f t="shared" si="0"/>
        <v>4.6488706561044327E-2</v>
      </c>
      <c r="E33" s="2">
        <f t="shared" si="1"/>
        <v>5.3805121255862523E-2</v>
      </c>
    </row>
    <row r="34" spans="1:5" x14ac:dyDescent="0.3">
      <c r="A34" s="4">
        <v>41305</v>
      </c>
      <c r="B34" s="5">
        <v>26.120000999999998</v>
      </c>
      <c r="C34" s="5">
        <v>28.870000999999998</v>
      </c>
      <c r="D34" s="2">
        <f t="shared" si="0"/>
        <v>4.3473609693896215E-2</v>
      </c>
      <c r="E34" s="2">
        <f t="shared" si="1"/>
        <v>5.370198875074398E-2</v>
      </c>
    </row>
    <row r="35" spans="1:5" x14ac:dyDescent="0.3">
      <c r="A35" s="4">
        <v>41306</v>
      </c>
      <c r="B35" s="5">
        <v>26.32</v>
      </c>
      <c r="C35" s="5">
        <v>29.08</v>
      </c>
      <c r="D35" s="2">
        <f t="shared" si="0"/>
        <v>4.3308517245082348E-2</v>
      </c>
      <c r="E35" s="2">
        <f t="shared" si="1"/>
        <v>5.3251838368150638E-2</v>
      </c>
    </row>
    <row r="36" spans="1:5" x14ac:dyDescent="0.3">
      <c r="A36" s="4">
        <v>41309</v>
      </c>
      <c r="B36" s="5">
        <v>26.049999</v>
      </c>
      <c r="C36" s="5">
        <v>28.92</v>
      </c>
      <c r="D36" s="2">
        <f t="shared" si="0"/>
        <v>4.5390577658523446E-2</v>
      </c>
      <c r="E36" s="2">
        <f t="shared" si="1"/>
        <v>5.2804852952238829E-2</v>
      </c>
    </row>
    <row r="37" spans="1:5" x14ac:dyDescent="0.3">
      <c r="A37" s="4">
        <v>41310</v>
      </c>
      <c r="B37" s="5">
        <v>26.129999000000002</v>
      </c>
      <c r="C37" s="5">
        <v>29.07</v>
      </c>
      <c r="D37" s="2">
        <f t="shared" si="0"/>
        <v>4.6305638663633686E-2</v>
      </c>
      <c r="E37" s="2">
        <f t="shared" si="1"/>
        <v>5.24327269877327E-2</v>
      </c>
    </row>
    <row r="38" spans="1:5" x14ac:dyDescent="0.3">
      <c r="A38" s="4">
        <v>41311</v>
      </c>
      <c r="B38" s="5">
        <v>26.120000999999998</v>
      </c>
      <c r="C38" s="5">
        <v>29.15</v>
      </c>
      <c r="D38" s="2">
        <f t="shared" si="0"/>
        <v>4.766536986510251E-2</v>
      </c>
      <c r="E38" s="2">
        <f t="shared" si="1"/>
        <v>5.2070971124964657E-2</v>
      </c>
    </row>
    <row r="39" spans="1:5" x14ac:dyDescent="0.3">
      <c r="A39" s="4">
        <v>41312</v>
      </c>
      <c r="B39" s="5">
        <v>25.98</v>
      </c>
      <c r="C39" s="5">
        <v>28.98</v>
      </c>
      <c r="D39" s="2">
        <f t="shared" si="0"/>
        <v>4.7459234398146678E-2</v>
      </c>
      <c r="E39" s="2">
        <f t="shared" si="1"/>
        <v>5.1674437808259845E-2</v>
      </c>
    </row>
    <row r="40" spans="1:5" x14ac:dyDescent="0.3">
      <c r="A40" s="4">
        <v>41313</v>
      </c>
      <c r="B40" s="5">
        <v>26.299999</v>
      </c>
      <c r="C40" s="5">
        <v>28.98</v>
      </c>
      <c r="D40" s="2">
        <f t="shared" si="0"/>
        <v>4.2142649158496449E-2</v>
      </c>
      <c r="E40" s="2">
        <f t="shared" si="1"/>
        <v>5.1102811466528522E-2</v>
      </c>
    </row>
    <row r="41" spans="1:5" x14ac:dyDescent="0.3">
      <c r="A41" s="4">
        <v>41316</v>
      </c>
      <c r="B41" s="5">
        <v>26.209999</v>
      </c>
      <c r="C41" s="5">
        <v>28.879999000000002</v>
      </c>
      <c r="D41" s="2">
        <f t="shared" si="0"/>
        <v>4.2130169482904482E-2</v>
      </c>
      <c r="E41" s="2">
        <f t="shared" si="1"/>
        <v>5.0635556977497935E-2</v>
      </c>
    </row>
    <row r="42" spans="1:5" x14ac:dyDescent="0.3">
      <c r="A42" s="4">
        <v>41317</v>
      </c>
      <c r="B42" s="5">
        <v>26.24</v>
      </c>
      <c r="C42" s="5">
        <v>29.01</v>
      </c>
      <c r="D42" s="2">
        <f t="shared" si="0"/>
        <v>4.35838980990415E-2</v>
      </c>
      <c r="E42" s="2">
        <f t="shared" si="1"/>
        <v>5.026712278678621E-2</v>
      </c>
    </row>
    <row r="43" spans="1:5" x14ac:dyDescent="0.3">
      <c r="A43" s="4">
        <v>41318</v>
      </c>
      <c r="B43" s="5">
        <v>26.540001</v>
      </c>
      <c r="C43" s="5">
        <v>28.969999000000001</v>
      </c>
      <c r="D43" s="2">
        <f t="shared" si="0"/>
        <v>3.8047545320394269E-2</v>
      </c>
      <c r="E43" s="2">
        <f t="shared" si="1"/>
        <v>4.9770271498394761E-2</v>
      </c>
    </row>
    <row r="44" spans="1:5" x14ac:dyDescent="0.3">
      <c r="A44" s="4">
        <v>41319</v>
      </c>
      <c r="B44" s="5">
        <v>26.76</v>
      </c>
      <c r="C44" s="5">
        <v>28.9</v>
      </c>
      <c r="D44" s="2">
        <f t="shared" si="0"/>
        <v>3.3411733660762347E-2</v>
      </c>
      <c r="E44" s="2">
        <f t="shared" si="1"/>
        <v>4.9076418007405621E-2</v>
      </c>
    </row>
    <row r="45" spans="1:5" x14ac:dyDescent="0.3">
      <c r="A45" s="4">
        <v>41320</v>
      </c>
      <c r="B45" s="5">
        <v>26.74</v>
      </c>
      <c r="C45" s="5">
        <v>28.629999000000002</v>
      </c>
      <c r="D45" s="2">
        <f t="shared" si="0"/>
        <v>2.965992992642286E-2</v>
      </c>
      <c r="E45" s="2">
        <f t="shared" si="1"/>
        <v>4.832011032968269E-2</v>
      </c>
    </row>
    <row r="46" spans="1:5" x14ac:dyDescent="0.3">
      <c r="A46" s="4">
        <v>41324</v>
      </c>
      <c r="B46" s="5">
        <v>27.27</v>
      </c>
      <c r="C46" s="5">
        <v>28.74</v>
      </c>
      <c r="D46" s="2">
        <f t="shared" si="0"/>
        <v>2.2801625856576947E-2</v>
      </c>
      <c r="E46" s="2">
        <f t="shared" si="1"/>
        <v>4.7317118490654529E-2</v>
      </c>
    </row>
    <row r="47" spans="1:5" x14ac:dyDescent="0.3">
      <c r="A47" s="4">
        <v>41325</v>
      </c>
      <c r="B47" s="5">
        <v>26.85</v>
      </c>
      <c r="C47" s="5">
        <v>28.4</v>
      </c>
      <c r="D47" s="2">
        <f t="shared" si="0"/>
        <v>2.4374050011463262E-2</v>
      </c>
      <c r="E47" s="2">
        <f t="shared" si="1"/>
        <v>4.6351230030081618E-2</v>
      </c>
    </row>
    <row r="48" spans="1:5" x14ac:dyDescent="0.3">
      <c r="A48" s="4">
        <v>41326</v>
      </c>
      <c r="B48" s="5">
        <v>26.379999000000002</v>
      </c>
      <c r="C48" s="5">
        <v>28.219999000000001</v>
      </c>
      <c r="D48" s="2">
        <f t="shared" si="0"/>
        <v>2.9282219281404211E-2</v>
      </c>
      <c r="E48" s="2">
        <f t="shared" si="1"/>
        <v>4.5461815294507449E-2</v>
      </c>
    </row>
    <row r="49" spans="1:5" x14ac:dyDescent="0.3">
      <c r="A49" s="4">
        <v>41327</v>
      </c>
      <c r="B49" s="5">
        <v>26.889999</v>
      </c>
      <c r="C49" s="5">
        <v>28.290001</v>
      </c>
      <c r="D49" s="2">
        <f t="shared" si="0"/>
        <v>2.2042176735988819E-2</v>
      </c>
      <c r="E49" s="2">
        <f t="shared" si="1"/>
        <v>4.4382283821641902E-2</v>
      </c>
    </row>
    <row r="50" spans="1:5" x14ac:dyDescent="0.3">
      <c r="A50" s="4">
        <v>41330</v>
      </c>
      <c r="B50" s="5">
        <v>26.6</v>
      </c>
      <c r="C50" s="5">
        <v>27.959999</v>
      </c>
      <c r="D50" s="2">
        <f t="shared" si="0"/>
        <v>2.1655514909869739E-2</v>
      </c>
      <c r="E50" s="2">
        <f t="shared" si="1"/>
        <v>4.3329066605469119E-2</v>
      </c>
    </row>
    <row r="51" spans="1:5" x14ac:dyDescent="0.3">
      <c r="A51" s="4">
        <v>41331</v>
      </c>
      <c r="B51" s="5">
        <v>26.6</v>
      </c>
      <c r="C51" s="5">
        <v>28.049999</v>
      </c>
      <c r="D51" s="2">
        <f t="shared" si="0"/>
        <v>2.3051213478243647E-2</v>
      </c>
      <c r="E51" s="2">
        <f t="shared" si="1"/>
        <v>4.2187849070852892E-2</v>
      </c>
    </row>
    <row r="52" spans="1:5" x14ac:dyDescent="0.3">
      <c r="A52" s="4">
        <v>41332</v>
      </c>
      <c r="B52" s="5">
        <v>26.91</v>
      </c>
      <c r="C52" s="5">
        <v>28.299999</v>
      </c>
      <c r="D52" s="2">
        <f t="shared" si="0"/>
        <v>2.1872722414440642E-2</v>
      </c>
      <c r="E52" s="2">
        <f t="shared" si="1"/>
        <v>4.1012254693348744E-2</v>
      </c>
    </row>
    <row r="53" spans="1:5" x14ac:dyDescent="0.3">
      <c r="A53" s="4">
        <v>41333</v>
      </c>
      <c r="B53" s="5">
        <v>26.879999000000002</v>
      </c>
      <c r="C53" s="5">
        <v>28.219999000000001</v>
      </c>
      <c r="D53" s="2">
        <f t="shared" si="0"/>
        <v>2.112774580373129E-2</v>
      </c>
      <c r="E53" s="2">
        <f t="shared" si="1"/>
        <v>3.9770685255218353E-2</v>
      </c>
    </row>
    <row r="54" spans="1:5" x14ac:dyDescent="0.3">
      <c r="A54" s="4">
        <v>41334</v>
      </c>
      <c r="B54" s="5">
        <v>26.940000999999999</v>
      </c>
      <c r="C54" s="5">
        <v>28.299999</v>
      </c>
      <c r="D54" s="2">
        <f t="shared" si="0"/>
        <v>2.1388812670423911E-2</v>
      </c>
      <c r="E54" s="2">
        <f t="shared" si="1"/>
        <v>3.8709228817180537E-2</v>
      </c>
    </row>
    <row r="55" spans="1:5" x14ac:dyDescent="0.3">
      <c r="A55" s="4">
        <v>41337</v>
      </c>
      <c r="B55" s="5">
        <v>26.790001</v>
      </c>
      <c r="C55" s="5">
        <v>28.190000999999999</v>
      </c>
      <c r="D55" s="2">
        <f t="shared" si="0"/>
        <v>2.2122361458303232E-2</v>
      </c>
      <c r="E55" s="2">
        <f t="shared" si="1"/>
        <v>3.7685598141939468E-2</v>
      </c>
    </row>
    <row r="56" spans="1:5" x14ac:dyDescent="0.3">
      <c r="A56" s="4">
        <v>41338</v>
      </c>
      <c r="B56" s="5">
        <v>27.219999000000001</v>
      </c>
      <c r="C56" s="5">
        <v>28.219999000000001</v>
      </c>
      <c r="D56" s="2">
        <f t="shared" si="0"/>
        <v>1.5668889116391513E-2</v>
      </c>
      <c r="E56" s="2">
        <f t="shared" si="1"/>
        <v>3.6403904735309071E-2</v>
      </c>
    </row>
    <row r="57" spans="1:5" x14ac:dyDescent="0.3">
      <c r="A57" s="4">
        <v>41339</v>
      </c>
      <c r="B57" s="5">
        <v>27.360001</v>
      </c>
      <c r="C57" s="5">
        <v>28.290001</v>
      </c>
      <c r="D57" s="2">
        <f t="shared" si="0"/>
        <v>1.4516853887095192E-2</v>
      </c>
      <c r="E57" s="2">
        <f t="shared" si="1"/>
        <v>3.5057141764479167E-2</v>
      </c>
    </row>
    <row r="58" spans="1:5" x14ac:dyDescent="0.3">
      <c r="A58" s="4">
        <v>41340</v>
      </c>
      <c r="B58" s="5">
        <v>27.450001</v>
      </c>
      <c r="C58" s="5">
        <v>28.370000999999998</v>
      </c>
      <c r="D58" s="2">
        <f t="shared" si="0"/>
        <v>1.4316986496678829E-2</v>
      </c>
      <c r="E58" s="2">
        <f t="shared" si="1"/>
        <v>3.3854133875723898E-2</v>
      </c>
    </row>
    <row r="59" spans="1:5" x14ac:dyDescent="0.3">
      <c r="A59" s="4">
        <v>41341</v>
      </c>
      <c r="B59" s="5">
        <v>27.43</v>
      </c>
      <c r="C59" s="5">
        <v>28.379999000000002</v>
      </c>
      <c r="D59" s="2">
        <f t="shared" si="0"/>
        <v>1.4786568214089642E-2</v>
      </c>
      <c r="E59" s="2">
        <f t="shared" si="1"/>
        <v>3.2670531546001948E-2</v>
      </c>
    </row>
    <row r="60" spans="1:5" x14ac:dyDescent="0.3">
      <c r="A60" s="4">
        <v>41344</v>
      </c>
      <c r="B60" s="5">
        <v>27.59</v>
      </c>
      <c r="C60" s="5">
        <v>28.52</v>
      </c>
      <c r="D60" s="2">
        <f t="shared" si="0"/>
        <v>1.4397820700642518E-2</v>
      </c>
      <c r="E60" s="2">
        <f t="shared" si="1"/>
        <v>3.1574055514885256E-2</v>
      </c>
    </row>
    <row r="61" spans="1:5" x14ac:dyDescent="0.3">
      <c r="A61" s="4">
        <v>41345</v>
      </c>
      <c r="B61" s="5">
        <v>27.57</v>
      </c>
      <c r="C61" s="5">
        <v>28.57</v>
      </c>
      <c r="D61" s="2">
        <f t="shared" si="0"/>
        <v>1.5473474276969259E-2</v>
      </c>
      <c r="E61" s="2">
        <f t="shared" si="1"/>
        <v>3.0475571010496718E-2</v>
      </c>
    </row>
    <row r="62" spans="1:5" x14ac:dyDescent="0.3">
      <c r="A62" s="4">
        <v>41346</v>
      </c>
      <c r="B62" s="5">
        <v>27.360001</v>
      </c>
      <c r="C62" s="5">
        <v>28.219999000000001</v>
      </c>
      <c r="D62" s="2">
        <f t="shared" si="0"/>
        <v>1.3440885107315195E-2</v>
      </c>
      <c r="E62" s="2">
        <f t="shared" si="1"/>
        <v>2.9379583338435974E-2</v>
      </c>
    </row>
    <row r="63" spans="1:5" x14ac:dyDescent="0.3">
      <c r="A63" s="4">
        <v>41347</v>
      </c>
      <c r="B63" s="5">
        <v>27.26</v>
      </c>
      <c r="C63" s="5">
        <v>28.530000999999999</v>
      </c>
      <c r="D63" s="2">
        <f t="shared" si="0"/>
        <v>1.9775935380800611E-2</v>
      </c>
      <c r="E63" s="2">
        <f t="shared" si="1"/>
        <v>2.8489157632427851E-2</v>
      </c>
    </row>
    <row r="64" spans="1:5" x14ac:dyDescent="0.3">
      <c r="A64" s="4">
        <v>41348</v>
      </c>
      <c r="B64" s="5">
        <v>27.690000999999999</v>
      </c>
      <c r="C64" s="5">
        <v>28.67</v>
      </c>
      <c r="D64" s="2">
        <f t="shared" si="0"/>
        <v>1.5104721516747015E-2</v>
      </c>
      <c r="E64" s="2">
        <f t="shared" si="1"/>
        <v>2.7543528026522872E-2</v>
      </c>
    </row>
    <row r="65" spans="1:5" x14ac:dyDescent="0.3">
      <c r="A65" s="4">
        <v>41351</v>
      </c>
      <c r="B65" s="5">
        <v>27.309999000000001</v>
      </c>
      <c r="C65" s="5">
        <v>28.41</v>
      </c>
      <c r="D65" s="2">
        <f t="shared" si="0"/>
        <v>1.7149549485600546E-2</v>
      </c>
      <c r="E65" s="2">
        <f t="shared" si="1"/>
        <v>2.6671562434540146E-2</v>
      </c>
    </row>
    <row r="66" spans="1:5" x14ac:dyDescent="0.3">
      <c r="A66" s="4">
        <v>41352</v>
      </c>
      <c r="B66" s="5">
        <v>26.82</v>
      </c>
      <c r="C66" s="5">
        <v>28.27</v>
      </c>
      <c r="D66" s="2">
        <f t="shared" si="0"/>
        <v>2.28670349739395E-2</v>
      </c>
      <c r="E66" s="2">
        <f t="shared" si="1"/>
        <v>2.5920777678387345E-2</v>
      </c>
    </row>
    <row r="67" spans="1:5" x14ac:dyDescent="0.3">
      <c r="A67" s="4">
        <v>41353</v>
      </c>
      <c r="B67" s="5">
        <v>26.9</v>
      </c>
      <c r="C67" s="5">
        <v>28.450001</v>
      </c>
      <c r="D67" s="2">
        <f t="shared" ref="D67:D130" si="2">LOG(C67/B67)</f>
        <v>2.4330005993865679E-2</v>
      </c>
      <c r="E67" s="2">
        <f t="shared" si="1"/>
        <v>2.5188256589395077E-2</v>
      </c>
    </row>
    <row r="68" spans="1:5" x14ac:dyDescent="0.3">
      <c r="A68" s="4">
        <v>41354</v>
      </c>
      <c r="B68" s="5">
        <v>26.76</v>
      </c>
      <c r="C68" s="5">
        <v>28.299999</v>
      </c>
      <c r="D68" s="2">
        <f t="shared" si="2"/>
        <v>2.4300311082409678E-2</v>
      </c>
      <c r="E68" s="2">
        <f t="shared" si="1"/>
        <v>2.4409421296638648E-2</v>
      </c>
    </row>
    <row r="69" spans="1:5" x14ac:dyDescent="0.3">
      <c r="A69" s="4">
        <v>41355</v>
      </c>
      <c r="B69" s="5">
        <v>27.09</v>
      </c>
      <c r="C69" s="5">
        <v>28.379999000000002</v>
      </c>
      <c r="D69" s="2">
        <f t="shared" si="2"/>
        <v>2.0203370785450894E-2</v>
      </c>
      <c r="E69" s="2">
        <f t="shared" si="1"/>
        <v>2.3500892509548788E-2</v>
      </c>
    </row>
    <row r="70" spans="1:5" x14ac:dyDescent="0.3">
      <c r="A70" s="4">
        <v>41358</v>
      </c>
      <c r="B70" s="5">
        <v>26.959999</v>
      </c>
      <c r="C70" s="5">
        <v>28.200001</v>
      </c>
      <c r="D70" s="2">
        <f t="shared" si="2"/>
        <v>1.9529251965438262E-2</v>
      </c>
      <c r="E70" s="2">
        <f t="shared" si="1"/>
        <v>2.2747112603113514E-2</v>
      </c>
    </row>
    <row r="71" spans="1:5" x14ac:dyDescent="0.3">
      <c r="A71" s="4">
        <v>41359</v>
      </c>
      <c r="B71" s="5">
        <v>27.07</v>
      </c>
      <c r="C71" s="5">
        <v>28.41</v>
      </c>
      <c r="D71" s="2">
        <f t="shared" si="2"/>
        <v>2.0982977952429434E-2</v>
      </c>
      <c r="E71" s="2">
        <f t="shared" si="1"/>
        <v>2.2042206218764349E-2</v>
      </c>
    </row>
    <row r="72" spans="1:5" x14ac:dyDescent="0.3">
      <c r="A72" s="4">
        <v>41360</v>
      </c>
      <c r="B72" s="5">
        <v>27.1</v>
      </c>
      <c r="C72" s="5">
        <v>28.379999000000002</v>
      </c>
      <c r="D72" s="2">
        <f t="shared" si="2"/>
        <v>2.0043084944213353E-2</v>
      </c>
      <c r="E72" s="2">
        <f t="shared" si="1"/>
        <v>2.1257512446936744E-2</v>
      </c>
    </row>
    <row r="73" spans="1:5" x14ac:dyDescent="0.3">
      <c r="A73" s="4">
        <v>41361</v>
      </c>
      <c r="B73" s="5">
        <v>27.040001</v>
      </c>
      <c r="C73" s="5">
        <v>28.51</v>
      </c>
      <c r="D73" s="2">
        <f t="shared" si="2"/>
        <v>2.2990513978675523E-2</v>
      </c>
      <c r="E73" s="2">
        <f t="shared" si="1"/>
        <v>2.0755611402212784E-2</v>
      </c>
    </row>
    <row r="74" spans="1:5" x14ac:dyDescent="0.3">
      <c r="A74" s="4">
        <v>41365</v>
      </c>
      <c r="B74" s="5">
        <v>26.93</v>
      </c>
      <c r="C74" s="5">
        <v>28.41</v>
      </c>
      <c r="D74" s="2">
        <f t="shared" si="2"/>
        <v>2.3234880311425406E-2</v>
      </c>
      <c r="E74" s="2">
        <f t="shared" si="1"/>
        <v>2.0416382957234892E-2</v>
      </c>
    </row>
    <row r="75" spans="1:5" x14ac:dyDescent="0.3">
      <c r="A75" s="4">
        <v>41366</v>
      </c>
      <c r="B75" s="5">
        <v>27.08</v>
      </c>
      <c r="C75" s="5">
        <v>28.459999</v>
      </c>
      <c r="D75" s="2">
        <f t="shared" si="2"/>
        <v>2.1586220475338442E-2</v>
      </c>
      <c r="E75" s="2">
        <f t="shared" si="1"/>
        <v>2.0147259308865406E-2</v>
      </c>
    </row>
    <row r="76" spans="1:5" x14ac:dyDescent="0.3">
      <c r="A76" s="4">
        <v>41367</v>
      </c>
      <c r="B76" s="5">
        <v>26.73</v>
      </c>
      <c r="C76" s="5">
        <v>27.85</v>
      </c>
      <c r="D76" s="2">
        <f t="shared" si="2"/>
        <v>1.7826240753210491E-2</v>
      </c>
      <c r="E76" s="2">
        <f t="shared" si="1"/>
        <v>1.9981413138753189E-2</v>
      </c>
    </row>
    <row r="77" spans="1:5" x14ac:dyDescent="0.3">
      <c r="A77" s="4">
        <v>41368</v>
      </c>
      <c r="B77" s="5">
        <v>26.74</v>
      </c>
      <c r="C77" s="5">
        <v>27.709999</v>
      </c>
      <c r="D77" s="2">
        <f t="shared" si="2"/>
        <v>1.5475107183422826E-2</v>
      </c>
      <c r="E77" s="2">
        <f t="shared" si="1"/>
        <v>1.9684781711151844E-2</v>
      </c>
    </row>
    <row r="78" spans="1:5" x14ac:dyDescent="0.3">
      <c r="A78" s="4">
        <v>41369</v>
      </c>
      <c r="B78" s="5">
        <v>26.42</v>
      </c>
      <c r="C78" s="5">
        <v>27.540001</v>
      </c>
      <c r="D78" s="2">
        <f t="shared" si="2"/>
        <v>1.8031138411985236E-2</v>
      </c>
      <c r="E78" s="2">
        <f t="shared" si="1"/>
        <v>1.9309745682171208E-2</v>
      </c>
    </row>
    <row r="79" spans="1:5" x14ac:dyDescent="0.3">
      <c r="A79" s="4">
        <v>41372</v>
      </c>
      <c r="B79" s="5">
        <v>26.639999</v>
      </c>
      <c r="C79" s="5">
        <v>27.540001</v>
      </c>
      <c r="D79" s="2">
        <f t="shared" si="2"/>
        <v>1.4429747494575861E-2</v>
      </c>
      <c r="E79" s="2">
        <f t="shared" si="1"/>
        <v>1.9055998040790778E-2</v>
      </c>
    </row>
    <row r="80" spans="1:5" x14ac:dyDescent="0.3">
      <c r="A80" s="4">
        <v>41373</v>
      </c>
      <c r="B80" s="5">
        <v>27.120000999999998</v>
      </c>
      <c r="C80" s="5">
        <v>27.9</v>
      </c>
      <c r="D80" s="2">
        <f t="shared" si="2"/>
        <v>1.2314502064763762E-2</v>
      </c>
      <c r="E80" s="2">
        <f t="shared" si="1"/>
        <v>1.8744630945953911E-2</v>
      </c>
    </row>
    <row r="81" spans="1:5" x14ac:dyDescent="0.3">
      <c r="A81" s="4">
        <v>41374</v>
      </c>
      <c r="B81" s="5">
        <v>27.370000999999998</v>
      </c>
      <c r="C81" s="5">
        <v>28.09</v>
      </c>
      <c r="D81" s="2">
        <f t="shared" si="2"/>
        <v>1.1276925923918024E-2</v>
      </c>
      <c r="E81" s="2">
        <f t="shared" si="1"/>
        <v>1.8352154694143061E-2</v>
      </c>
    </row>
    <row r="82" spans="1:5" x14ac:dyDescent="0.3">
      <c r="A82" s="4">
        <v>41375</v>
      </c>
      <c r="B82" s="5">
        <v>27.559999000000001</v>
      </c>
      <c r="C82" s="5">
        <v>28.059999000000001</v>
      </c>
      <c r="D82" s="2">
        <f t="shared" si="2"/>
        <v>7.808453737546627E-3</v>
      </c>
      <c r="E82" s="2">
        <f t="shared" si="1"/>
        <v>1.7883345738246587E-2</v>
      </c>
    </row>
    <row r="83" spans="1:5" x14ac:dyDescent="0.3">
      <c r="A83" s="4">
        <v>41376</v>
      </c>
      <c r="B83" s="5">
        <v>27.360001</v>
      </c>
      <c r="C83" s="5">
        <v>27.66</v>
      </c>
      <c r="D83" s="2">
        <f t="shared" si="2"/>
        <v>4.7360668518771224E-3</v>
      </c>
      <c r="E83" s="2">
        <f t="shared" si="1"/>
        <v>1.7336956439851448E-2</v>
      </c>
    </row>
    <row r="84" spans="1:5" x14ac:dyDescent="0.3">
      <c r="A84" s="4">
        <v>41379</v>
      </c>
      <c r="B84" s="5">
        <v>26.33</v>
      </c>
      <c r="C84" s="5">
        <v>26.530000999999999</v>
      </c>
      <c r="D84" s="2">
        <f t="shared" si="2"/>
        <v>3.2864072461997549E-3</v>
      </c>
      <c r="E84" s="2">
        <f t="shared" si="1"/>
        <v>1.6733542925710648E-2</v>
      </c>
    </row>
    <row r="85" spans="1:5" x14ac:dyDescent="0.3">
      <c r="A85" s="4">
        <v>41380</v>
      </c>
      <c r="B85" s="5">
        <v>26.959999</v>
      </c>
      <c r="C85" s="5">
        <v>26.969999000000001</v>
      </c>
      <c r="D85" s="2">
        <f t="shared" si="2"/>
        <v>1.6105859558190622E-4</v>
      </c>
      <c r="E85" s="2">
        <f t="shared" si="1"/>
        <v>1.6001499496953269E-2</v>
      </c>
    </row>
    <row r="86" spans="1:5" x14ac:dyDescent="0.3">
      <c r="A86" s="4">
        <v>41381</v>
      </c>
      <c r="B86" s="5">
        <v>26.68</v>
      </c>
      <c r="C86" s="5">
        <v>26.450001</v>
      </c>
      <c r="D86" s="2">
        <f t="shared" si="2"/>
        <v>-3.7601324538559986E-3</v>
      </c>
      <c r="E86" s="2">
        <f t="shared" si="1"/>
        <v>1.5353865444611686E-2</v>
      </c>
    </row>
    <row r="87" spans="1:5" x14ac:dyDescent="0.3">
      <c r="A87" s="4">
        <v>41382</v>
      </c>
      <c r="B87" s="5">
        <v>26.450001</v>
      </c>
      <c r="C87" s="5">
        <v>26.530000999999999</v>
      </c>
      <c r="D87" s="2">
        <f t="shared" si="2"/>
        <v>1.311573561612514E-3</v>
      </c>
      <c r="E87" s="2">
        <f t="shared" si="1"/>
        <v>1.4913689433762263E-2</v>
      </c>
    </row>
    <row r="88" spans="1:5" x14ac:dyDescent="0.3">
      <c r="A88" s="4">
        <v>41383</v>
      </c>
      <c r="B88" s="5">
        <v>26.469999000000001</v>
      </c>
      <c r="C88" s="5">
        <v>26.690000999999999</v>
      </c>
      <c r="D88" s="2">
        <f t="shared" si="2"/>
        <v>3.5946651650096521E-3</v>
      </c>
      <c r="E88" s="2">
        <f t="shared" si="1"/>
        <v>1.4556278722706623E-2</v>
      </c>
    </row>
    <row r="89" spans="1:5" x14ac:dyDescent="0.3">
      <c r="A89" s="4">
        <v>41386</v>
      </c>
      <c r="B89" s="5">
        <v>26.65</v>
      </c>
      <c r="C89" s="5">
        <v>26.709999</v>
      </c>
      <c r="D89" s="2">
        <f t="shared" si="2"/>
        <v>9.7665839916030381E-4</v>
      </c>
      <c r="E89" s="2">
        <f t="shared" si="1"/>
        <v>1.4095948395542313E-2</v>
      </c>
    </row>
    <row r="90" spans="1:5" x14ac:dyDescent="0.3">
      <c r="A90" s="4">
        <v>41387</v>
      </c>
      <c r="B90" s="5">
        <v>27.09</v>
      </c>
      <c r="C90" s="5">
        <v>26.719999000000001</v>
      </c>
      <c r="D90" s="2">
        <f t="shared" si="2"/>
        <v>-5.9725674831964349E-3</v>
      </c>
      <c r="E90" s="2">
        <f t="shared" si="1"/>
        <v>1.3416935456081015E-2</v>
      </c>
    </row>
    <row r="91" spans="1:5" x14ac:dyDescent="0.3">
      <c r="A91" s="4">
        <v>41388</v>
      </c>
      <c r="B91" s="5">
        <v>27.48</v>
      </c>
      <c r="C91" s="5">
        <v>27.17</v>
      </c>
      <c r="D91" s="2">
        <f t="shared" si="2"/>
        <v>-4.9270899696220172E-3</v>
      </c>
      <c r="E91" s="2">
        <f t="shared" si="1"/>
        <v>1.2736916647861307E-2</v>
      </c>
    </row>
    <row r="92" spans="1:5" x14ac:dyDescent="0.3">
      <c r="A92" s="4">
        <v>41389</v>
      </c>
      <c r="B92" s="5">
        <v>27.559999000000001</v>
      </c>
      <c r="C92" s="5">
        <v>27.389999</v>
      </c>
      <c r="D92" s="2">
        <f t="shared" si="2"/>
        <v>-2.6871810794320723E-3</v>
      </c>
      <c r="E92" s="2">
        <f t="shared" si="1"/>
        <v>1.2199314441636399E-2</v>
      </c>
    </row>
    <row r="93" spans="1:5" x14ac:dyDescent="0.3">
      <c r="A93" s="4">
        <v>41390</v>
      </c>
      <c r="B93" s="5">
        <v>27.440000999999999</v>
      </c>
      <c r="C93" s="5">
        <v>27.25</v>
      </c>
      <c r="D93" s="2">
        <f t="shared" si="2"/>
        <v>-3.017616249110885E-3</v>
      </c>
      <c r="E93" s="2">
        <f t="shared" si="1"/>
        <v>1.1439529387306016E-2</v>
      </c>
    </row>
    <row r="94" spans="1:5" x14ac:dyDescent="0.3">
      <c r="A94" s="4">
        <v>41393</v>
      </c>
      <c r="B94" s="5">
        <v>27.860001</v>
      </c>
      <c r="C94" s="5">
        <v>27.620000999999998</v>
      </c>
      <c r="D94" s="2">
        <f t="shared" si="2"/>
        <v>-3.7574377098785732E-3</v>
      </c>
      <c r="E94" s="2">
        <f t="shared" si="1"/>
        <v>1.0810790746418495E-2</v>
      </c>
    </row>
    <row r="95" spans="1:5" x14ac:dyDescent="0.3">
      <c r="A95" s="4">
        <v>41394</v>
      </c>
      <c r="B95" s="5">
        <v>28.1</v>
      </c>
      <c r="C95" s="5">
        <v>28.02</v>
      </c>
      <c r="D95" s="2">
        <f t="shared" si="2"/>
        <v>-1.2381889553241222E-3</v>
      </c>
      <c r="E95" s="2">
        <f t="shared" si="1"/>
        <v>1.0197866131721006E-2</v>
      </c>
    </row>
    <row r="96" spans="1:5" x14ac:dyDescent="0.3">
      <c r="A96" s="4">
        <v>41395</v>
      </c>
      <c r="B96" s="5">
        <v>27.620000999999998</v>
      </c>
      <c r="C96" s="5">
        <v>27.77</v>
      </c>
      <c r="D96" s="2">
        <f t="shared" si="2"/>
        <v>2.3521897837322442E-3</v>
      </c>
      <c r="E96" s="2">
        <f t="shared" ref="E96:E159" si="3">AVERAGE(D67:D96)</f>
        <v>9.5140379587140989E-3</v>
      </c>
    </row>
    <row r="97" spans="1:5" x14ac:dyDescent="0.3">
      <c r="A97" s="4">
        <v>41396</v>
      </c>
      <c r="B97" s="5">
        <v>27.629999000000002</v>
      </c>
      <c r="C97" s="5">
        <v>27.860001</v>
      </c>
      <c r="D97" s="2">
        <f t="shared" si="2"/>
        <v>3.6002584781150769E-3</v>
      </c>
      <c r="E97" s="2">
        <f t="shared" si="3"/>
        <v>8.823046374855743E-3</v>
      </c>
    </row>
    <row r="98" spans="1:5" x14ac:dyDescent="0.3">
      <c r="A98" s="4">
        <v>41397</v>
      </c>
      <c r="B98" s="5">
        <v>27.98</v>
      </c>
      <c r="C98" s="5">
        <v>28.01</v>
      </c>
      <c r="D98" s="2">
        <f t="shared" si="2"/>
        <v>4.6539866775940913E-4</v>
      </c>
      <c r="E98" s="2">
        <f t="shared" si="3"/>
        <v>8.0285492943674014E-3</v>
      </c>
    </row>
    <row r="99" spans="1:5" x14ac:dyDescent="0.3">
      <c r="A99" s="4">
        <v>41400</v>
      </c>
      <c r="B99" s="5">
        <v>27.74</v>
      </c>
      <c r="C99" s="5">
        <v>28.1</v>
      </c>
      <c r="D99" s="2">
        <f t="shared" si="2"/>
        <v>5.5998631678138826E-3</v>
      </c>
      <c r="E99" s="2">
        <f t="shared" si="3"/>
        <v>7.5417657071128325E-3</v>
      </c>
    </row>
    <row r="100" spans="1:5" x14ac:dyDescent="0.3">
      <c r="A100" s="4">
        <v>41401</v>
      </c>
      <c r="B100" s="5">
        <v>27.459999</v>
      </c>
      <c r="C100" s="5">
        <v>28.219999000000001</v>
      </c>
      <c r="D100" s="2">
        <f t="shared" si="2"/>
        <v>1.1856476943524857E-2</v>
      </c>
      <c r="E100" s="2">
        <f t="shared" si="3"/>
        <v>7.2860065397157186E-3</v>
      </c>
    </row>
    <row r="101" spans="1:5" x14ac:dyDescent="0.3">
      <c r="A101" s="4">
        <v>41402</v>
      </c>
      <c r="B101" s="5">
        <v>27.690000999999999</v>
      </c>
      <c r="C101" s="5">
        <v>28.610001</v>
      </c>
      <c r="D101" s="2">
        <f t="shared" si="2"/>
        <v>1.4194901555339007E-2</v>
      </c>
      <c r="E101" s="2">
        <f t="shared" si="3"/>
        <v>7.0597373264793713E-3</v>
      </c>
    </row>
    <row r="102" spans="1:5" x14ac:dyDescent="0.3">
      <c r="A102" s="4">
        <v>41403</v>
      </c>
      <c r="B102" s="5">
        <v>27.34</v>
      </c>
      <c r="C102" s="5">
        <v>28.35</v>
      </c>
      <c r="D102" s="2">
        <f t="shared" si="2"/>
        <v>1.5754552997121963E-2</v>
      </c>
      <c r="E102" s="2">
        <f t="shared" si="3"/>
        <v>6.9167862615763251E-3</v>
      </c>
    </row>
    <row r="103" spans="1:5" x14ac:dyDescent="0.3">
      <c r="A103" s="4">
        <v>41404</v>
      </c>
      <c r="B103" s="5">
        <v>27.23</v>
      </c>
      <c r="C103" s="5">
        <v>28.32</v>
      </c>
      <c r="D103" s="2">
        <f t="shared" si="2"/>
        <v>1.7045607677766854E-2</v>
      </c>
      <c r="E103" s="2">
        <f t="shared" si="3"/>
        <v>6.7186227182127033E-3</v>
      </c>
    </row>
    <row r="104" spans="1:5" x14ac:dyDescent="0.3">
      <c r="A104" s="4">
        <v>41407</v>
      </c>
      <c r="B104" s="5">
        <v>27.15</v>
      </c>
      <c r="C104" s="5">
        <v>28.25</v>
      </c>
      <c r="D104" s="2">
        <f t="shared" si="2"/>
        <v>1.7248618230591629E-2</v>
      </c>
      <c r="E104" s="2">
        <f t="shared" si="3"/>
        <v>6.5190806488515784E-3</v>
      </c>
    </row>
    <row r="105" spans="1:5" x14ac:dyDescent="0.3">
      <c r="A105" s="4">
        <v>41408</v>
      </c>
      <c r="B105" s="5">
        <v>27.18</v>
      </c>
      <c r="C105" s="5">
        <v>28.18</v>
      </c>
      <c r="D105" s="2">
        <f t="shared" si="2"/>
        <v>1.5691536376862131E-2</v>
      </c>
      <c r="E105" s="2">
        <f t="shared" si="3"/>
        <v>6.3225911789023675E-3</v>
      </c>
    </row>
    <row r="106" spans="1:5" x14ac:dyDescent="0.3">
      <c r="A106" s="4">
        <v>41409</v>
      </c>
      <c r="B106" s="5">
        <v>26.940000999999999</v>
      </c>
      <c r="C106" s="5">
        <v>27.940000999999999</v>
      </c>
      <c r="D106" s="2">
        <f t="shared" si="2"/>
        <v>1.5828809814216898E-2</v>
      </c>
      <c r="E106" s="2">
        <f t="shared" si="3"/>
        <v>6.2560101476025805E-3</v>
      </c>
    </row>
    <row r="107" spans="1:5" x14ac:dyDescent="0.3">
      <c r="A107" s="4">
        <v>41410</v>
      </c>
      <c r="B107" s="5">
        <v>26.59</v>
      </c>
      <c r="C107" s="5">
        <v>27.92</v>
      </c>
      <c r="D107" s="2">
        <f t="shared" si="2"/>
        <v>2.1197076619556457E-2</v>
      </c>
      <c r="E107" s="2">
        <f t="shared" si="3"/>
        <v>6.4467424621403686E-3</v>
      </c>
    </row>
    <row r="108" spans="1:5" x14ac:dyDescent="0.3">
      <c r="A108" s="4">
        <v>41411</v>
      </c>
      <c r="B108" s="5">
        <v>26.530000999999999</v>
      </c>
      <c r="C108" s="5">
        <v>27.93</v>
      </c>
      <c r="D108" s="2">
        <f t="shared" si="2"/>
        <v>2.233366934873722E-2</v>
      </c>
      <c r="E108" s="2">
        <f t="shared" si="3"/>
        <v>6.5901601600321007E-3</v>
      </c>
    </row>
    <row r="109" spans="1:5" x14ac:dyDescent="0.3">
      <c r="A109" s="4">
        <v>41414</v>
      </c>
      <c r="B109" s="5">
        <v>26.870000999999998</v>
      </c>
      <c r="C109" s="5">
        <v>28.24</v>
      </c>
      <c r="D109" s="2">
        <f t="shared" si="2"/>
        <v>2.1597009783796257E-2</v>
      </c>
      <c r="E109" s="2">
        <f t="shared" si="3"/>
        <v>6.8290689030061132E-3</v>
      </c>
    </row>
    <row r="110" spans="1:5" x14ac:dyDescent="0.3">
      <c r="A110" s="4">
        <v>41415</v>
      </c>
      <c r="B110" s="5">
        <v>26.59</v>
      </c>
      <c r="C110" s="5">
        <v>28.27</v>
      </c>
      <c r="D110" s="2">
        <f t="shared" si="2"/>
        <v>2.6607471157952516E-2</v>
      </c>
      <c r="E110" s="2">
        <f t="shared" si="3"/>
        <v>7.3055012061124056E-3</v>
      </c>
    </row>
    <row r="111" spans="1:5" x14ac:dyDescent="0.3">
      <c r="A111" s="4">
        <v>41416</v>
      </c>
      <c r="B111" s="5">
        <v>26.07</v>
      </c>
      <c r="C111" s="5">
        <v>28.09</v>
      </c>
      <c r="D111" s="2">
        <f t="shared" si="2"/>
        <v>3.2410708033249171E-2</v>
      </c>
      <c r="E111" s="2">
        <f t="shared" si="3"/>
        <v>8.0099606097567781E-3</v>
      </c>
    </row>
    <row r="112" spans="1:5" x14ac:dyDescent="0.3">
      <c r="A112" s="4">
        <v>41417</v>
      </c>
      <c r="B112" s="5">
        <v>25.92</v>
      </c>
      <c r="C112" s="5">
        <v>28.02</v>
      </c>
      <c r="D112" s="2">
        <f t="shared" si="2"/>
        <v>3.3833133751200013E-2</v>
      </c>
      <c r="E112" s="2">
        <f t="shared" si="3"/>
        <v>8.8774499435452237E-3</v>
      </c>
    </row>
    <row r="113" spans="1:5" x14ac:dyDescent="0.3">
      <c r="A113" s="4">
        <v>41418</v>
      </c>
      <c r="B113" s="5">
        <v>25.049999</v>
      </c>
      <c r="C113" s="5">
        <v>28</v>
      </c>
      <c r="D113" s="2">
        <f t="shared" si="2"/>
        <v>4.8350318476060118E-2</v>
      </c>
      <c r="E113" s="2">
        <f t="shared" si="3"/>
        <v>1.0331258331017992E-2</v>
      </c>
    </row>
    <row r="114" spans="1:5" x14ac:dyDescent="0.3">
      <c r="A114" s="4">
        <v>41422</v>
      </c>
      <c r="B114" s="5">
        <v>25.07</v>
      </c>
      <c r="C114" s="5">
        <v>28.02</v>
      </c>
      <c r="D114" s="2">
        <f t="shared" si="2"/>
        <v>4.8313796991539239E-2</v>
      </c>
      <c r="E114" s="2">
        <f t="shared" si="3"/>
        <v>1.1832171322529308E-2</v>
      </c>
    </row>
    <row r="115" spans="1:5" x14ac:dyDescent="0.3">
      <c r="A115" s="4">
        <v>41423</v>
      </c>
      <c r="B115" s="5">
        <v>24.969999000000001</v>
      </c>
      <c r="C115" s="5">
        <v>28.129999000000002</v>
      </c>
      <c r="D115" s="2">
        <f t="shared" si="2"/>
        <v>5.17511917676668E-2</v>
      </c>
      <c r="E115" s="2">
        <f t="shared" si="3"/>
        <v>1.355184242826547E-2</v>
      </c>
    </row>
    <row r="116" spans="1:5" x14ac:dyDescent="0.3">
      <c r="A116" s="4">
        <v>41424</v>
      </c>
      <c r="B116" s="5">
        <v>25.059999000000001</v>
      </c>
      <c r="C116" s="5">
        <v>28.290001</v>
      </c>
      <c r="D116" s="2">
        <f t="shared" si="2"/>
        <v>5.2651913480565839E-2</v>
      </c>
      <c r="E116" s="2">
        <f t="shared" si="3"/>
        <v>1.5432243959412865E-2</v>
      </c>
    </row>
    <row r="117" spans="1:5" x14ac:dyDescent="0.3">
      <c r="A117" s="4">
        <v>41425</v>
      </c>
      <c r="B117" s="5">
        <v>24.41</v>
      </c>
      <c r="C117" s="5">
        <v>27.73</v>
      </c>
      <c r="D117" s="2">
        <f t="shared" si="2"/>
        <v>5.5382090160673032E-2</v>
      </c>
      <c r="E117" s="2">
        <f t="shared" si="3"/>
        <v>1.7234594512714883E-2</v>
      </c>
    </row>
    <row r="118" spans="1:5" x14ac:dyDescent="0.3">
      <c r="A118" s="4">
        <v>41428</v>
      </c>
      <c r="B118" s="5">
        <v>24.950001</v>
      </c>
      <c r="C118" s="5">
        <v>28.01</v>
      </c>
      <c r="D118" s="2">
        <f t="shared" si="2"/>
        <v>5.024254145756743E-2</v>
      </c>
      <c r="E118" s="2">
        <f t="shared" si="3"/>
        <v>1.8789523722466808E-2</v>
      </c>
    </row>
    <row r="119" spans="1:5" x14ac:dyDescent="0.3">
      <c r="A119" s="4">
        <v>41429</v>
      </c>
      <c r="B119" s="5">
        <v>24.65</v>
      </c>
      <c r="C119" s="5">
        <v>27.790001</v>
      </c>
      <c r="D119" s="2">
        <f t="shared" si="2"/>
        <v>5.2071638791847959E-2</v>
      </c>
      <c r="E119" s="2">
        <f t="shared" si="3"/>
        <v>2.0492689735556398E-2</v>
      </c>
    </row>
    <row r="120" spans="1:5" x14ac:dyDescent="0.3">
      <c r="A120" s="4">
        <v>41430</v>
      </c>
      <c r="B120" s="5">
        <v>23.84</v>
      </c>
      <c r="C120" s="5">
        <v>27.41</v>
      </c>
      <c r="D120" s="2">
        <f t="shared" si="2"/>
        <v>6.0602784471299555E-2</v>
      </c>
      <c r="E120" s="2">
        <f t="shared" si="3"/>
        <v>2.2711868134039595E-2</v>
      </c>
    </row>
    <row r="121" spans="1:5" x14ac:dyDescent="0.3">
      <c r="A121" s="4">
        <v>41431</v>
      </c>
      <c r="B121" s="5">
        <v>24.030000999999999</v>
      </c>
      <c r="C121" s="5">
        <v>27.58</v>
      </c>
      <c r="D121" s="2">
        <f t="shared" si="2"/>
        <v>5.9840472962919077E-2</v>
      </c>
      <c r="E121" s="2">
        <f t="shared" si="3"/>
        <v>2.4870786898457634E-2</v>
      </c>
    </row>
    <row r="122" spans="1:5" x14ac:dyDescent="0.3">
      <c r="A122" s="4">
        <v>41432</v>
      </c>
      <c r="B122" s="5">
        <v>23.879999000000002</v>
      </c>
      <c r="C122" s="5">
        <v>27.66</v>
      </c>
      <c r="D122" s="2">
        <f t="shared" si="2"/>
        <v>6.3817871502496709E-2</v>
      </c>
      <c r="E122" s="2">
        <f t="shared" si="3"/>
        <v>2.7087621984521925E-2</v>
      </c>
    </row>
    <row r="123" spans="1:5" x14ac:dyDescent="0.3">
      <c r="A123" s="4">
        <v>41435</v>
      </c>
      <c r="B123" s="5">
        <v>23.65</v>
      </c>
      <c r="C123" s="5">
        <v>27.74</v>
      </c>
      <c r="D123" s="2">
        <f t="shared" si="2"/>
        <v>6.927531166343566E-2</v>
      </c>
      <c r="E123" s="2">
        <f t="shared" si="3"/>
        <v>2.9497386248273479E-2</v>
      </c>
    </row>
    <row r="124" spans="1:5" x14ac:dyDescent="0.3">
      <c r="A124" s="4">
        <v>41436</v>
      </c>
      <c r="B124" s="5">
        <v>23.280000999999999</v>
      </c>
      <c r="C124" s="5">
        <v>27.389999</v>
      </c>
      <c r="D124" s="2">
        <f t="shared" si="2"/>
        <v>7.0609021764898972E-2</v>
      </c>
      <c r="E124" s="2">
        <f t="shared" si="3"/>
        <v>3.1976268230766061E-2</v>
      </c>
    </row>
    <row r="125" spans="1:5" x14ac:dyDescent="0.3">
      <c r="A125" s="4">
        <v>41437</v>
      </c>
      <c r="B125" s="5">
        <v>23.27</v>
      </c>
      <c r="C125" s="5">
        <v>27.09</v>
      </c>
      <c r="D125" s="2">
        <f t="shared" si="2"/>
        <v>6.6012621746438321E-2</v>
      </c>
      <c r="E125" s="2">
        <f t="shared" si="3"/>
        <v>3.421796192082481E-2</v>
      </c>
    </row>
    <row r="126" spans="1:5" x14ac:dyDescent="0.3">
      <c r="A126" s="4">
        <v>41438</v>
      </c>
      <c r="B126" s="5">
        <v>24</v>
      </c>
      <c r="C126" s="5">
        <v>27.629999000000002</v>
      </c>
      <c r="D126" s="2">
        <f t="shared" si="2"/>
        <v>6.1169627486682754E-2</v>
      </c>
      <c r="E126" s="2">
        <f t="shared" si="3"/>
        <v>3.6178543177589825E-2</v>
      </c>
    </row>
    <row r="127" spans="1:5" x14ac:dyDescent="0.3">
      <c r="A127" s="4">
        <v>41439</v>
      </c>
      <c r="B127" s="5">
        <v>23.940000999999999</v>
      </c>
      <c r="C127" s="5">
        <v>27.379999000000002</v>
      </c>
      <c r="D127" s="2">
        <f t="shared" si="2"/>
        <v>5.8309263724882189E-2</v>
      </c>
      <c r="E127" s="2">
        <f t="shared" si="3"/>
        <v>3.8002176685815396E-2</v>
      </c>
    </row>
    <row r="128" spans="1:5" x14ac:dyDescent="0.3">
      <c r="A128" s="4">
        <v>41442</v>
      </c>
      <c r="B128" s="5">
        <v>24.32</v>
      </c>
      <c r="C128" s="5">
        <v>27.610001</v>
      </c>
      <c r="D128" s="2">
        <f t="shared" si="2"/>
        <v>5.5102851768173713E-2</v>
      </c>
      <c r="E128" s="2">
        <f t="shared" si="3"/>
        <v>3.9823425122495877E-2</v>
      </c>
    </row>
    <row r="129" spans="1:5" x14ac:dyDescent="0.3">
      <c r="A129" s="4">
        <v>41443</v>
      </c>
      <c r="B129" s="5">
        <v>24.18</v>
      </c>
      <c r="C129" s="5">
        <v>27.719999000000001</v>
      </c>
      <c r="D129" s="2">
        <f t="shared" si="2"/>
        <v>5.9336913747826674E-2</v>
      </c>
      <c r="E129" s="2">
        <f t="shared" si="3"/>
        <v>4.1614660141829636E-2</v>
      </c>
    </row>
    <row r="130" spans="1:5" x14ac:dyDescent="0.3">
      <c r="A130" s="4">
        <v>41444</v>
      </c>
      <c r="B130" s="5">
        <v>23.57</v>
      </c>
      <c r="C130" s="5">
        <v>27.32</v>
      </c>
      <c r="D130" s="2">
        <f t="shared" si="2"/>
        <v>6.4121112485171147E-2</v>
      </c>
      <c r="E130" s="2">
        <f t="shared" si="3"/>
        <v>4.3356814659884502E-2</v>
      </c>
    </row>
    <row r="131" spans="1:5" x14ac:dyDescent="0.3">
      <c r="A131" s="4">
        <v>41445</v>
      </c>
      <c r="B131" s="5">
        <v>22.51</v>
      </c>
      <c r="C131" s="5">
        <v>26.42</v>
      </c>
      <c r="D131" s="2">
        <f t="shared" ref="D131:D194" si="4">LOG(C131/B131)</f>
        <v>6.9557318277988431E-2</v>
      </c>
      <c r="E131" s="2">
        <f t="shared" si="3"/>
        <v>4.5202228550639482E-2</v>
      </c>
    </row>
    <row r="132" spans="1:5" x14ac:dyDescent="0.3">
      <c r="A132" s="4">
        <v>41446</v>
      </c>
      <c r="B132" s="5">
        <v>22.719999000000001</v>
      </c>
      <c r="C132" s="5">
        <v>26.32</v>
      </c>
      <c r="D132" s="2">
        <f t="shared" si="4"/>
        <v>6.3877577018011042E-2</v>
      </c>
      <c r="E132" s="2">
        <f t="shared" si="3"/>
        <v>4.6806329351335794E-2</v>
      </c>
    </row>
    <row r="133" spans="1:5" x14ac:dyDescent="0.3">
      <c r="A133" s="4">
        <v>41449</v>
      </c>
      <c r="B133" s="5">
        <v>22.6</v>
      </c>
      <c r="C133" s="5">
        <v>25.91</v>
      </c>
      <c r="D133" s="2">
        <f t="shared" si="4"/>
        <v>5.9358973838423895E-2</v>
      </c>
      <c r="E133" s="2">
        <f t="shared" si="3"/>
        <v>4.8216774890024357E-2</v>
      </c>
    </row>
    <row r="134" spans="1:5" x14ac:dyDescent="0.3">
      <c r="A134" s="4">
        <v>41450</v>
      </c>
      <c r="B134" s="5">
        <v>23.01</v>
      </c>
      <c r="C134" s="5">
        <v>26.190000999999999</v>
      </c>
      <c r="D134" s="2">
        <f t="shared" si="4"/>
        <v>5.6218896339042881E-2</v>
      </c>
      <c r="E134" s="2">
        <f t="shared" si="3"/>
        <v>4.9515784160306074E-2</v>
      </c>
    </row>
    <row r="135" spans="1:5" x14ac:dyDescent="0.3">
      <c r="A135" s="4">
        <v>41451</v>
      </c>
      <c r="B135" s="5">
        <v>23.280000999999999</v>
      </c>
      <c r="C135" s="5">
        <v>26.299999</v>
      </c>
      <c r="D135" s="2">
        <f t="shared" si="4"/>
        <v>5.297273734354771E-2</v>
      </c>
      <c r="E135" s="2">
        <f t="shared" si="3"/>
        <v>5.0758490859195593E-2</v>
      </c>
    </row>
    <row r="136" spans="1:5" x14ac:dyDescent="0.3">
      <c r="A136" s="4">
        <v>41452</v>
      </c>
      <c r="B136" s="5">
        <v>23.059999000000001</v>
      </c>
      <c r="C136" s="5">
        <v>26.1</v>
      </c>
      <c r="D136" s="2">
        <f t="shared" si="4"/>
        <v>5.3781223212839777E-2</v>
      </c>
      <c r="E136" s="2">
        <f t="shared" si="3"/>
        <v>5.2023571305816356E-2</v>
      </c>
    </row>
    <row r="137" spans="1:5" x14ac:dyDescent="0.3">
      <c r="A137" s="4">
        <v>41453</v>
      </c>
      <c r="B137" s="5">
        <v>22.58</v>
      </c>
      <c r="C137" s="5">
        <v>26.15</v>
      </c>
      <c r="D137" s="2">
        <f t="shared" si="4"/>
        <v>6.3747755614343968E-2</v>
      </c>
      <c r="E137" s="2">
        <f t="shared" si="3"/>
        <v>5.3441927272309273E-2</v>
      </c>
    </row>
    <row r="138" spans="1:5" x14ac:dyDescent="0.3">
      <c r="A138" s="4">
        <v>41456</v>
      </c>
      <c r="B138" s="5">
        <v>22.459999</v>
      </c>
      <c r="C138" s="5">
        <v>26.219999000000001</v>
      </c>
      <c r="D138" s="2">
        <f t="shared" si="4"/>
        <v>6.7222938201497953E-2</v>
      </c>
      <c r="E138" s="2">
        <f t="shared" si="3"/>
        <v>5.4938236234067968E-2</v>
      </c>
    </row>
    <row r="139" spans="1:5" x14ac:dyDescent="0.3">
      <c r="A139" s="4">
        <v>41457</v>
      </c>
      <c r="B139" s="5">
        <v>22.559999000000001</v>
      </c>
      <c r="C139" s="5">
        <v>26.18</v>
      </c>
      <c r="D139" s="2">
        <f t="shared" si="4"/>
        <v>6.4630566154074628E-2</v>
      </c>
      <c r="E139" s="2">
        <f t="shared" si="3"/>
        <v>5.6372688113077246E-2</v>
      </c>
    </row>
    <row r="140" spans="1:5" x14ac:dyDescent="0.3">
      <c r="A140" s="4">
        <v>41458</v>
      </c>
      <c r="B140" s="5">
        <v>22.200001</v>
      </c>
      <c r="C140" s="5">
        <v>26.110001</v>
      </c>
      <c r="D140" s="2">
        <f t="shared" si="4"/>
        <v>7.0453894442753823E-2</v>
      </c>
      <c r="E140" s="2">
        <f t="shared" si="3"/>
        <v>5.7834235555903959E-2</v>
      </c>
    </row>
    <row r="141" spans="1:5" x14ac:dyDescent="0.3">
      <c r="A141" s="4">
        <v>41460</v>
      </c>
      <c r="B141" s="5">
        <v>22.379999000000002</v>
      </c>
      <c r="C141" s="5">
        <v>26.040001</v>
      </c>
      <c r="D141" s="2">
        <f t="shared" si="4"/>
        <v>6.5780933787271539E-2</v>
      </c>
      <c r="E141" s="2">
        <f t="shared" si="3"/>
        <v>5.8946576414371371E-2</v>
      </c>
    </row>
    <row r="142" spans="1:5" x14ac:dyDescent="0.3">
      <c r="A142" s="4">
        <v>41463</v>
      </c>
      <c r="B142" s="5">
        <v>22.610001</v>
      </c>
      <c r="C142" s="5">
        <v>26.26</v>
      </c>
      <c r="D142" s="2">
        <f t="shared" si="4"/>
        <v>6.4994140200030387E-2</v>
      </c>
      <c r="E142" s="2">
        <f t="shared" si="3"/>
        <v>5.9985276629332389E-2</v>
      </c>
    </row>
    <row r="143" spans="1:5" x14ac:dyDescent="0.3">
      <c r="A143" s="4">
        <v>41464</v>
      </c>
      <c r="B143" s="5">
        <v>23.08</v>
      </c>
      <c r="C143" s="5">
        <v>26.57</v>
      </c>
      <c r="D143" s="2">
        <f t="shared" si="4"/>
        <v>6.1155749926583763E-2</v>
      </c>
      <c r="E143" s="2">
        <f t="shared" si="3"/>
        <v>6.0412124344349845E-2</v>
      </c>
    </row>
    <row r="144" spans="1:5" x14ac:dyDescent="0.3">
      <c r="A144" s="4">
        <v>41465</v>
      </c>
      <c r="B144" s="5">
        <v>22.879999000000002</v>
      </c>
      <c r="C144" s="5">
        <v>26.59</v>
      </c>
      <c r="D144" s="2">
        <f t="shared" si="4"/>
        <v>6.5262336191983003E-2</v>
      </c>
      <c r="E144" s="2">
        <f t="shared" si="3"/>
        <v>6.0977075651031304E-2</v>
      </c>
    </row>
    <row r="145" spans="1:5" x14ac:dyDescent="0.3">
      <c r="A145" s="4">
        <v>41466</v>
      </c>
      <c r="B145" s="5">
        <v>23.5</v>
      </c>
      <c r="C145" s="5">
        <v>27.370000999999998</v>
      </c>
      <c r="D145" s="2">
        <f t="shared" si="4"/>
        <v>6.6206951005923845E-2</v>
      </c>
      <c r="E145" s="2">
        <f t="shared" si="3"/>
        <v>6.1458934292306526E-2</v>
      </c>
    </row>
    <row r="146" spans="1:5" x14ac:dyDescent="0.3">
      <c r="A146" s="4">
        <v>41467</v>
      </c>
      <c r="B146" s="5">
        <v>23.190000999999999</v>
      </c>
      <c r="C146" s="5">
        <v>27.24</v>
      </c>
      <c r="D146" s="2">
        <f t="shared" si="4"/>
        <v>6.9906335875098632E-2</v>
      </c>
      <c r="E146" s="2">
        <f t="shared" si="3"/>
        <v>6.2034081705457621E-2</v>
      </c>
    </row>
    <row r="147" spans="1:5" x14ac:dyDescent="0.3">
      <c r="A147" s="4">
        <v>41470</v>
      </c>
      <c r="B147" s="5">
        <v>23.33</v>
      </c>
      <c r="C147" s="5">
        <v>27.370000999999998</v>
      </c>
      <c r="D147" s="2">
        <f t="shared" si="4"/>
        <v>6.9360074483907519E-2</v>
      </c>
      <c r="E147" s="2">
        <f t="shared" si="3"/>
        <v>6.2500014516232105E-2</v>
      </c>
    </row>
    <row r="148" spans="1:5" x14ac:dyDescent="0.3">
      <c r="A148" s="4">
        <v>41471</v>
      </c>
      <c r="B148" s="5">
        <v>23.65</v>
      </c>
      <c r="C148" s="5">
        <v>27.450001</v>
      </c>
      <c r="D148" s="2">
        <f t="shared" si="4"/>
        <v>6.4711219533572714E-2</v>
      </c>
      <c r="E148" s="2">
        <f t="shared" si="3"/>
        <v>6.2982303785432278E-2</v>
      </c>
    </row>
    <row r="149" spans="1:5" x14ac:dyDescent="0.3">
      <c r="A149" s="4">
        <v>41472</v>
      </c>
      <c r="B149" s="5">
        <v>23.68</v>
      </c>
      <c r="C149" s="5">
        <v>27.48</v>
      </c>
      <c r="D149" s="2">
        <f t="shared" si="4"/>
        <v>6.4635030336630678E-2</v>
      </c>
      <c r="E149" s="2">
        <f t="shared" si="3"/>
        <v>6.3401083503591707E-2</v>
      </c>
    </row>
    <row r="150" spans="1:5" x14ac:dyDescent="0.3">
      <c r="A150" s="4">
        <v>41473</v>
      </c>
      <c r="B150" s="5">
        <v>23.6</v>
      </c>
      <c r="C150" s="5">
        <v>27.77</v>
      </c>
      <c r="D150" s="2">
        <f t="shared" si="4"/>
        <v>7.0663876780150972E-2</v>
      </c>
      <c r="E150" s="2">
        <f t="shared" si="3"/>
        <v>6.3736453247220076E-2</v>
      </c>
    </row>
    <row r="151" spans="1:5" x14ac:dyDescent="0.3">
      <c r="A151" s="4">
        <v>41474</v>
      </c>
      <c r="B151" s="5">
        <v>23.549999</v>
      </c>
      <c r="C151" s="5">
        <v>27.91</v>
      </c>
      <c r="D151" s="2">
        <f t="shared" si="4"/>
        <v>7.3768943465095743E-2</v>
      </c>
      <c r="E151" s="2">
        <f t="shared" si="3"/>
        <v>6.4200735597292627E-2</v>
      </c>
    </row>
    <row r="152" spans="1:5" x14ac:dyDescent="0.3">
      <c r="A152" s="4">
        <v>41477</v>
      </c>
      <c r="B152" s="5">
        <v>23.73</v>
      </c>
      <c r="C152" s="5">
        <v>28.120000999999998</v>
      </c>
      <c r="D152" s="2">
        <f t="shared" si="4"/>
        <v>7.3717593574774268E-2</v>
      </c>
      <c r="E152" s="2">
        <f t="shared" si="3"/>
        <v>6.4530726333035207E-2</v>
      </c>
    </row>
    <row r="153" spans="1:5" x14ac:dyDescent="0.3">
      <c r="A153" s="4">
        <v>41478</v>
      </c>
      <c r="B153" s="5">
        <v>23.82</v>
      </c>
      <c r="C153" s="5">
        <v>28.18</v>
      </c>
      <c r="D153" s="2">
        <f t="shared" si="4"/>
        <v>7.2999231626578939E-2</v>
      </c>
      <c r="E153" s="2">
        <f t="shared" si="3"/>
        <v>6.4654856998473328E-2</v>
      </c>
    </row>
    <row r="154" spans="1:5" x14ac:dyDescent="0.3">
      <c r="A154" s="4">
        <v>41479</v>
      </c>
      <c r="B154" s="5">
        <v>23.65</v>
      </c>
      <c r="C154" s="5">
        <v>27.940000999999999</v>
      </c>
      <c r="D154" s="2">
        <f t="shared" si="4"/>
        <v>7.2395272248157894E-2</v>
      </c>
      <c r="E154" s="2">
        <f t="shared" si="3"/>
        <v>6.4714398681248619E-2</v>
      </c>
    </row>
    <row r="155" spans="1:5" x14ac:dyDescent="0.3">
      <c r="A155" s="4">
        <v>41480</v>
      </c>
      <c r="B155" s="5">
        <v>23.870000999999998</v>
      </c>
      <c r="C155" s="5">
        <v>28.110001</v>
      </c>
      <c r="D155" s="2">
        <f t="shared" si="4"/>
        <v>7.1008423856352657E-2</v>
      </c>
      <c r="E155" s="2">
        <f t="shared" si="3"/>
        <v>6.4880925418245777E-2</v>
      </c>
    </row>
    <row r="156" spans="1:5" x14ac:dyDescent="0.3">
      <c r="A156" s="4">
        <v>41481</v>
      </c>
      <c r="B156" s="5">
        <v>24.049999</v>
      </c>
      <c r="C156" s="5">
        <v>28.040001</v>
      </c>
      <c r="D156" s="2">
        <f t="shared" si="4"/>
        <v>6.6662962131144185E-2</v>
      </c>
      <c r="E156" s="2">
        <f t="shared" si="3"/>
        <v>6.5064036573061132E-2</v>
      </c>
    </row>
    <row r="157" spans="1:5" x14ac:dyDescent="0.3">
      <c r="A157" s="4">
        <v>41484</v>
      </c>
      <c r="B157" s="5">
        <v>23.860001</v>
      </c>
      <c r="C157" s="5">
        <v>28.15</v>
      </c>
      <c r="D157" s="2">
        <f t="shared" si="4"/>
        <v>7.1807941651261822E-2</v>
      </c>
      <c r="E157" s="2">
        <f t="shared" si="3"/>
        <v>6.5513992503940466E-2</v>
      </c>
    </row>
    <row r="158" spans="1:5" x14ac:dyDescent="0.3">
      <c r="A158" s="4">
        <v>41485</v>
      </c>
      <c r="B158" s="5">
        <v>23.51</v>
      </c>
      <c r="C158" s="5">
        <v>27.77</v>
      </c>
      <c r="D158" s="2">
        <f t="shared" si="4"/>
        <v>7.2323250625318164E-2</v>
      </c>
      <c r="E158" s="2">
        <f t="shared" si="3"/>
        <v>6.6088005799178604E-2</v>
      </c>
    </row>
    <row r="159" spans="1:5" x14ac:dyDescent="0.3">
      <c r="A159" s="4">
        <v>41486</v>
      </c>
      <c r="B159" s="5">
        <v>23.26</v>
      </c>
      <c r="C159" s="5">
        <v>27.629999000000002</v>
      </c>
      <c r="D159" s="2">
        <f t="shared" si="4"/>
        <v>7.4771158805859161E-2</v>
      </c>
      <c r="E159" s="2">
        <f t="shared" si="3"/>
        <v>6.6602480634446362E-2</v>
      </c>
    </row>
    <row r="160" spans="1:5" x14ac:dyDescent="0.3">
      <c r="A160" s="4">
        <v>41487</v>
      </c>
      <c r="B160" s="5">
        <v>23.27</v>
      </c>
      <c r="C160" s="5">
        <v>27.700001</v>
      </c>
      <c r="D160" s="2">
        <f t="shared" si="4"/>
        <v>7.5683401456219462E-2</v>
      </c>
      <c r="E160" s="2">
        <f t="shared" ref="E160:E223" si="5">AVERAGE(D131:D160)</f>
        <v>6.6987890266814648E-2</v>
      </c>
    </row>
    <row r="161" spans="1:5" x14ac:dyDescent="0.3">
      <c r="A161" s="4">
        <v>41488</v>
      </c>
      <c r="B161" s="5">
        <v>23.41</v>
      </c>
      <c r="C161" s="5">
        <v>27.6</v>
      </c>
      <c r="D161" s="2">
        <f t="shared" si="4"/>
        <v>7.1507668368593402E-2</v>
      </c>
      <c r="E161" s="2">
        <f t="shared" si="5"/>
        <v>6.7052901936501472E-2</v>
      </c>
    </row>
    <row r="162" spans="1:5" x14ac:dyDescent="0.3">
      <c r="A162" s="4">
        <v>41491</v>
      </c>
      <c r="B162" s="5">
        <v>23.35</v>
      </c>
      <c r="C162" s="5">
        <v>27.51</v>
      </c>
      <c r="D162" s="2">
        <f t="shared" si="4"/>
        <v>7.120370548755256E-2</v>
      </c>
      <c r="E162" s="2">
        <f t="shared" si="5"/>
        <v>6.7297106218819513E-2</v>
      </c>
    </row>
    <row r="163" spans="1:5" x14ac:dyDescent="0.3">
      <c r="A163" s="4">
        <v>41492</v>
      </c>
      <c r="B163" s="5">
        <v>23.42</v>
      </c>
      <c r="C163" s="5">
        <v>27.32</v>
      </c>
      <c r="D163" s="2">
        <f t="shared" si="4"/>
        <v>6.6893804273150628E-2</v>
      </c>
      <c r="E163" s="2">
        <f t="shared" si="5"/>
        <v>6.7548267233310408E-2</v>
      </c>
    </row>
    <row r="164" spans="1:5" x14ac:dyDescent="0.3">
      <c r="A164" s="4">
        <v>41493</v>
      </c>
      <c r="B164" s="5">
        <v>23.02</v>
      </c>
      <c r="C164" s="5">
        <v>27.059999000000001</v>
      </c>
      <c r="D164" s="2">
        <f t="shared" si="4"/>
        <v>7.0222456918515253E-2</v>
      </c>
      <c r="E164" s="2">
        <f t="shared" si="5"/>
        <v>6.8015052585959496E-2</v>
      </c>
    </row>
    <row r="165" spans="1:5" x14ac:dyDescent="0.3">
      <c r="A165" s="4">
        <v>41494</v>
      </c>
      <c r="B165" s="5">
        <v>23.68</v>
      </c>
      <c r="C165" s="5">
        <v>27.639999</v>
      </c>
      <c r="D165" s="2">
        <f t="shared" si="4"/>
        <v>6.7156324938742781E-2</v>
      </c>
      <c r="E165" s="2">
        <f t="shared" si="5"/>
        <v>6.8487838839132661E-2</v>
      </c>
    </row>
    <row r="166" spans="1:5" x14ac:dyDescent="0.3">
      <c r="A166" s="4">
        <v>41495</v>
      </c>
      <c r="B166" s="5">
        <v>23.83</v>
      </c>
      <c r="C166" s="5">
        <v>27.690000999999999</v>
      </c>
      <c r="D166" s="2">
        <f t="shared" si="4"/>
        <v>6.5198929083281384E-2</v>
      </c>
      <c r="E166" s="2">
        <f t="shared" si="5"/>
        <v>6.8868429034814049E-2</v>
      </c>
    </row>
    <row r="167" spans="1:5" x14ac:dyDescent="0.3">
      <c r="A167" s="4">
        <v>41498</v>
      </c>
      <c r="B167" s="5">
        <v>23.98</v>
      </c>
      <c r="C167" s="5">
        <v>27.77</v>
      </c>
      <c r="D167" s="2">
        <f t="shared" si="4"/>
        <v>6.3726700987427679E-2</v>
      </c>
      <c r="E167" s="2">
        <f t="shared" si="5"/>
        <v>6.8867727213916846E-2</v>
      </c>
    </row>
    <row r="168" spans="1:5" x14ac:dyDescent="0.3">
      <c r="A168" s="4">
        <v>41499</v>
      </c>
      <c r="B168" s="5">
        <v>24.17</v>
      </c>
      <c r="C168" s="5">
        <v>27.809999000000001</v>
      </c>
      <c r="D168" s="2">
        <f t="shared" si="4"/>
        <v>6.0924322840022652E-2</v>
      </c>
      <c r="E168" s="2">
        <f t="shared" si="5"/>
        <v>6.8657773368534319E-2</v>
      </c>
    </row>
    <row r="169" spans="1:5" x14ac:dyDescent="0.3">
      <c r="A169" s="4">
        <v>41500</v>
      </c>
      <c r="B169" s="5">
        <v>24.17</v>
      </c>
      <c r="C169" s="5">
        <v>27.85</v>
      </c>
      <c r="D169" s="2">
        <f t="shared" si="4"/>
        <v>6.1548549102097339E-2</v>
      </c>
      <c r="E169" s="2">
        <f t="shared" si="5"/>
        <v>6.8555039466801762E-2</v>
      </c>
    </row>
    <row r="170" spans="1:5" x14ac:dyDescent="0.3">
      <c r="A170" s="4">
        <v>41501</v>
      </c>
      <c r="B170" s="5">
        <v>24.01</v>
      </c>
      <c r="C170" s="5">
        <v>28.030000999999999</v>
      </c>
      <c r="D170" s="2">
        <f t="shared" si="4"/>
        <v>6.7230953197175022E-2</v>
      </c>
      <c r="E170" s="2">
        <f t="shared" si="5"/>
        <v>6.8447608091949136E-2</v>
      </c>
    </row>
    <row r="171" spans="1:5" x14ac:dyDescent="0.3">
      <c r="A171" s="4">
        <v>41502</v>
      </c>
      <c r="B171" s="5">
        <v>24.08</v>
      </c>
      <c r="C171" s="5">
        <v>28.030000999999999</v>
      </c>
      <c r="D171" s="2">
        <f t="shared" si="4"/>
        <v>6.596663066841553E-2</v>
      </c>
      <c r="E171" s="2">
        <f t="shared" si="5"/>
        <v>6.8453797987987272E-2</v>
      </c>
    </row>
    <row r="172" spans="1:5" x14ac:dyDescent="0.3">
      <c r="A172" s="4">
        <v>41505</v>
      </c>
      <c r="B172" s="5">
        <v>23.870000999999998</v>
      </c>
      <c r="C172" s="5">
        <v>27.66</v>
      </c>
      <c r="D172" s="2">
        <f t="shared" si="4"/>
        <v>6.3999738572382586E-2</v>
      </c>
      <c r="E172" s="2">
        <f t="shared" si="5"/>
        <v>6.8420651267065674E-2</v>
      </c>
    </row>
    <row r="173" spans="1:5" x14ac:dyDescent="0.3">
      <c r="A173" s="4">
        <v>41506</v>
      </c>
      <c r="B173" s="5">
        <v>23.74</v>
      </c>
      <c r="C173" s="5">
        <v>27.709999</v>
      </c>
      <c r="D173" s="2">
        <f t="shared" si="4"/>
        <v>6.7155795490815975E-2</v>
      </c>
      <c r="E173" s="2">
        <f t="shared" si="5"/>
        <v>6.8620652785873412E-2</v>
      </c>
    </row>
    <row r="174" spans="1:5" x14ac:dyDescent="0.3">
      <c r="A174" s="4">
        <v>41507</v>
      </c>
      <c r="B174" s="5">
        <v>23.459999</v>
      </c>
      <c r="C174" s="5">
        <v>27.290001</v>
      </c>
      <c r="D174" s="2">
        <f t="shared" si="4"/>
        <v>6.5675562316564587E-2</v>
      </c>
      <c r="E174" s="2">
        <f t="shared" si="5"/>
        <v>6.8634426990026129E-2</v>
      </c>
    </row>
    <row r="175" spans="1:5" x14ac:dyDescent="0.3">
      <c r="A175" s="4">
        <v>41508</v>
      </c>
      <c r="B175" s="5">
        <v>23.629999000000002</v>
      </c>
      <c r="C175" s="5">
        <v>27.43</v>
      </c>
      <c r="D175" s="2">
        <f t="shared" si="4"/>
        <v>6.4762104351106298E-2</v>
      </c>
      <c r="E175" s="2">
        <f t="shared" si="5"/>
        <v>6.858626543486554E-2</v>
      </c>
    </row>
    <row r="176" spans="1:5" x14ac:dyDescent="0.3">
      <c r="A176" s="4">
        <v>41509</v>
      </c>
      <c r="B176" s="5">
        <v>23.93</v>
      </c>
      <c r="C176" s="5">
        <v>27.68</v>
      </c>
      <c r="D176" s="2">
        <f t="shared" si="4"/>
        <v>6.3223387171282827E-2</v>
      </c>
      <c r="E176" s="2">
        <f t="shared" si="5"/>
        <v>6.8363500478071673E-2</v>
      </c>
    </row>
    <row r="177" spans="1:5" x14ac:dyDescent="0.3">
      <c r="A177" s="4">
        <v>41512</v>
      </c>
      <c r="B177" s="5">
        <v>23.780000999999999</v>
      </c>
      <c r="C177" s="5">
        <v>27.67</v>
      </c>
      <c r="D177" s="2">
        <f t="shared" si="4"/>
        <v>6.579729059526529E-2</v>
      </c>
      <c r="E177" s="2">
        <f t="shared" si="5"/>
        <v>6.8244741015116947E-2</v>
      </c>
    </row>
    <row r="178" spans="1:5" x14ac:dyDescent="0.3">
      <c r="A178" s="4">
        <v>41513</v>
      </c>
      <c r="B178" s="5">
        <v>23.540001</v>
      </c>
      <c r="C178" s="5">
        <v>27.360001</v>
      </c>
      <c r="D178" s="2">
        <f t="shared" si="4"/>
        <v>6.5309631964785855E-2</v>
      </c>
      <c r="E178" s="2">
        <f t="shared" si="5"/>
        <v>6.8264688096157364E-2</v>
      </c>
    </row>
    <row r="179" spans="1:5" x14ac:dyDescent="0.3">
      <c r="A179" s="4">
        <v>41514</v>
      </c>
      <c r="B179" s="5">
        <v>23.459999</v>
      </c>
      <c r="C179" s="5">
        <v>27.41</v>
      </c>
      <c r="D179" s="2">
        <f t="shared" si="4"/>
        <v>6.7581046272114614E-2</v>
      </c>
      <c r="E179" s="2">
        <f t="shared" si="5"/>
        <v>6.8362888627340176E-2</v>
      </c>
    </row>
    <row r="180" spans="1:5" x14ac:dyDescent="0.3">
      <c r="A180" s="4">
        <v>41515</v>
      </c>
      <c r="B180" s="5">
        <v>23.42</v>
      </c>
      <c r="C180" s="5">
        <v>27.450001</v>
      </c>
      <c r="D180" s="2">
        <f t="shared" si="4"/>
        <v>6.8955473871058701E-2</v>
      </c>
      <c r="E180" s="2">
        <f t="shared" si="5"/>
        <v>6.8305941863703756E-2</v>
      </c>
    </row>
    <row r="181" spans="1:5" x14ac:dyDescent="0.3">
      <c r="A181" s="4">
        <v>41516</v>
      </c>
      <c r="B181" s="5">
        <v>23.48</v>
      </c>
      <c r="C181" s="5">
        <v>27.389999</v>
      </c>
      <c r="D181" s="2">
        <f t="shared" si="4"/>
        <v>6.6893923822433768E-2</v>
      </c>
      <c r="E181" s="2">
        <f t="shared" si="5"/>
        <v>6.8076774542281698E-2</v>
      </c>
    </row>
    <row r="182" spans="1:5" x14ac:dyDescent="0.3">
      <c r="A182" s="4">
        <v>41520</v>
      </c>
      <c r="B182" s="5">
        <v>24.17</v>
      </c>
      <c r="C182" s="5">
        <v>27.58</v>
      </c>
      <c r="D182" s="2">
        <f t="shared" si="4"/>
        <v>5.7317611432180567E-2</v>
      </c>
      <c r="E182" s="2">
        <f t="shared" si="5"/>
        <v>6.7530108470861924E-2</v>
      </c>
    </row>
    <row r="183" spans="1:5" x14ac:dyDescent="0.3">
      <c r="A183" s="4">
        <v>41521</v>
      </c>
      <c r="B183" s="5">
        <v>24.51</v>
      </c>
      <c r="C183" s="5">
        <v>27.719999000000001</v>
      </c>
      <c r="D183" s="2">
        <f t="shared" si="4"/>
        <v>5.3449899020501832E-2</v>
      </c>
      <c r="E183" s="2">
        <f t="shared" si="5"/>
        <v>6.687846405065935E-2</v>
      </c>
    </row>
    <row r="184" spans="1:5" x14ac:dyDescent="0.3">
      <c r="A184" s="4">
        <v>41522</v>
      </c>
      <c r="B184" s="5">
        <v>24.370000999999998</v>
      </c>
      <c r="C184" s="5">
        <v>27.91</v>
      </c>
      <c r="D184" s="2">
        <f t="shared" si="4"/>
        <v>5.8904289483042077E-2</v>
      </c>
      <c r="E184" s="2">
        <f t="shared" si="5"/>
        <v>6.6428764625155498E-2</v>
      </c>
    </row>
    <row r="185" spans="1:5" x14ac:dyDescent="0.3">
      <c r="A185" s="4">
        <v>41523</v>
      </c>
      <c r="B185" s="5">
        <v>24.52</v>
      </c>
      <c r="C185" s="5">
        <v>28.09</v>
      </c>
      <c r="D185" s="2">
        <f t="shared" si="4"/>
        <v>5.903127335520067E-2</v>
      </c>
      <c r="E185" s="2">
        <f t="shared" si="5"/>
        <v>6.6029526275117101E-2</v>
      </c>
    </row>
    <row r="186" spans="1:5" x14ac:dyDescent="0.3">
      <c r="A186" s="4">
        <v>41526</v>
      </c>
      <c r="B186" s="5">
        <v>24.889999</v>
      </c>
      <c r="C186" s="5">
        <v>28.25</v>
      </c>
      <c r="D186" s="2">
        <f t="shared" si="4"/>
        <v>5.4993572995417343E-2</v>
      </c>
      <c r="E186" s="2">
        <f t="shared" si="5"/>
        <v>6.5640546637259545E-2</v>
      </c>
    </row>
    <row r="187" spans="1:5" x14ac:dyDescent="0.3">
      <c r="A187" s="4">
        <v>41527</v>
      </c>
      <c r="B187" s="5">
        <v>25.290001</v>
      </c>
      <c r="C187" s="5">
        <v>28.26</v>
      </c>
      <c r="D187" s="2">
        <f t="shared" si="4"/>
        <v>4.8223310995558023E-2</v>
      </c>
      <c r="E187" s="2">
        <f t="shared" si="5"/>
        <v>6.4854392282069406E-2</v>
      </c>
    </row>
    <row r="188" spans="1:5" x14ac:dyDescent="0.3">
      <c r="A188" s="4">
        <v>41528</v>
      </c>
      <c r="B188" s="5">
        <v>25.370000999999998</v>
      </c>
      <c r="C188" s="5">
        <v>28.4</v>
      </c>
      <c r="D188" s="2">
        <f t="shared" si="4"/>
        <v>4.8997855706880714E-2</v>
      </c>
      <c r="E188" s="2">
        <f t="shared" si="5"/>
        <v>6.4076879118121502E-2</v>
      </c>
    </row>
    <row r="189" spans="1:5" x14ac:dyDescent="0.3">
      <c r="A189" s="4">
        <v>41529</v>
      </c>
      <c r="B189" s="5">
        <v>25.120000999999998</v>
      </c>
      <c r="C189" s="5">
        <v>28.07</v>
      </c>
      <c r="D189" s="2">
        <f t="shared" si="4"/>
        <v>4.8222760280487963E-2</v>
      </c>
      <c r="E189" s="2">
        <f t="shared" si="5"/>
        <v>6.319193250060913E-2</v>
      </c>
    </row>
    <row r="190" spans="1:5" x14ac:dyDescent="0.3">
      <c r="A190" s="4">
        <v>41530</v>
      </c>
      <c r="B190" s="5">
        <v>25.110001</v>
      </c>
      <c r="C190" s="5">
        <v>28.07</v>
      </c>
      <c r="D190" s="2">
        <f t="shared" si="4"/>
        <v>4.8395682625838772E-2</v>
      </c>
      <c r="E190" s="2">
        <f t="shared" si="5"/>
        <v>6.2282341872929761E-2</v>
      </c>
    </row>
    <row r="191" spans="1:5" x14ac:dyDescent="0.3">
      <c r="A191" s="4">
        <v>41533</v>
      </c>
      <c r="B191" s="5">
        <v>25.299999</v>
      </c>
      <c r="C191" s="5">
        <v>28.35</v>
      </c>
      <c r="D191" s="2">
        <f t="shared" si="4"/>
        <v>4.943255921889763E-2</v>
      </c>
      <c r="E191" s="2">
        <f t="shared" si="5"/>
        <v>6.1546504901273232E-2</v>
      </c>
    </row>
    <row r="192" spans="1:5" x14ac:dyDescent="0.3">
      <c r="A192" s="4">
        <v>41534</v>
      </c>
      <c r="B192" s="5">
        <v>25.540001</v>
      </c>
      <c r="C192" s="5">
        <v>28.450001</v>
      </c>
      <c r="D192" s="2">
        <f t="shared" si="4"/>
        <v>4.6861376064394993E-2</v>
      </c>
      <c r="E192" s="2">
        <f t="shared" si="5"/>
        <v>6.0735093920501318E-2</v>
      </c>
    </row>
    <row r="193" spans="1:5" x14ac:dyDescent="0.3">
      <c r="A193" s="4">
        <v>41535</v>
      </c>
      <c r="B193" s="5">
        <v>26.209999</v>
      </c>
      <c r="C193" s="5">
        <v>28.860001</v>
      </c>
      <c r="D193" s="2">
        <f t="shared" si="4"/>
        <v>4.1829337428994799E-2</v>
      </c>
      <c r="E193" s="2">
        <f t="shared" si="5"/>
        <v>5.9899611692362791E-2</v>
      </c>
    </row>
    <row r="194" spans="1:5" x14ac:dyDescent="0.3">
      <c r="A194" s="4">
        <v>41536</v>
      </c>
      <c r="B194" s="5">
        <v>25.9</v>
      </c>
      <c r="C194" s="5">
        <v>28.700001</v>
      </c>
      <c r="D194" s="2">
        <f t="shared" si="4"/>
        <v>4.4582147784952196E-2</v>
      </c>
      <c r="E194" s="2">
        <f t="shared" si="5"/>
        <v>5.9044934721244016E-2</v>
      </c>
    </row>
    <row r="195" spans="1:5" x14ac:dyDescent="0.3">
      <c r="A195" s="4">
        <v>41537</v>
      </c>
      <c r="B195" s="5">
        <v>25.6</v>
      </c>
      <c r="C195" s="5">
        <v>28.389999</v>
      </c>
      <c r="D195" s="2">
        <f t="shared" ref="D195:D258" si="6">LOG(C195/B195)</f>
        <v>4.4925411916561735E-2</v>
      </c>
      <c r="E195" s="2">
        <f t="shared" si="5"/>
        <v>5.8303904287171311E-2</v>
      </c>
    </row>
    <row r="196" spans="1:5" x14ac:dyDescent="0.3">
      <c r="A196" s="4">
        <v>41540</v>
      </c>
      <c r="B196" s="5">
        <v>25.68</v>
      </c>
      <c r="C196" s="5">
        <v>28.379999000000002</v>
      </c>
      <c r="D196" s="2">
        <f t="shared" si="6"/>
        <v>4.3417356421803437E-2</v>
      </c>
      <c r="E196" s="2">
        <f t="shared" si="5"/>
        <v>5.757785186512205E-2</v>
      </c>
    </row>
    <row r="197" spans="1:5" x14ac:dyDescent="0.3">
      <c r="A197" s="4">
        <v>41541</v>
      </c>
      <c r="B197" s="5">
        <v>25.540001</v>
      </c>
      <c r="C197" s="5">
        <v>28.389999</v>
      </c>
      <c r="D197" s="2">
        <f t="shared" si="6"/>
        <v>4.5944467296532718E-2</v>
      </c>
      <c r="E197" s="2">
        <f t="shared" si="5"/>
        <v>5.698511074209222E-2</v>
      </c>
    </row>
    <row r="198" spans="1:5" x14ac:dyDescent="0.3">
      <c r="A198" s="4">
        <v>41542</v>
      </c>
      <c r="B198" s="5">
        <v>25.6</v>
      </c>
      <c r="C198" s="5">
        <v>28.35</v>
      </c>
      <c r="D198" s="2">
        <f t="shared" si="6"/>
        <v>4.4313097917075821E-2</v>
      </c>
      <c r="E198" s="2">
        <f t="shared" si="5"/>
        <v>5.6431403244660658E-2</v>
      </c>
    </row>
    <row r="199" spans="1:5" x14ac:dyDescent="0.3">
      <c r="A199" s="4">
        <v>41543</v>
      </c>
      <c r="B199" s="5">
        <v>25.799999</v>
      </c>
      <c r="C199" s="5">
        <v>28.4</v>
      </c>
      <c r="D199" s="2">
        <f t="shared" si="6"/>
        <v>4.1698650916927246E-2</v>
      </c>
      <c r="E199" s="2">
        <f t="shared" si="5"/>
        <v>5.576973997182165E-2</v>
      </c>
    </row>
    <row r="200" spans="1:5" x14ac:dyDescent="0.3">
      <c r="A200" s="4">
        <v>41544</v>
      </c>
      <c r="B200" s="5">
        <v>25.620000999999998</v>
      </c>
      <c r="C200" s="5">
        <v>28.43</v>
      </c>
      <c r="D200" s="2">
        <f t="shared" si="6"/>
        <v>4.5197717330390075E-2</v>
      </c>
      <c r="E200" s="2">
        <f t="shared" si="5"/>
        <v>5.5035298776262148E-2</v>
      </c>
    </row>
    <row r="201" spans="1:5" x14ac:dyDescent="0.3">
      <c r="A201" s="4">
        <v>41547</v>
      </c>
      <c r="B201" s="5">
        <v>25.27</v>
      </c>
      <c r="C201" s="5">
        <v>28.309999000000001</v>
      </c>
      <c r="D201" s="2">
        <f t="shared" si="6"/>
        <v>4.9334612104513988E-2</v>
      </c>
      <c r="E201" s="2">
        <f t="shared" si="5"/>
        <v>5.4480898157465422E-2</v>
      </c>
    </row>
    <row r="202" spans="1:5" x14ac:dyDescent="0.3">
      <c r="A202" s="4">
        <v>41548</v>
      </c>
      <c r="B202" s="5">
        <v>25.48</v>
      </c>
      <c r="C202" s="5">
        <v>28.43</v>
      </c>
      <c r="D202" s="2">
        <f t="shared" si="6"/>
        <v>4.7577436027129341E-2</v>
      </c>
      <c r="E202" s="2">
        <f t="shared" si="5"/>
        <v>5.3933488072623652E-2</v>
      </c>
    </row>
    <row r="203" spans="1:5" x14ac:dyDescent="0.3">
      <c r="A203" s="4">
        <v>41549</v>
      </c>
      <c r="B203" s="5">
        <v>25.469999000000001</v>
      </c>
      <c r="C203" s="5">
        <v>28.379999000000002</v>
      </c>
      <c r="D203" s="2">
        <f t="shared" si="6"/>
        <v>4.6983447906220721E-2</v>
      </c>
      <c r="E203" s="2">
        <f t="shared" si="5"/>
        <v>5.3261076486470486E-2</v>
      </c>
    </row>
    <row r="204" spans="1:5" x14ac:dyDescent="0.3">
      <c r="A204" s="4">
        <v>41550</v>
      </c>
      <c r="B204" s="5">
        <v>25.42</v>
      </c>
      <c r="C204" s="5">
        <v>28.17</v>
      </c>
      <c r="D204" s="2">
        <f t="shared" si="6"/>
        <v>4.4611300767783982E-2</v>
      </c>
      <c r="E204" s="2">
        <f t="shared" si="5"/>
        <v>5.2558934434844468E-2</v>
      </c>
    </row>
    <row r="205" spans="1:5" x14ac:dyDescent="0.3">
      <c r="A205" s="4">
        <v>41551</v>
      </c>
      <c r="B205" s="5">
        <v>25.639999</v>
      </c>
      <c r="C205" s="5">
        <v>28.309999000000001</v>
      </c>
      <c r="D205" s="2">
        <f t="shared" si="6"/>
        <v>4.3021850115811562E-2</v>
      </c>
      <c r="E205" s="2">
        <f t="shared" si="5"/>
        <v>5.1834259293667979E-2</v>
      </c>
    </row>
    <row r="206" spans="1:5" x14ac:dyDescent="0.3">
      <c r="A206" s="4">
        <v>41554</v>
      </c>
      <c r="B206" s="5">
        <v>25.190000999999999</v>
      </c>
      <c r="C206" s="5">
        <v>28.299999</v>
      </c>
      <c r="D206" s="2">
        <f t="shared" si="6"/>
        <v>5.055823543933298E-2</v>
      </c>
      <c r="E206" s="2">
        <f t="shared" si="5"/>
        <v>5.1412087569269647E-2</v>
      </c>
    </row>
    <row r="207" spans="1:5" x14ac:dyDescent="0.3">
      <c r="A207" s="4">
        <v>41555</v>
      </c>
      <c r="B207" s="5">
        <v>25.030000999999999</v>
      </c>
      <c r="C207" s="5">
        <v>27.959999</v>
      </c>
      <c r="D207" s="2">
        <f t="shared" si="6"/>
        <v>4.8076284581755724E-2</v>
      </c>
      <c r="E207" s="2">
        <f t="shared" si="5"/>
        <v>5.0821387368819332E-2</v>
      </c>
    </row>
    <row r="208" spans="1:5" x14ac:dyDescent="0.3">
      <c r="A208" s="4">
        <v>41556</v>
      </c>
      <c r="B208" s="5">
        <v>25.129999000000002</v>
      </c>
      <c r="C208" s="5">
        <v>27.99</v>
      </c>
      <c r="D208" s="2">
        <f t="shared" si="6"/>
        <v>4.681042715550001E-2</v>
      </c>
      <c r="E208" s="2">
        <f t="shared" si="5"/>
        <v>5.0204747208509801E-2</v>
      </c>
    </row>
    <row r="209" spans="1:5" x14ac:dyDescent="0.3">
      <c r="A209" s="4">
        <v>41557</v>
      </c>
      <c r="B209" s="5">
        <v>25.58</v>
      </c>
      <c r="C209" s="5">
        <v>28.4</v>
      </c>
      <c r="D209" s="2">
        <f t="shared" si="6"/>
        <v>4.5417799904402534E-2</v>
      </c>
      <c r="E209" s="2">
        <f t="shared" si="5"/>
        <v>4.9465972329586064E-2</v>
      </c>
    </row>
    <row r="210" spans="1:5" x14ac:dyDescent="0.3">
      <c r="A210" s="4">
        <v>41558</v>
      </c>
      <c r="B210" s="5">
        <v>25.92</v>
      </c>
      <c r="C210" s="5">
        <v>28.51</v>
      </c>
      <c r="D210" s="2">
        <f t="shared" si="6"/>
        <v>4.1362220110904277E-2</v>
      </c>
      <c r="E210" s="2">
        <f t="shared" si="5"/>
        <v>4.8546197204247583E-2</v>
      </c>
    </row>
    <row r="211" spans="1:5" x14ac:dyDescent="0.3">
      <c r="A211" s="4">
        <v>41561</v>
      </c>
      <c r="B211" s="5">
        <v>25.969999000000001</v>
      </c>
      <c r="C211" s="5">
        <v>28.57</v>
      </c>
      <c r="D211" s="2">
        <f t="shared" si="6"/>
        <v>4.1438307476370173E-2</v>
      </c>
      <c r="E211" s="2">
        <f t="shared" si="5"/>
        <v>4.7697676659378803E-2</v>
      </c>
    </row>
    <row r="212" spans="1:5" x14ac:dyDescent="0.3">
      <c r="A212" s="4">
        <v>41562</v>
      </c>
      <c r="B212" s="5">
        <v>25.879999000000002</v>
      </c>
      <c r="C212" s="5">
        <v>28.49</v>
      </c>
      <c r="D212" s="2">
        <f t="shared" si="6"/>
        <v>4.1728194023899441E-2</v>
      </c>
      <c r="E212" s="2">
        <f t="shared" si="5"/>
        <v>4.7178029412436089E-2</v>
      </c>
    </row>
    <row r="213" spans="1:5" x14ac:dyDescent="0.3">
      <c r="A213" s="4">
        <v>41563</v>
      </c>
      <c r="B213" s="5">
        <v>26.209999</v>
      </c>
      <c r="C213" s="5">
        <v>28.67</v>
      </c>
      <c r="D213" s="2">
        <f t="shared" si="6"/>
        <v>3.8960688569685278E-2</v>
      </c>
      <c r="E213" s="2">
        <f t="shared" si="5"/>
        <v>4.6695055730742209E-2</v>
      </c>
    </row>
    <row r="214" spans="1:5" x14ac:dyDescent="0.3">
      <c r="A214" s="4">
        <v>41564</v>
      </c>
      <c r="B214" s="5">
        <v>26.59</v>
      </c>
      <c r="C214" s="5">
        <v>28.940000999999999</v>
      </c>
      <c r="D214" s="2">
        <f t="shared" si="6"/>
        <v>3.6780204458171553E-2</v>
      </c>
      <c r="E214" s="2">
        <f t="shared" si="5"/>
        <v>4.5957586229913187E-2</v>
      </c>
    </row>
    <row r="215" spans="1:5" x14ac:dyDescent="0.3">
      <c r="A215" s="4">
        <v>41565</v>
      </c>
      <c r="B215" s="5">
        <v>26.9</v>
      </c>
      <c r="C215" s="5">
        <v>29.18</v>
      </c>
      <c r="D215" s="2">
        <f t="shared" si="6"/>
        <v>3.5333007555024887E-2</v>
      </c>
      <c r="E215" s="2">
        <f t="shared" si="5"/>
        <v>4.5167644036574001E-2</v>
      </c>
    </row>
    <row r="216" spans="1:5" x14ac:dyDescent="0.3">
      <c r="A216" s="4">
        <v>41568</v>
      </c>
      <c r="B216" s="5">
        <v>26.870000999999998</v>
      </c>
      <c r="C216" s="5">
        <v>29.24</v>
      </c>
      <c r="D216" s="2">
        <f t="shared" si="6"/>
        <v>3.6709685689852993E-2</v>
      </c>
      <c r="E216" s="2">
        <f t="shared" si="5"/>
        <v>4.4558181126388527E-2</v>
      </c>
    </row>
    <row r="217" spans="1:5" x14ac:dyDescent="0.3">
      <c r="A217" s="4">
        <v>41569</v>
      </c>
      <c r="B217" s="5">
        <v>27.25</v>
      </c>
      <c r="C217" s="5">
        <v>29.440000999999999</v>
      </c>
      <c r="D217" s="2">
        <f t="shared" si="6"/>
        <v>3.3571313804650317E-2</v>
      </c>
      <c r="E217" s="2">
        <f t="shared" si="5"/>
        <v>4.4069781220024931E-2</v>
      </c>
    </row>
    <row r="218" spans="1:5" x14ac:dyDescent="0.3">
      <c r="A218" s="4">
        <v>41570</v>
      </c>
      <c r="B218" s="5">
        <v>26.84</v>
      </c>
      <c r="C218" s="5">
        <v>29.190000999999999</v>
      </c>
      <c r="D218" s="2">
        <f t="shared" si="6"/>
        <v>3.645159836925356E-2</v>
      </c>
      <c r="E218" s="2">
        <f t="shared" si="5"/>
        <v>4.3651572642104029E-2</v>
      </c>
    </row>
    <row r="219" spans="1:5" x14ac:dyDescent="0.3">
      <c r="A219" s="4">
        <v>41571</v>
      </c>
      <c r="B219" s="5">
        <v>26.93</v>
      </c>
      <c r="C219" s="5">
        <v>29.24</v>
      </c>
      <c r="D219" s="2">
        <f t="shared" si="6"/>
        <v>3.5741014874312395E-2</v>
      </c>
      <c r="E219" s="2">
        <f t="shared" si="5"/>
        <v>4.3235514461898182E-2</v>
      </c>
    </row>
    <row r="220" spans="1:5" x14ac:dyDescent="0.3">
      <c r="A220" s="4">
        <v>41572</v>
      </c>
      <c r="B220" s="5">
        <v>27.049999</v>
      </c>
      <c r="C220" s="5">
        <v>29.32</v>
      </c>
      <c r="D220" s="2">
        <f t="shared" si="6"/>
        <v>3.4996712581751292E-2</v>
      </c>
      <c r="E220" s="2">
        <f t="shared" si="5"/>
        <v>4.2788882127095258E-2</v>
      </c>
    </row>
    <row r="221" spans="1:5" x14ac:dyDescent="0.3">
      <c r="A221" s="4">
        <v>41575</v>
      </c>
      <c r="B221" s="5">
        <v>27.139999</v>
      </c>
      <c r="C221" s="5">
        <v>29.32</v>
      </c>
      <c r="D221" s="2">
        <f t="shared" si="6"/>
        <v>3.3554138647379828E-2</v>
      </c>
      <c r="E221" s="2">
        <f t="shared" si="5"/>
        <v>4.2259601441377997E-2</v>
      </c>
    </row>
    <row r="222" spans="1:5" x14ac:dyDescent="0.3">
      <c r="A222" s="4">
        <v>41576</v>
      </c>
      <c r="B222" s="5">
        <v>26.84</v>
      </c>
      <c r="C222" s="5">
        <v>29.379999000000002</v>
      </c>
      <c r="D222" s="2">
        <f t="shared" si="6"/>
        <v>3.9269265175306052E-2</v>
      </c>
      <c r="E222" s="2">
        <f t="shared" si="5"/>
        <v>4.200653107840837E-2</v>
      </c>
    </row>
    <row r="223" spans="1:5" x14ac:dyDescent="0.3">
      <c r="A223" s="4">
        <v>41577</v>
      </c>
      <c r="B223" s="5">
        <v>26.690000999999999</v>
      </c>
      <c r="C223" s="5">
        <v>29.379999000000002</v>
      </c>
      <c r="D223" s="2">
        <f t="shared" si="6"/>
        <v>4.1703186612947939E-2</v>
      </c>
      <c r="E223" s="2">
        <f t="shared" si="5"/>
        <v>4.2002326051206809E-2</v>
      </c>
    </row>
    <row r="224" spans="1:5" x14ac:dyDescent="0.3">
      <c r="A224" s="4">
        <v>41578</v>
      </c>
      <c r="B224" s="5">
        <v>26.67</v>
      </c>
      <c r="C224" s="5">
        <v>29.360001</v>
      </c>
      <c r="D224" s="2">
        <f t="shared" si="6"/>
        <v>4.17330503462029E-2</v>
      </c>
      <c r="E224" s="2">
        <f t="shared" ref="E224:E287" si="7">AVERAGE(D195:D224)</f>
        <v>4.1907356136581829E-2</v>
      </c>
    </row>
    <row r="225" spans="1:5" x14ac:dyDescent="0.3">
      <c r="A225" s="4">
        <v>41579</v>
      </c>
      <c r="B225" s="5">
        <v>26.65</v>
      </c>
      <c r="C225" s="5">
        <v>29.27</v>
      </c>
      <c r="D225" s="2">
        <f t="shared" si="6"/>
        <v>4.0725509071200892E-2</v>
      </c>
      <c r="E225" s="2">
        <f t="shared" si="7"/>
        <v>4.1767359375069806E-2</v>
      </c>
    </row>
    <row r="226" spans="1:5" x14ac:dyDescent="0.3">
      <c r="A226" s="4">
        <v>41582</v>
      </c>
      <c r="B226" s="5">
        <v>26.76</v>
      </c>
      <c r="C226" s="5">
        <v>29.360001</v>
      </c>
      <c r="D226" s="2">
        <f t="shared" si="6"/>
        <v>4.0269956940293533E-2</v>
      </c>
      <c r="E226" s="2">
        <f t="shared" si="7"/>
        <v>4.1662446059019476E-2</v>
      </c>
    </row>
    <row r="227" spans="1:5" x14ac:dyDescent="0.3">
      <c r="A227" s="4">
        <v>41583</v>
      </c>
      <c r="B227" s="5">
        <v>26.790001</v>
      </c>
      <c r="C227" s="5">
        <v>29.24</v>
      </c>
      <c r="D227" s="2">
        <f t="shared" si="6"/>
        <v>3.8004638466547357E-2</v>
      </c>
      <c r="E227" s="2">
        <f t="shared" si="7"/>
        <v>4.139778509801996E-2</v>
      </c>
    </row>
    <row r="228" spans="1:5" x14ac:dyDescent="0.3">
      <c r="A228" s="4">
        <v>41584</v>
      </c>
      <c r="B228" s="5">
        <v>27.01</v>
      </c>
      <c r="C228" s="5">
        <v>29.440000999999999</v>
      </c>
      <c r="D228" s="2">
        <f t="shared" si="6"/>
        <v>3.7413236229860675E-2</v>
      </c>
      <c r="E228" s="2">
        <f t="shared" si="7"/>
        <v>4.1167789708446118E-2</v>
      </c>
    </row>
    <row r="229" spans="1:5" x14ac:dyDescent="0.3">
      <c r="A229" s="4">
        <v>41585</v>
      </c>
      <c r="B229" s="5">
        <v>26.65</v>
      </c>
      <c r="C229" s="5">
        <v>29.139999</v>
      </c>
      <c r="D229" s="2">
        <f t="shared" si="6"/>
        <v>3.8792319167657248E-2</v>
      </c>
      <c r="E229" s="2">
        <f t="shared" si="7"/>
        <v>4.1070911983470453E-2</v>
      </c>
    </row>
    <row r="230" spans="1:5" x14ac:dyDescent="0.3">
      <c r="A230" s="4">
        <v>41586</v>
      </c>
      <c r="B230" s="5">
        <v>26.75</v>
      </c>
      <c r="C230" s="5">
        <v>29.32</v>
      </c>
      <c r="D230" s="2">
        <f t="shared" si="6"/>
        <v>3.98401796118431E-2</v>
      </c>
      <c r="E230" s="2">
        <f t="shared" si="7"/>
        <v>4.0892327392852222E-2</v>
      </c>
    </row>
    <row r="231" spans="1:5" x14ac:dyDescent="0.3">
      <c r="A231" s="4">
        <v>41589</v>
      </c>
      <c r="B231" s="5">
        <v>26.5</v>
      </c>
      <c r="C231" s="5">
        <v>29.280000999999999</v>
      </c>
      <c r="D231" s="2">
        <f t="shared" si="6"/>
        <v>4.3325213282007939E-2</v>
      </c>
      <c r="E231" s="2">
        <f t="shared" si="7"/>
        <v>4.0692014098768679E-2</v>
      </c>
    </row>
    <row r="232" spans="1:5" x14ac:dyDescent="0.3">
      <c r="A232" s="4">
        <v>41590</v>
      </c>
      <c r="B232" s="5">
        <v>26.18</v>
      </c>
      <c r="C232" s="5">
        <v>29.16</v>
      </c>
      <c r="D232" s="2">
        <f t="shared" si="6"/>
        <v>4.6817877431200014E-2</v>
      </c>
      <c r="E232" s="2">
        <f t="shared" si="7"/>
        <v>4.066669547890437E-2</v>
      </c>
    </row>
    <row r="233" spans="1:5" x14ac:dyDescent="0.3">
      <c r="A233" s="4">
        <v>41591</v>
      </c>
      <c r="B233" s="5">
        <v>26.030000999999999</v>
      </c>
      <c r="C233" s="5">
        <v>29.360001</v>
      </c>
      <c r="D233" s="2">
        <f t="shared" si="6"/>
        <v>5.2281881242460984E-2</v>
      </c>
      <c r="E233" s="2">
        <f t="shared" si="7"/>
        <v>4.0843309923445717E-2</v>
      </c>
    </row>
    <row r="234" spans="1:5" x14ac:dyDescent="0.3">
      <c r="A234" s="4">
        <v>41592</v>
      </c>
      <c r="B234" s="5">
        <v>26.129999000000002</v>
      </c>
      <c r="C234" s="5">
        <v>29.48</v>
      </c>
      <c r="D234" s="2">
        <f t="shared" si="6"/>
        <v>5.2388086080219769E-2</v>
      </c>
      <c r="E234" s="2">
        <f t="shared" si="7"/>
        <v>4.1102536100526901E-2</v>
      </c>
    </row>
    <row r="235" spans="1:5" x14ac:dyDescent="0.3">
      <c r="A235" s="4">
        <v>41593</v>
      </c>
      <c r="B235" s="5">
        <v>26.48</v>
      </c>
      <c r="C235" s="5">
        <v>29.610001</v>
      </c>
      <c r="D235" s="2">
        <f t="shared" si="6"/>
        <v>4.8520441288792307E-2</v>
      </c>
      <c r="E235" s="2">
        <f t="shared" si="7"/>
        <v>4.1285822472959595E-2</v>
      </c>
    </row>
    <row r="236" spans="1:5" x14ac:dyDescent="0.3">
      <c r="A236" s="4">
        <v>41596</v>
      </c>
      <c r="B236" s="5">
        <v>26.33</v>
      </c>
      <c r="C236" s="5">
        <v>29.629999000000002</v>
      </c>
      <c r="D236" s="2">
        <f t="shared" si="6"/>
        <v>5.128077771672717E-2</v>
      </c>
      <c r="E236" s="2">
        <f t="shared" si="7"/>
        <v>4.1309907215539399E-2</v>
      </c>
    </row>
    <row r="237" spans="1:5" x14ac:dyDescent="0.3">
      <c r="A237" s="4">
        <v>41597</v>
      </c>
      <c r="B237" s="5">
        <v>26.299999</v>
      </c>
      <c r="C237" s="5">
        <v>29.469999000000001</v>
      </c>
      <c r="D237" s="2">
        <f t="shared" si="6"/>
        <v>4.9424389136432108E-2</v>
      </c>
      <c r="E237" s="2">
        <f t="shared" si="7"/>
        <v>4.1354844034028608E-2</v>
      </c>
    </row>
    <row r="238" spans="1:5" x14ac:dyDescent="0.3">
      <c r="A238" s="4">
        <v>41598</v>
      </c>
      <c r="B238" s="5">
        <v>25.92</v>
      </c>
      <c r="C238" s="5">
        <v>29.51</v>
      </c>
      <c r="D238" s="2">
        <f t="shared" si="6"/>
        <v>5.6334212301403799E-2</v>
      </c>
      <c r="E238" s="2">
        <f t="shared" si="7"/>
        <v>4.1672303538892078E-2</v>
      </c>
    </row>
    <row r="239" spans="1:5" x14ac:dyDescent="0.3">
      <c r="A239" s="4">
        <v>41599</v>
      </c>
      <c r="B239" s="5">
        <v>25.74</v>
      </c>
      <c r="C239" s="5">
        <v>29.440000999999999</v>
      </c>
      <c r="D239" s="2">
        <f t="shared" si="6"/>
        <v>5.8329277848943706E-2</v>
      </c>
      <c r="E239" s="2">
        <f t="shared" si="7"/>
        <v>4.2102686137043453E-2</v>
      </c>
    </row>
    <row r="240" spans="1:5" x14ac:dyDescent="0.3">
      <c r="A240" s="4">
        <v>41600</v>
      </c>
      <c r="B240" s="5">
        <v>25.73</v>
      </c>
      <c r="C240" s="5">
        <v>29.450001</v>
      </c>
      <c r="D240" s="2">
        <f t="shared" si="6"/>
        <v>5.8645527659615122E-2</v>
      </c>
      <c r="E240" s="2">
        <f t="shared" si="7"/>
        <v>4.2678796388667145E-2</v>
      </c>
    </row>
    <row r="241" spans="1:5" x14ac:dyDescent="0.3">
      <c r="A241" s="4">
        <v>41603</v>
      </c>
      <c r="B241" s="5">
        <v>25.709999</v>
      </c>
      <c r="C241" s="5">
        <v>29.35</v>
      </c>
      <c r="D241" s="2">
        <f t="shared" si="6"/>
        <v>5.7506045832818209E-2</v>
      </c>
      <c r="E241" s="2">
        <f t="shared" si="7"/>
        <v>4.3214387667215415E-2</v>
      </c>
    </row>
    <row r="242" spans="1:5" x14ac:dyDescent="0.3">
      <c r="A242" s="4">
        <v>41604</v>
      </c>
      <c r="B242" s="5">
        <v>25.58</v>
      </c>
      <c r="C242" s="5">
        <v>29.129999000000002</v>
      </c>
      <c r="D242" s="2">
        <f t="shared" si="6"/>
        <v>5.6439929576192892E-2</v>
      </c>
      <c r="E242" s="2">
        <f t="shared" si="7"/>
        <v>4.3704778852291862E-2</v>
      </c>
    </row>
    <row r="243" spans="1:5" x14ac:dyDescent="0.3">
      <c r="A243" s="4">
        <v>41605</v>
      </c>
      <c r="B243" s="5">
        <v>25.48</v>
      </c>
      <c r="C243" s="5">
        <v>28.98</v>
      </c>
      <c r="D243" s="2">
        <f t="shared" si="6"/>
        <v>5.5898957471842939E-2</v>
      </c>
      <c r="E243" s="2">
        <f t="shared" si="7"/>
        <v>4.4269387815697114E-2</v>
      </c>
    </row>
    <row r="244" spans="1:5" x14ac:dyDescent="0.3">
      <c r="A244" s="4">
        <v>41607</v>
      </c>
      <c r="B244" s="5">
        <v>25.360001</v>
      </c>
      <c r="C244" s="5">
        <v>29.09</v>
      </c>
      <c r="D244" s="2">
        <f t="shared" si="6"/>
        <v>5.9594454912187726E-2</v>
      </c>
      <c r="E244" s="2">
        <f t="shared" si="7"/>
        <v>4.5029862830830984E-2</v>
      </c>
    </row>
    <row r="245" spans="1:5" x14ac:dyDescent="0.3">
      <c r="A245" s="4">
        <v>41610</v>
      </c>
      <c r="B245" s="5">
        <v>25.07</v>
      </c>
      <c r="C245" s="5">
        <v>28.98</v>
      </c>
      <c r="D245" s="2">
        <f t="shared" si="6"/>
        <v>6.2944047176939244E-2</v>
      </c>
      <c r="E245" s="2">
        <f t="shared" si="7"/>
        <v>4.5950230818228126E-2</v>
      </c>
    </row>
    <row r="246" spans="1:5" x14ac:dyDescent="0.3">
      <c r="A246" s="4">
        <v>41611</v>
      </c>
      <c r="B246" s="5">
        <v>25.01</v>
      </c>
      <c r="C246" s="5">
        <v>28.700001</v>
      </c>
      <c r="D246" s="2">
        <f t="shared" si="6"/>
        <v>5.9768220135701398E-2</v>
      </c>
      <c r="E246" s="2">
        <f t="shared" si="7"/>
        <v>4.6718848633089741E-2</v>
      </c>
    </row>
    <row r="247" spans="1:5" x14ac:dyDescent="0.3">
      <c r="A247" s="4">
        <v>41612</v>
      </c>
      <c r="B247" s="5">
        <v>24.99</v>
      </c>
      <c r="C247" s="5">
        <v>28.59</v>
      </c>
      <c r="D247" s="2">
        <f t="shared" si="6"/>
        <v>5.8447899231538807E-2</v>
      </c>
      <c r="E247" s="2">
        <f t="shared" si="7"/>
        <v>4.7548068147319364E-2</v>
      </c>
    </row>
    <row r="248" spans="1:5" x14ac:dyDescent="0.3">
      <c r="A248" s="4">
        <v>41613</v>
      </c>
      <c r="B248" s="5">
        <v>24.67</v>
      </c>
      <c r="C248" s="5">
        <v>28.48</v>
      </c>
      <c r="D248" s="2">
        <f t="shared" si="6"/>
        <v>6.2370835475082702E-2</v>
      </c>
      <c r="E248" s="2">
        <f t="shared" si="7"/>
        <v>4.8412042717513662E-2</v>
      </c>
    </row>
    <row r="249" spans="1:5" x14ac:dyDescent="0.3">
      <c r="A249" s="4">
        <v>41614</v>
      </c>
      <c r="B249" s="5">
        <v>24.84</v>
      </c>
      <c r="C249" s="5">
        <v>28.610001</v>
      </c>
      <c r="D249" s="2">
        <f t="shared" si="6"/>
        <v>6.1366281480533934E-2</v>
      </c>
      <c r="E249" s="2">
        <f t="shared" si="7"/>
        <v>4.9266218271054388E-2</v>
      </c>
    </row>
    <row r="250" spans="1:5" x14ac:dyDescent="0.3">
      <c r="A250" s="4">
        <v>41617</v>
      </c>
      <c r="B250" s="5">
        <v>24.5</v>
      </c>
      <c r="C250" s="5">
        <v>28.76</v>
      </c>
      <c r="D250" s="2">
        <f t="shared" si="6"/>
        <v>6.9622797346312562E-2</v>
      </c>
      <c r="E250" s="2">
        <f t="shared" si="7"/>
        <v>5.0420421096539762E-2</v>
      </c>
    </row>
    <row r="251" spans="1:5" x14ac:dyDescent="0.3">
      <c r="A251" s="4">
        <v>41618</v>
      </c>
      <c r="B251" s="5">
        <v>24.49</v>
      </c>
      <c r="C251" s="5">
        <v>28.85</v>
      </c>
      <c r="D251" s="2">
        <f t="shared" si="6"/>
        <v>7.115703236703616E-2</v>
      </c>
      <c r="E251" s="2">
        <f t="shared" si="7"/>
        <v>5.1673850887194971E-2</v>
      </c>
    </row>
    <row r="252" spans="1:5" x14ac:dyDescent="0.3">
      <c r="A252" s="4">
        <v>41619</v>
      </c>
      <c r="B252" s="5">
        <v>24.120000999999998</v>
      </c>
      <c r="C252" s="5">
        <v>28.42</v>
      </c>
      <c r="D252" s="2">
        <f t="shared" si="6"/>
        <v>7.1246752117762144E-2</v>
      </c>
      <c r="E252" s="2">
        <f t="shared" si="7"/>
        <v>5.2739767118610184E-2</v>
      </c>
    </row>
    <row r="253" spans="1:5" x14ac:dyDescent="0.3">
      <c r="A253" s="4">
        <v>41620</v>
      </c>
      <c r="B253" s="5">
        <v>23.540001</v>
      </c>
      <c r="C253" s="5">
        <v>28.290001</v>
      </c>
      <c r="D253" s="2">
        <f t="shared" si="6"/>
        <v>7.9826485851881027E-2</v>
      </c>
      <c r="E253" s="2">
        <f t="shared" si="7"/>
        <v>5.401054375990795E-2</v>
      </c>
    </row>
    <row r="254" spans="1:5" x14ac:dyDescent="0.3">
      <c r="A254" s="4">
        <v>41621</v>
      </c>
      <c r="B254" s="5">
        <v>23.809999000000001</v>
      </c>
      <c r="C254" s="5">
        <v>28.389999</v>
      </c>
      <c r="D254" s="2">
        <f t="shared" si="6"/>
        <v>7.6406000063535234E-2</v>
      </c>
      <c r="E254" s="2">
        <f t="shared" si="7"/>
        <v>5.5166308750485699E-2</v>
      </c>
    </row>
    <row r="255" spans="1:5" x14ac:dyDescent="0.3">
      <c r="A255" s="4">
        <v>41624</v>
      </c>
      <c r="B255" s="5">
        <v>23.99</v>
      </c>
      <c r="C255" s="5">
        <v>28.6</v>
      </c>
      <c r="D255" s="2">
        <f t="shared" si="6"/>
        <v>7.6335785161212422E-2</v>
      </c>
      <c r="E255" s="2">
        <f t="shared" si="7"/>
        <v>5.6353317953486082E-2</v>
      </c>
    </row>
    <row r="256" spans="1:5" x14ac:dyDescent="0.3">
      <c r="A256" s="4">
        <v>41625</v>
      </c>
      <c r="B256" s="5">
        <v>23.73</v>
      </c>
      <c r="C256" s="5">
        <v>28.52</v>
      </c>
      <c r="D256" s="2">
        <f t="shared" si="6"/>
        <v>7.9851782962488918E-2</v>
      </c>
      <c r="E256" s="2">
        <f t="shared" si="7"/>
        <v>5.7672712154225932E-2</v>
      </c>
    </row>
    <row r="257" spans="1:5" x14ac:dyDescent="0.3">
      <c r="A257" s="4">
        <v>41626</v>
      </c>
      <c r="B257" s="5">
        <v>23.25</v>
      </c>
      <c r="C257" s="5">
        <v>28.290001</v>
      </c>
      <c r="D257" s="2">
        <f t="shared" si="6"/>
        <v>8.5210005582537177E-2</v>
      </c>
      <c r="E257" s="2">
        <f t="shared" si="7"/>
        <v>5.924622439142558E-2</v>
      </c>
    </row>
    <row r="258" spans="1:5" x14ac:dyDescent="0.3">
      <c r="A258" s="4">
        <v>41627</v>
      </c>
      <c r="B258" s="5">
        <v>23.620000999999998</v>
      </c>
      <c r="C258" s="5">
        <v>28.49</v>
      </c>
      <c r="D258" s="2">
        <f t="shared" si="6"/>
        <v>8.1412537575254712E-2</v>
      </c>
      <c r="E258" s="2">
        <f t="shared" si="7"/>
        <v>6.071286776960539E-2</v>
      </c>
    </row>
    <row r="259" spans="1:5" x14ac:dyDescent="0.3">
      <c r="A259" s="4">
        <v>41628</v>
      </c>
      <c r="B259" s="5">
        <v>24</v>
      </c>
      <c r="C259" s="5">
        <v>28.58</v>
      </c>
      <c r="D259" s="2">
        <f t="shared" ref="D259:D322" si="8">LOG(C259/B259)</f>
        <v>7.5850982743345355E-2</v>
      </c>
      <c r="E259" s="2">
        <f t="shared" si="7"/>
        <v>6.1948156555461646E-2</v>
      </c>
    </row>
    <row r="260" spans="1:5" x14ac:dyDescent="0.3">
      <c r="A260" s="4">
        <v>41631</v>
      </c>
      <c r="B260" s="5">
        <v>24.290001</v>
      </c>
      <c r="C260" s="5">
        <v>28.780000999999999</v>
      </c>
      <c r="D260" s="2">
        <f t="shared" si="8"/>
        <v>7.366327200604593E-2</v>
      </c>
      <c r="E260" s="2">
        <f t="shared" si="7"/>
        <v>6.307559296860174E-2</v>
      </c>
    </row>
    <row r="261" spans="1:5" x14ac:dyDescent="0.3">
      <c r="A261" s="4">
        <v>41632</v>
      </c>
      <c r="B261" s="5">
        <v>24.370000999999998</v>
      </c>
      <c r="C261" s="5">
        <v>28.92</v>
      </c>
      <c r="D261" s="2">
        <f t="shared" si="8"/>
        <v>7.4342741616904254E-2</v>
      </c>
      <c r="E261" s="2">
        <f t="shared" si="7"/>
        <v>6.4109510579764953E-2</v>
      </c>
    </row>
    <row r="262" spans="1:5" x14ac:dyDescent="0.3">
      <c r="A262" s="4">
        <v>41634</v>
      </c>
      <c r="B262" s="5">
        <v>24.33</v>
      </c>
      <c r="C262" s="5">
        <v>29.07</v>
      </c>
      <c r="D262" s="2">
        <f t="shared" si="8"/>
        <v>7.7302922839609323E-2</v>
      </c>
      <c r="E262" s="2">
        <f t="shared" si="7"/>
        <v>6.5125678760045269E-2</v>
      </c>
    </row>
    <row r="263" spans="1:5" x14ac:dyDescent="0.3">
      <c r="A263" s="4">
        <v>41635</v>
      </c>
      <c r="B263" s="5">
        <v>24.219999000000001</v>
      </c>
      <c r="C263" s="5">
        <v>28.860001</v>
      </c>
      <c r="D263" s="2">
        <f t="shared" si="8"/>
        <v>7.6122220929994627E-2</v>
      </c>
      <c r="E263" s="2">
        <f t="shared" si="7"/>
        <v>6.5920356749629719E-2</v>
      </c>
    </row>
    <row r="264" spans="1:5" x14ac:dyDescent="0.3">
      <c r="A264" s="4">
        <v>41638</v>
      </c>
      <c r="B264" s="5">
        <v>24.290001</v>
      </c>
      <c r="C264" s="5">
        <v>29.02</v>
      </c>
      <c r="D264" s="2">
        <f t="shared" si="8"/>
        <v>7.7269875417028164E-2</v>
      </c>
      <c r="E264" s="2">
        <f t="shared" si="7"/>
        <v>6.6749749727523344E-2</v>
      </c>
    </row>
    <row r="265" spans="1:5" x14ac:dyDescent="0.3">
      <c r="A265" s="4">
        <v>41639</v>
      </c>
      <c r="B265" s="5">
        <v>24.370000999999998</v>
      </c>
      <c r="C265" s="5">
        <v>29.16</v>
      </c>
      <c r="D265" s="2">
        <f t="shared" si="8"/>
        <v>7.7931972640348027E-2</v>
      </c>
      <c r="E265" s="2">
        <f t="shared" si="7"/>
        <v>6.7730134105908529E-2</v>
      </c>
    </row>
    <row r="266" spans="1:5" x14ac:dyDescent="0.3">
      <c r="A266" s="4">
        <v>41641</v>
      </c>
      <c r="B266" s="5">
        <v>24.18</v>
      </c>
      <c r="C266" s="5">
        <v>28.959999</v>
      </c>
      <c r="D266" s="2">
        <f t="shared" si="8"/>
        <v>7.8342246003999555E-2</v>
      </c>
      <c r="E266" s="2">
        <f t="shared" si="7"/>
        <v>6.8632183048817616E-2</v>
      </c>
    </row>
    <row r="267" spans="1:5" x14ac:dyDescent="0.3">
      <c r="A267" s="4">
        <v>41642</v>
      </c>
      <c r="B267" s="5">
        <v>24.42</v>
      </c>
      <c r="C267" s="5">
        <v>28.940000999999999</v>
      </c>
      <c r="D267" s="2">
        <f t="shared" si="8"/>
        <v>7.3752882180874849E-2</v>
      </c>
      <c r="E267" s="2">
        <f t="shared" si="7"/>
        <v>6.9443132816965708E-2</v>
      </c>
    </row>
    <row r="268" spans="1:5" x14ac:dyDescent="0.3">
      <c r="A268" s="4">
        <v>41645</v>
      </c>
      <c r="B268" s="5">
        <v>24.34</v>
      </c>
      <c r="C268" s="5">
        <v>28.75</v>
      </c>
      <c r="D268" s="2">
        <f t="shared" si="8"/>
        <v>7.2317275131603145E-2</v>
      </c>
      <c r="E268" s="2">
        <f t="shared" si="7"/>
        <v>6.9975901577972358E-2</v>
      </c>
    </row>
    <row r="269" spans="1:5" x14ac:dyDescent="0.3">
      <c r="A269" s="4">
        <v>41646</v>
      </c>
      <c r="B269" s="5">
        <v>24.299999</v>
      </c>
      <c r="C269" s="5">
        <v>28.639999</v>
      </c>
      <c r="D269" s="2">
        <f t="shared" si="8"/>
        <v>7.1366742745793285E-2</v>
      </c>
      <c r="E269" s="2">
        <f t="shared" si="7"/>
        <v>7.0410483741200666E-2</v>
      </c>
    </row>
    <row r="270" spans="1:5" x14ac:dyDescent="0.3">
      <c r="A270" s="4">
        <v>41647</v>
      </c>
      <c r="B270" s="5">
        <v>24.15</v>
      </c>
      <c r="C270" s="5">
        <v>28.620000999999998</v>
      </c>
      <c r="D270" s="2">
        <f t="shared" si="8"/>
        <v>7.3752509510736516E-2</v>
      </c>
      <c r="E270" s="2">
        <f t="shared" si="7"/>
        <v>7.0914049802904708E-2</v>
      </c>
    </row>
    <row r="271" spans="1:5" x14ac:dyDescent="0.3">
      <c r="A271" s="4">
        <v>41648</v>
      </c>
      <c r="B271" s="5">
        <v>24.110001</v>
      </c>
      <c r="C271" s="5">
        <v>28.540001</v>
      </c>
      <c r="D271" s="2">
        <f t="shared" si="8"/>
        <v>7.3256755605176541E-2</v>
      </c>
      <c r="E271" s="2">
        <f t="shared" si="7"/>
        <v>7.1439073461983318E-2</v>
      </c>
    </row>
    <row r="272" spans="1:5" x14ac:dyDescent="0.3">
      <c r="A272" s="4">
        <v>41649</v>
      </c>
      <c r="B272" s="5">
        <v>24.35</v>
      </c>
      <c r="C272" s="5">
        <v>28.67</v>
      </c>
      <c r="D272" s="2">
        <f t="shared" si="8"/>
        <v>7.0928727395831365E-2</v>
      </c>
      <c r="E272" s="2">
        <f t="shared" si="7"/>
        <v>7.1922033389304613E-2</v>
      </c>
    </row>
    <row r="273" spans="1:5" x14ac:dyDescent="0.3">
      <c r="A273" s="4">
        <v>41652</v>
      </c>
      <c r="B273" s="5">
        <v>24.23</v>
      </c>
      <c r="C273" s="5">
        <v>28.639999</v>
      </c>
      <c r="D273" s="2">
        <f t="shared" si="8"/>
        <v>7.2619584334397982E-2</v>
      </c>
      <c r="E273" s="2">
        <f t="shared" si="7"/>
        <v>7.2479387618056459E-2</v>
      </c>
    </row>
    <row r="274" spans="1:5" x14ac:dyDescent="0.3">
      <c r="A274" s="4">
        <v>41653</v>
      </c>
      <c r="B274" s="5">
        <v>23.91</v>
      </c>
      <c r="C274" s="5">
        <v>28.450001</v>
      </c>
      <c r="D274" s="2">
        <f t="shared" si="8"/>
        <v>7.5502709880498856E-2</v>
      </c>
      <c r="E274" s="2">
        <f t="shared" si="7"/>
        <v>7.3009662783666843E-2</v>
      </c>
    </row>
    <row r="275" spans="1:5" x14ac:dyDescent="0.3">
      <c r="A275" s="4">
        <v>41654</v>
      </c>
      <c r="B275" s="5">
        <v>23.9</v>
      </c>
      <c r="C275" s="5">
        <v>28.58</v>
      </c>
      <c r="D275" s="2">
        <f t="shared" si="8"/>
        <v>7.7664323506813737E-2</v>
      </c>
      <c r="E275" s="2">
        <f t="shared" si="7"/>
        <v>7.3500338661329323E-2</v>
      </c>
    </row>
    <row r="276" spans="1:5" x14ac:dyDescent="0.3">
      <c r="A276" s="4">
        <v>41655</v>
      </c>
      <c r="B276" s="5">
        <v>23.85</v>
      </c>
      <c r="C276" s="5">
        <v>28.74</v>
      </c>
      <c r="D276" s="2">
        <f t="shared" si="8"/>
        <v>8.0998380422074107E-2</v>
      </c>
      <c r="E276" s="2">
        <f t="shared" si="7"/>
        <v>7.4208010670875055E-2</v>
      </c>
    </row>
    <row r="277" spans="1:5" x14ac:dyDescent="0.3">
      <c r="A277" s="4">
        <v>41656</v>
      </c>
      <c r="B277" s="5">
        <v>23.709999</v>
      </c>
      <c r="C277" s="5">
        <v>28.73</v>
      </c>
      <c r="D277" s="2">
        <f t="shared" si="8"/>
        <v>8.3404090330692737E-2</v>
      </c>
      <c r="E277" s="2">
        <f t="shared" si="7"/>
        <v>7.5039883707513508E-2</v>
      </c>
    </row>
    <row r="278" spans="1:5" x14ac:dyDescent="0.3">
      <c r="A278" s="4">
        <v>41660</v>
      </c>
      <c r="B278" s="5">
        <v>23.870000999999998</v>
      </c>
      <c r="C278" s="5">
        <v>28.889999</v>
      </c>
      <c r="D278" s="2">
        <f t="shared" si="8"/>
        <v>8.2895089610595121E-2</v>
      </c>
      <c r="E278" s="2">
        <f t="shared" si="7"/>
        <v>7.5724025512030599E-2</v>
      </c>
    </row>
    <row r="279" spans="1:5" x14ac:dyDescent="0.3">
      <c r="A279" s="4">
        <v>41661</v>
      </c>
      <c r="B279" s="5">
        <v>23.889999</v>
      </c>
      <c r="C279" s="5">
        <v>28.700001</v>
      </c>
      <c r="D279" s="2">
        <f t="shared" si="8"/>
        <v>7.9665780295249983E-2</v>
      </c>
      <c r="E279" s="2">
        <f t="shared" si="7"/>
        <v>7.6334008805854475E-2</v>
      </c>
    </row>
    <row r="280" spans="1:5" x14ac:dyDescent="0.3">
      <c r="A280" s="4">
        <v>41662</v>
      </c>
      <c r="B280" s="5">
        <v>23.42</v>
      </c>
      <c r="C280" s="5">
        <v>28.6</v>
      </c>
      <c r="D280" s="2">
        <f t="shared" si="8"/>
        <v>8.6779142392698655E-2</v>
      </c>
      <c r="E280" s="2">
        <f t="shared" si="7"/>
        <v>7.6905886974067333E-2</v>
      </c>
    </row>
    <row r="281" spans="1:5" x14ac:dyDescent="0.3">
      <c r="A281" s="4">
        <v>41663</v>
      </c>
      <c r="B281" s="5">
        <v>22.91</v>
      </c>
      <c r="C281" s="5">
        <v>28.15</v>
      </c>
      <c r="D281" s="2">
        <f t="shared" si="8"/>
        <v>8.9453309997967509E-2</v>
      </c>
      <c r="E281" s="2">
        <f t="shared" si="7"/>
        <v>7.7515762895098386E-2</v>
      </c>
    </row>
    <row r="282" spans="1:5" x14ac:dyDescent="0.3">
      <c r="A282" s="4">
        <v>41666</v>
      </c>
      <c r="B282" s="5">
        <v>23.01</v>
      </c>
      <c r="C282" s="5">
        <v>27.74</v>
      </c>
      <c r="D282" s="2">
        <f t="shared" si="8"/>
        <v>8.1189838068622622E-2</v>
      </c>
      <c r="E282" s="2">
        <f t="shared" si="7"/>
        <v>7.7847199093460398E-2</v>
      </c>
    </row>
    <row r="283" spans="1:5" x14ac:dyDescent="0.3">
      <c r="A283" s="4">
        <v>41667</v>
      </c>
      <c r="B283" s="5">
        <v>23.18</v>
      </c>
      <c r="C283" s="5">
        <v>27.9</v>
      </c>
      <c r="D283" s="2">
        <f t="shared" si="8"/>
        <v>8.0490771646020365E-2</v>
      </c>
      <c r="E283" s="2">
        <f t="shared" si="7"/>
        <v>7.7869341953265031E-2</v>
      </c>
    </row>
    <row r="284" spans="1:5" x14ac:dyDescent="0.3">
      <c r="A284" s="4">
        <v>41668</v>
      </c>
      <c r="B284" s="5">
        <v>22.940000999999999</v>
      </c>
      <c r="C284" s="5">
        <v>27.74</v>
      </c>
      <c r="D284" s="2">
        <f t="shared" si="8"/>
        <v>8.251302424026162E-2</v>
      </c>
      <c r="E284" s="2">
        <f t="shared" si="7"/>
        <v>7.8072909425822595E-2</v>
      </c>
    </row>
    <row r="285" spans="1:5" x14ac:dyDescent="0.3">
      <c r="A285" s="4">
        <v>41669</v>
      </c>
      <c r="B285" s="5">
        <v>23.290001</v>
      </c>
      <c r="C285" s="5">
        <v>27.950001</v>
      </c>
      <c r="D285" s="2">
        <f t="shared" si="8"/>
        <v>7.9212320578774351E-2</v>
      </c>
      <c r="E285" s="2">
        <f t="shared" si="7"/>
        <v>7.8168793939741313E-2</v>
      </c>
    </row>
    <row r="286" spans="1:5" x14ac:dyDescent="0.3">
      <c r="A286" s="4">
        <v>41670</v>
      </c>
      <c r="B286" s="5">
        <v>23.040001</v>
      </c>
      <c r="C286" s="5">
        <v>27.93</v>
      </c>
      <c r="D286" s="2">
        <f t="shared" si="8"/>
        <v>8.3588442100244131E-2</v>
      </c>
      <c r="E286" s="2">
        <f t="shared" si="7"/>
        <v>7.8293349244333149E-2</v>
      </c>
    </row>
    <row r="287" spans="1:5" x14ac:dyDescent="0.3">
      <c r="A287" s="4">
        <v>41673</v>
      </c>
      <c r="B287" s="5">
        <v>22.690000999999999</v>
      </c>
      <c r="C287" s="5">
        <v>27.57</v>
      </c>
      <c r="D287" s="2">
        <f t="shared" si="8"/>
        <v>8.4602251080490812E-2</v>
      </c>
      <c r="E287" s="2">
        <f t="shared" si="7"/>
        <v>7.8273090760931613E-2</v>
      </c>
    </row>
    <row r="288" spans="1:5" x14ac:dyDescent="0.3">
      <c r="A288" s="4">
        <v>41674</v>
      </c>
      <c r="B288" s="5">
        <v>23.24</v>
      </c>
      <c r="C288" s="5">
        <v>27.65</v>
      </c>
      <c r="D288" s="2">
        <f t="shared" si="8"/>
        <v>7.5459011922423908E-2</v>
      </c>
      <c r="E288" s="2">
        <f t="shared" ref="E288:E351" si="9">AVERAGE(D259:D288)</f>
        <v>7.807463990583724E-2</v>
      </c>
    </row>
    <row r="289" spans="1:5" x14ac:dyDescent="0.3">
      <c r="A289" s="4">
        <v>41675</v>
      </c>
      <c r="B289" s="5">
        <v>23.059999000000001</v>
      </c>
      <c r="C289" s="5">
        <v>27.76</v>
      </c>
      <c r="D289" s="2">
        <f t="shared" si="8"/>
        <v>8.0560177657376122E-2</v>
      </c>
      <c r="E289" s="2">
        <f t="shared" si="9"/>
        <v>7.8231613069638287E-2</v>
      </c>
    </row>
    <row r="290" spans="1:5" x14ac:dyDescent="0.3">
      <c r="A290" s="4">
        <v>41676</v>
      </c>
      <c r="B290" s="5">
        <v>23.639999</v>
      </c>
      <c r="C290" s="5">
        <v>28.139999</v>
      </c>
      <c r="D290" s="2">
        <f t="shared" si="8"/>
        <v>7.5676623827329773E-2</v>
      </c>
      <c r="E290" s="2">
        <f t="shared" si="9"/>
        <v>7.8298724797014399E-2</v>
      </c>
    </row>
    <row r="291" spans="1:5" x14ac:dyDescent="0.3">
      <c r="A291" s="4">
        <v>41677</v>
      </c>
      <c r="B291" s="5">
        <v>23.809999000000001</v>
      </c>
      <c r="C291" s="5">
        <v>28.35</v>
      </c>
      <c r="D291" s="2">
        <f t="shared" si="8"/>
        <v>7.5793686064049348E-2</v>
      </c>
      <c r="E291" s="2">
        <f t="shared" si="9"/>
        <v>7.8347089611919246E-2</v>
      </c>
    </row>
    <row r="292" spans="1:5" x14ac:dyDescent="0.3">
      <c r="A292" s="4">
        <v>41680</v>
      </c>
      <c r="B292" s="5">
        <v>23.799999</v>
      </c>
      <c r="C292" s="5">
        <v>28.35</v>
      </c>
      <c r="D292" s="2">
        <f t="shared" si="8"/>
        <v>7.5976124420081143E-2</v>
      </c>
      <c r="E292" s="2">
        <f t="shared" si="9"/>
        <v>7.8302862997934972E-2</v>
      </c>
    </row>
    <row r="293" spans="1:5" x14ac:dyDescent="0.3">
      <c r="A293" s="4">
        <v>41681</v>
      </c>
      <c r="B293" s="5">
        <v>24.360001</v>
      </c>
      <c r="C293" s="5">
        <v>28.610001</v>
      </c>
      <c r="D293" s="2">
        <f t="shared" si="8"/>
        <v>6.984057119605841E-2</v>
      </c>
      <c r="E293" s="2">
        <f t="shared" si="9"/>
        <v>7.8093474673470456E-2</v>
      </c>
    </row>
    <row r="294" spans="1:5" x14ac:dyDescent="0.3">
      <c r="A294" s="4">
        <v>41682</v>
      </c>
      <c r="B294" s="5">
        <v>24.530000999999999</v>
      </c>
      <c r="C294" s="5">
        <v>28.73</v>
      </c>
      <c r="D294" s="2">
        <f t="shared" si="8"/>
        <v>6.8638060080935911E-2</v>
      </c>
      <c r="E294" s="2">
        <f t="shared" si="9"/>
        <v>7.780574749560068E-2</v>
      </c>
    </row>
    <row r="295" spans="1:5" x14ac:dyDescent="0.3">
      <c r="A295" s="4">
        <v>41683</v>
      </c>
      <c r="B295" s="5">
        <v>24.469999000000001</v>
      </c>
      <c r="C295" s="5">
        <v>28.940000999999999</v>
      </c>
      <c r="D295" s="2">
        <f t="shared" si="8"/>
        <v>7.2864590185987427E-2</v>
      </c>
      <c r="E295" s="2">
        <f t="shared" si="9"/>
        <v>7.7636834747121991E-2</v>
      </c>
    </row>
    <row r="296" spans="1:5" x14ac:dyDescent="0.3">
      <c r="A296" s="4">
        <v>41684</v>
      </c>
      <c r="B296" s="5">
        <v>24.870000999999998</v>
      </c>
      <c r="C296" s="5">
        <v>29.059999000000001</v>
      </c>
      <c r="D296" s="2">
        <f t="shared" si="8"/>
        <v>6.7619792284730543E-2</v>
      </c>
      <c r="E296" s="2">
        <f t="shared" si="9"/>
        <v>7.7279419623146356E-2</v>
      </c>
    </row>
    <row r="297" spans="1:5" x14ac:dyDescent="0.3">
      <c r="A297" s="4">
        <v>41688</v>
      </c>
      <c r="B297" s="5">
        <v>24.98</v>
      </c>
      <c r="C297" s="5">
        <v>29.16</v>
      </c>
      <c r="D297" s="2">
        <f t="shared" si="8"/>
        <v>6.7195085607820254E-2</v>
      </c>
      <c r="E297" s="2">
        <f t="shared" si="9"/>
        <v>7.7060826404044533E-2</v>
      </c>
    </row>
    <row r="298" spans="1:5" x14ac:dyDescent="0.3">
      <c r="A298" s="4">
        <v>41689</v>
      </c>
      <c r="B298" s="5">
        <v>24.870000999999998</v>
      </c>
      <c r="C298" s="5">
        <v>28.940000999999999</v>
      </c>
      <c r="D298" s="2">
        <f t="shared" si="8"/>
        <v>6.5822739057218208E-2</v>
      </c>
      <c r="E298" s="2">
        <f t="shared" si="9"/>
        <v>7.6844341868231705E-2</v>
      </c>
    </row>
    <row r="299" spans="1:5" x14ac:dyDescent="0.3">
      <c r="A299" s="4">
        <v>41690</v>
      </c>
      <c r="B299" s="5">
        <v>25.129999000000002</v>
      </c>
      <c r="C299" s="5">
        <v>29.059999000000001</v>
      </c>
      <c r="D299" s="2">
        <f t="shared" si="8"/>
        <v>6.3103123706588535E-2</v>
      </c>
      <c r="E299" s="2">
        <f t="shared" si="9"/>
        <v>7.6568887900258217E-2</v>
      </c>
    </row>
    <row r="300" spans="1:5" x14ac:dyDescent="0.3">
      <c r="A300" s="4">
        <v>41691</v>
      </c>
      <c r="B300" s="5">
        <v>25.01</v>
      </c>
      <c r="C300" s="5">
        <v>28.99</v>
      </c>
      <c r="D300" s="2">
        <f t="shared" si="8"/>
        <v>6.4134523624494844E-2</v>
      </c>
      <c r="E300" s="2">
        <f t="shared" si="9"/>
        <v>7.624828837071683E-2</v>
      </c>
    </row>
    <row r="301" spans="1:5" x14ac:dyDescent="0.3">
      <c r="A301" s="4">
        <v>41694</v>
      </c>
      <c r="B301" s="5">
        <v>25.309999000000001</v>
      </c>
      <c r="C301" s="5">
        <v>29.139999</v>
      </c>
      <c r="D301" s="2">
        <f t="shared" si="8"/>
        <v>6.1197404531001975E-2</v>
      </c>
      <c r="E301" s="2">
        <f t="shared" si="9"/>
        <v>7.5846310001577683E-2</v>
      </c>
    </row>
    <row r="302" spans="1:5" x14ac:dyDescent="0.3">
      <c r="A302" s="4">
        <v>41695</v>
      </c>
      <c r="B302" s="5">
        <v>25.09</v>
      </c>
      <c r="C302" s="5">
        <v>29.110001</v>
      </c>
      <c r="D302" s="2">
        <f t="shared" si="8"/>
        <v>6.4541559043282182E-2</v>
      </c>
      <c r="E302" s="2">
        <f t="shared" si="9"/>
        <v>7.5633404389826048E-2</v>
      </c>
    </row>
    <row r="303" spans="1:5" x14ac:dyDescent="0.3">
      <c r="A303" s="4">
        <v>41696</v>
      </c>
      <c r="B303" s="5">
        <v>25.030000999999999</v>
      </c>
      <c r="C303" s="5">
        <v>28.98</v>
      </c>
      <c r="D303" s="2">
        <f t="shared" si="8"/>
        <v>6.3637514175974824E-2</v>
      </c>
      <c r="E303" s="2">
        <f t="shared" si="9"/>
        <v>7.5334002051211935E-2</v>
      </c>
    </row>
    <row r="304" spans="1:5" x14ac:dyDescent="0.3">
      <c r="A304" s="4">
        <v>41697</v>
      </c>
      <c r="B304" s="5">
        <v>25.040001</v>
      </c>
      <c r="C304" s="5">
        <v>29.02</v>
      </c>
      <c r="D304" s="2">
        <f t="shared" si="8"/>
        <v>6.4063066219296472E-2</v>
      </c>
      <c r="E304" s="2">
        <f t="shared" si="9"/>
        <v>7.4952680595838511E-2</v>
      </c>
    </row>
    <row r="305" spans="1:5" x14ac:dyDescent="0.3">
      <c r="A305" s="4">
        <v>41698</v>
      </c>
      <c r="B305" s="5">
        <v>24.950001</v>
      </c>
      <c r="C305" s="5">
        <v>29.18</v>
      </c>
      <c r="D305" s="2">
        <f t="shared" si="8"/>
        <v>6.8014720191431996E-2</v>
      </c>
      <c r="E305" s="2">
        <f t="shared" si="9"/>
        <v>7.4631027151992463E-2</v>
      </c>
    </row>
    <row r="306" spans="1:5" x14ac:dyDescent="0.3">
      <c r="A306" s="4">
        <v>41701</v>
      </c>
      <c r="B306" s="5">
        <v>24.76</v>
      </c>
      <c r="C306" s="5">
        <v>29.110001</v>
      </c>
      <c r="D306" s="2">
        <f t="shared" si="8"/>
        <v>7.0291580009812282E-2</v>
      </c>
      <c r="E306" s="2">
        <f t="shared" si="9"/>
        <v>7.4274133804917056E-2</v>
      </c>
    </row>
    <row r="307" spans="1:5" x14ac:dyDescent="0.3">
      <c r="A307" s="4">
        <v>41702</v>
      </c>
      <c r="B307" s="5">
        <v>25.120000999999998</v>
      </c>
      <c r="C307" s="5">
        <v>29.23</v>
      </c>
      <c r="D307" s="2">
        <f t="shared" si="8"/>
        <v>6.5809163003485216E-2</v>
      </c>
      <c r="E307" s="2">
        <f t="shared" si="9"/>
        <v>7.3687636227343478E-2</v>
      </c>
    </row>
    <row r="308" spans="1:5" x14ac:dyDescent="0.3">
      <c r="A308" s="4">
        <v>41703</v>
      </c>
      <c r="B308" s="5">
        <v>25.209999</v>
      </c>
      <c r="C308" s="5">
        <v>29.389999</v>
      </c>
      <c r="D308" s="2">
        <f t="shared" si="8"/>
        <v>6.6626742846291248E-2</v>
      </c>
      <c r="E308" s="2">
        <f t="shared" si="9"/>
        <v>7.3145358001866681E-2</v>
      </c>
    </row>
    <row r="309" spans="1:5" x14ac:dyDescent="0.3">
      <c r="A309" s="4">
        <v>41704</v>
      </c>
      <c r="B309" s="5">
        <v>25.52</v>
      </c>
      <c r="C309" s="5">
        <v>29.49</v>
      </c>
      <c r="D309" s="2">
        <f t="shared" si="8"/>
        <v>6.2794102502673338E-2</v>
      </c>
      <c r="E309" s="2">
        <f t="shared" si="9"/>
        <v>7.2582968742114146E-2</v>
      </c>
    </row>
    <row r="310" spans="1:5" x14ac:dyDescent="0.3">
      <c r="A310" s="4">
        <v>41705</v>
      </c>
      <c r="B310" s="5">
        <v>25.49</v>
      </c>
      <c r="C310" s="5">
        <v>29.280000999999999</v>
      </c>
      <c r="D310" s="2">
        <f t="shared" si="8"/>
        <v>6.020125174954833E-2</v>
      </c>
      <c r="E310" s="2">
        <f t="shared" si="9"/>
        <v>7.1697039054009121E-2</v>
      </c>
    </row>
    <row r="311" spans="1:5" x14ac:dyDescent="0.3">
      <c r="A311" s="4">
        <v>41708</v>
      </c>
      <c r="B311" s="5">
        <v>25.17</v>
      </c>
      <c r="C311" s="5">
        <v>29.27</v>
      </c>
      <c r="D311" s="2">
        <f t="shared" si="8"/>
        <v>6.5539506885429213E-2</v>
      </c>
      <c r="E311" s="2">
        <f t="shared" si="9"/>
        <v>7.0899912283591188E-2</v>
      </c>
    </row>
    <row r="312" spans="1:5" x14ac:dyDescent="0.3">
      <c r="A312" s="4">
        <v>41709</v>
      </c>
      <c r="B312" s="5">
        <v>24.92</v>
      </c>
      <c r="C312" s="5">
        <v>29.200001</v>
      </c>
      <c r="D312" s="2">
        <f t="shared" si="8"/>
        <v>6.8834828334384673E-2</v>
      </c>
      <c r="E312" s="2">
        <f t="shared" si="9"/>
        <v>7.048807862578324E-2</v>
      </c>
    </row>
    <row r="313" spans="1:5" x14ac:dyDescent="0.3">
      <c r="A313" s="4">
        <v>41710</v>
      </c>
      <c r="B313" s="5">
        <v>24.92</v>
      </c>
      <c r="C313" s="5">
        <v>29.34</v>
      </c>
      <c r="D313" s="2">
        <f t="shared" si="8"/>
        <v>7.091207152013182E-2</v>
      </c>
      <c r="E313" s="2">
        <f t="shared" si="9"/>
        <v>7.0168788621586958E-2</v>
      </c>
    </row>
    <row r="314" spans="1:5" x14ac:dyDescent="0.3">
      <c r="A314" s="4">
        <v>41711</v>
      </c>
      <c r="B314" s="5">
        <v>24.91</v>
      </c>
      <c r="C314" s="5">
        <v>29.280000999999999</v>
      </c>
      <c r="D314" s="2">
        <f t="shared" si="8"/>
        <v>7.0197359682309321E-2</v>
      </c>
      <c r="E314" s="2">
        <f t="shared" si="9"/>
        <v>6.9758266469655217E-2</v>
      </c>
    </row>
    <row r="315" spans="1:5" x14ac:dyDescent="0.3">
      <c r="A315" s="4">
        <v>41712</v>
      </c>
      <c r="B315" s="5">
        <v>24.709999</v>
      </c>
      <c r="C315" s="5">
        <v>29.129999000000002</v>
      </c>
      <c r="D315" s="2">
        <f t="shared" si="8"/>
        <v>7.1467741892405873E-2</v>
      </c>
      <c r="E315" s="2">
        <f t="shared" si="9"/>
        <v>6.9500113846776262E-2</v>
      </c>
    </row>
    <row r="316" spans="1:5" x14ac:dyDescent="0.3">
      <c r="A316" s="4">
        <v>41715</v>
      </c>
      <c r="B316" s="5">
        <v>25.059999000000001</v>
      </c>
      <c r="C316" s="5">
        <v>29.25</v>
      </c>
      <c r="D316" s="2">
        <f t="shared" si="8"/>
        <v>6.7144821090255227E-2</v>
      </c>
      <c r="E316" s="2">
        <f t="shared" si="9"/>
        <v>6.8951993146443305E-2</v>
      </c>
    </row>
    <row r="317" spans="1:5" x14ac:dyDescent="0.3">
      <c r="A317" s="4">
        <v>41716</v>
      </c>
      <c r="B317" s="5">
        <v>25.24</v>
      </c>
      <c r="C317" s="5">
        <v>29.33</v>
      </c>
      <c r="D317" s="2">
        <f t="shared" si="8"/>
        <v>6.5222712408455452E-2</v>
      </c>
      <c r="E317" s="2">
        <f t="shared" si="9"/>
        <v>6.8306008524042131E-2</v>
      </c>
    </row>
    <row r="318" spans="1:5" x14ac:dyDescent="0.3">
      <c r="A318" s="4">
        <v>41717</v>
      </c>
      <c r="B318" s="5">
        <v>24.84</v>
      </c>
      <c r="C318" s="5">
        <v>28.99</v>
      </c>
      <c r="D318" s="2">
        <f t="shared" si="8"/>
        <v>6.7096623850454812E-2</v>
      </c>
      <c r="E318" s="2">
        <f t="shared" si="9"/>
        <v>6.8027262254976489E-2</v>
      </c>
    </row>
    <row r="319" spans="1:5" x14ac:dyDescent="0.3">
      <c r="A319" s="4">
        <v>41718</v>
      </c>
      <c r="B319" s="5">
        <v>24.790001</v>
      </c>
      <c r="C319" s="5">
        <v>29.030000999999999</v>
      </c>
      <c r="D319" s="2">
        <f t="shared" si="8"/>
        <v>6.8570506505109735E-2</v>
      </c>
      <c r="E319" s="2">
        <f t="shared" si="9"/>
        <v>6.7627606549900951E-2</v>
      </c>
    </row>
    <row r="320" spans="1:5" x14ac:dyDescent="0.3">
      <c r="A320" s="4">
        <v>41719</v>
      </c>
      <c r="B320" s="5">
        <v>24.860001</v>
      </c>
      <c r="C320" s="5">
        <v>29.09</v>
      </c>
      <c r="D320" s="2">
        <f t="shared" si="8"/>
        <v>6.8242579471824508E-2</v>
      </c>
      <c r="E320" s="2">
        <f t="shared" si="9"/>
        <v>6.7379805071384094E-2</v>
      </c>
    </row>
    <row r="321" spans="1:5" x14ac:dyDescent="0.3">
      <c r="A321" s="4">
        <v>41722</v>
      </c>
      <c r="B321" s="5">
        <v>25.030000999999999</v>
      </c>
      <c r="C321" s="5">
        <v>29.030000999999999</v>
      </c>
      <c r="D321" s="2">
        <f t="shared" si="8"/>
        <v>6.4386183832688168E-2</v>
      </c>
      <c r="E321" s="2">
        <f t="shared" si="9"/>
        <v>6.6999554997005398E-2</v>
      </c>
    </row>
    <row r="322" spans="1:5" x14ac:dyDescent="0.3">
      <c r="A322" s="4">
        <v>41723</v>
      </c>
      <c r="B322" s="5">
        <v>25.34</v>
      </c>
      <c r="C322" s="5">
        <v>29.17</v>
      </c>
      <c r="D322" s="2">
        <f t="shared" si="8"/>
        <v>6.112981857431013E-2</v>
      </c>
      <c r="E322" s="2">
        <f t="shared" si="9"/>
        <v>6.6504678135479695E-2</v>
      </c>
    </row>
    <row r="323" spans="1:5" x14ac:dyDescent="0.3">
      <c r="A323" s="4">
        <v>41724</v>
      </c>
      <c r="B323" s="5">
        <v>25.459999</v>
      </c>
      <c r="C323" s="5">
        <v>29.129999000000002</v>
      </c>
      <c r="D323" s="2">
        <f t="shared" ref="D323:D386" si="10">LOG(C323/B323)</f>
        <v>5.8482087459105395E-2</v>
      </c>
      <c r="E323" s="2">
        <f t="shared" si="9"/>
        <v>6.6126062010914588E-2</v>
      </c>
    </row>
    <row r="324" spans="1:5" x14ac:dyDescent="0.3">
      <c r="A324" s="4">
        <v>41725</v>
      </c>
      <c r="B324" s="5">
        <v>25.559999000000001</v>
      </c>
      <c r="C324" s="5">
        <v>29.23</v>
      </c>
      <c r="D324" s="2">
        <f t="shared" si="10"/>
        <v>5.8267982862251114E-2</v>
      </c>
      <c r="E324" s="2">
        <f t="shared" si="9"/>
        <v>6.5780392770291782E-2</v>
      </c>
    </row>
    <row r="325" spans="1:5" x14ac:dyDescent="0.3">
      <c r="A325" s="4">
        <v>41726</v>
      </c>
      <c r="B325" s="5">
        <v>25.68</v>
      </c>
      <c r="C325" s="5">
        <v>29.360001</v>
      </c>
      <c r="D325" s="2">
        <f t="shared" si="10"/>
        <v>5.8161046639263379E-2</v>
      </c>
      <c r="E325" s="2">
        <f t="shared" si="9"/>
        <v>6.5290274652067645E-2</v>
      </c>
    </row>
    <row r="326" spans="1:5" x14ac:dyDescent="0.3">
      <c r="A326" s="4">
        <v>41729</v>
      </c>
      <c r="B326" s="5">
        <v>25.870000999999998</v>
      </c>
      <c r="C326" s="5">
        <v>29.549999</v>
      </c>
      <c r="D326" s="2">
        <f t="shared" si="10"/>
        <v>5.7761025016222281E-2</v>
      </c>
      <c r="E326" s="2">
        <f t="shared" si="9"/>
        <v>6.4961649076450703E-2</v>
      </c>
    </row>
    <row r="327" spans="1:5" x14ac:dyDescent="0.3">
      <c r="A327" s="4">
        <v>41730</v>
      </c>
      <c r="B327" s="5">
        <v>25.9</v>
      </c>
      <c r="C327" s="5">
        <v>29.700001</v>
      </c>
      <c r="D327" s="2">
        <f t="shared" si="10"/>
        <v>5.9456699858670123E-2</v>
      </c>
      <c r="E327" s="2">
        <f t="shared" si="9"/>
        <v>6.4703702884812364E-2</v>
      </c>
    </row>
    <row r="328" spans="1:5" x14ac:dyDescent="0.3">
      <c r="A328" s="4">
        <v>41731</v>
      </c>
      <c r="B328" s="5">
        <v>25.93</v>
      </c>
      <c r="C328" s="5">
        <v>29.84</v>
      </c>
      <c r="D328" s="2">
        <f t="shared" si="10"/>
        <v>6.0996302031279696E-2</v>
      </c>
      <c r="E328" s="2">
        <f t="shared" si="9"/>
        <v>6.454282165061441E-2</v>
      </c>
    </row>
    <row r="329" spans="1:5" x14ac:dyDescent="0.3">
      <c r="A329" s="4">
        <v>41732</v>
      </c>
      <c r="B329" s="5">
        <v>25.809999000000001</v>
      </c>
      <c r="C329" s="5">
        <v>29.68</v>
      </c>
      <c r="D329" s="2">
        <f t="shared" si="10"/>
        <v>6.0675908889718376E-2</v>
      </c>
      <c r="E329" s="2">
        <f t="shared" si="9"/>
        <v>6.4461914490052077E-2</v>
      </c>
    </row>
    <row r="330" spans="1:5" x14ac:dyDescent="0.3">
      <c r="A330" s="4">
        <v>41733</v>
      </c>
      <c r="B330" s="5">
        <v>25.889999</v>
      </c>
      <c r="C330" s="5">
        <v>29.84</v>
      </c>
      <c r="D330" s="2">
        <f t="shared" si="10"/>
        <v>6.1666785140362897E-2</v>
      </c>
      <c r="E330" s="2">
        <f t="shared" si="9"/>
        <v>6.4379656540581018E-2</v>
      </c>
    </row>
    <row r="331" spans="1:5" x14ac:dyDescent="0.3">
      <c r="A331" s="4">
        <v>41736</v>
      </c>
      <c r="B331" s="5">
        <v>25.9</v>
      </c>
      <c r="C331" s="5">
        <v>29.559999000000001</v>
      </c>
      <c r="D331" s="2">
        <f t="shared" si="10"/>
        <v>5.7404650949571208E-2</v>
      </c>
      <c r="E331" s="2">
        <f t="shared" si="9"/>
        <v>6.4253231421199986E-2</v>
      </c>
    </row>
    <row r="332" spans="1:5" x14ac:dyDescent="0.3">
      <c r="A332" s="4">
        <v>41737</v>
      </c>
      <c r="B332" s="5">
        <v>26.360001</v>
      </c>
      <c r="C332" s="5">
        <v>29.93</v>
      </c>
      <c r="D332" s="2">
        <f t="shared" si="10"/>
        <v>5.516129444270803E-2</v>
      </c>
      <c r="E332" s="2">
        <f t="shared" si="9"/>
        <v>6.3940555934514171E-2</v>
      </c>
    </row>
    <row r="333" spans="1:5" x14ac:dyDescent="0.3">
      <c r="A333" s="4">
        <v>41738</v>
      </c>
      <c r="B333" s="5">
        <v>26.799999</v>
      </c>
      <c r="C333" s="5">
        <v>30.200001</v>
      </c>
      <c r="D333" s="2">
        <f t="shared" si="10"/>
        <v>5.1872179513991819E-2</v>
      </c>
      <c r="E333" s="2">
        <f t="shared" si="9"/>
        <v>6.3548378112448081E-2</v>
      </c>
    </row>
    <row r="334" spans="1:5" x14ac:dyDescent="0.3">
      <c r="A334" s="4">
        <v>41739</v>
      </c>
      <c r="B334" s="5">
        <v>26.4</v>
      </c>
      <c r="C334" s="5">
        <v>29.75</v>
      </c>
      <c r="D334" s="2">
        <f t="shared" si="10"/>
        <v>5.1883043194737327E-2</v>
      </c>
      <c r="E334" s="2">
        <f t="shared" si="9"/>
        <v>6.3142377344962766E-2</v>
      </c>
    </row>
    <row r="335" spans="1:5" x14ac:dyDescent="0.3">
      <c r="A335" s="4">
        <v>41740</v>
      </c>
      <c r="B335" s="5">
        <v>26.290001</v>
      </c>
      <c r="C335" s="5">
        <v>29.5</v>
      </c>
      <c r="D335" s="2">
        <f t="shared" si="10"/>
        <v>5.003141335242129E-2</v>
      </c>
      <c r="E335" s="2">
        <f t="shared" si="9"/>
        <v>6.2542933783662422E-2</v>
      </c>
    </row>
    <row r="336" spans="1:5" x14ac:dyDescent="0.3">
      <c r="A336" s="4">
        <v>41743</v>
      </c>
      <c r="B336" s="5">
        <v>26.24</v>
      </c>
      <c r="C336" s="5">
        <v>29.65</v>
      </c>
      <c r="D336" s="2">
        <f t="shared" si="10"/>
        <v>5.3060866996658719E-2</v>
      </c>
      <c r="E336" s="2">
        <f t="shared" si="9"/>
        <v>6.1968576683223968E-2</v>
      </c>
    </row>
    <row r="337" spans="1:5" x14ac:dyDescent="0.3">
      <c r="A337" s="4">
        <v>41744</v>
      </c>
      <c r="B337" s="5">
        <v>26.059999000000001</v>
      </c>
      <c r="C337" s="5">
        <v>29.66</v>
      </c>
      <c r="D337" s="2">
        <f t="shared" si="10"/>
        <v>5.6196751980973458E-2</v>
      </c>
      <c r="E337" s="2">
        <f t="shared" si="9"/>
        <v>6.1648162982473567E-2</v>
      </c>
    </row>
    <row r="338" spans="1:5" x14ac:dyDescent="0.3">
      <c r="A338" s="4">
        <v>41745</v>
      </c>
      <c r="B338" s="5">
        <v>26.370000999999998</v>
      </c>
      <c r="C338" s="5">
        <v>29.83</v>
      </c>
      <c r="D338" s="2">
        <f t="shared" si="10"/>
        <v>5.3543107099365085E-2</v>
      </c>
      <c r="E338" s="2">
        <f t="shared" si="9"/>
        <v>6.1212041790909361E-2</v>
      </c>
    </row>
    <row r="339" spans="1:5" x14ac:dyDescent="0.3">
      <c r="A339" s="4">
        <v>41746</v>
      </c>
      <c r="B339" s="5">
        <v>26.450001</v>
      </c>
      <c r="C339" s="5">
        <v>29.940000999999999</v>
      </c>
      <c r="D339" s="2">
        <f t="shared" si="10"/>
        <v>5.3826117721871639E-2</v>
      </c>
      <c r="E339" s="2">
        <f t="shared" si="9"/>
        <v>6.091310896488264E-2</v>
      </c>
    </row>
    <row r="340" spans="1:5" x14ac:dyDescent="0.3">
      <c r="A340" s="4">
        <v>41750</v>
      </c>
      <c r="B340" s="5">
        <v>26.440000999999999</v>
      </c>
      <c r="C340" s="5">
        <v>29.93</v>
      </c>
      <c r="D340" s="2">
        <f t="shared" si="10"/>
        <v>5.3845249600927944E-2</v>
      </c>
      <c r="E340" s="2">
        <f t="shared" si="9"/>
        <v>6.070124222659528E-2</v>
      </c>
    </row>
    <row r="341" spans="1:5" x14ac:dyDescent="0.3">
      <c r="A341" s="4">
        <v>41751</v>
      </c>
      <c r="B341" s="5">
        <v>26.700001</v>
      </c>
      <c r="C341" s="5">
        <v>30.02</v>
      </c>
      <c r="D341" s="2">
        <f t="shared" si="10"/>
        <v>5.0899410276965748E-2</v>
      </c>
      <c r="E341" s="2">
        <f t="shared" si="9"/>
        <v>6.0213239006313167E-2</v>
      </c>
    </row>
    <row r="342" spans="1:5" x14ac:dyDescent="0.3">
      <c r="A342" s="4">
        <v>41752</v>
      </c>
      <c r="B342" s="5">
        <v>26.59</v>
      </c>
      <c r="C342" s="5">
        <v>29.98</v>
      </c>
      <c r="D342" s="2">
        <f t="shared" si="10"/>
        <v>5.2113291180693633E-2</v>
      </c>
      <c r="E342" s="2">
        <f t="shared" si="9"/>
        <v>5.9655854434523467E-2</v>
      </c>
    </row>
    <row r="343" spans="1:5" x14ac:dyDescent="0.3">
      <c r="A343" s="4">
        <v>41753</v>
      </c>
      <c r="B343" s="5">
        <v>26.540001</v>
      </c>
      <c r="C343" s="5">
        <v>30</v>
      </c>
      <c r="D343" s="2">
        <f t="shared" si="10"/>
        <v>5.3220319827475021E-2</v>
      </c>
      <c r="E343" s="2">
        <f t="shared" si="9"/>
        <v>5.906612937810158E-2</v>
      </c>
    </row>
    <row r="344" spans="1:5" x14ac:dyDescent="0.3">
      <c r="A344" s="4">
        <v>41754</v>
      </c>
      <c r="B344" s="5">
        <v>26.469999000000001</v>
      </c>
      <c r="C344" s="5">
        <v>29.959999</v>
      </c>
      <c r="D344" s="2">
        <f t="shared" si="10"/>
        <v>5.3787869637315244E-2</v>
      </c>
      <c r="E344" s="2">
        <f t="shared" si="9"/>
        <v>5.8519146376601779E-2</v>
      </c>
    </row>
    <row r="345" spans="1:5" x14ac:dyDescent="0.3">
      <c r="A345" s="4">
        <v>41757</v>
      </c>
      <c r="B345" s="5">
        <v>26.67</v>
      </c>
      <c r="C345" s="5">
        <v>30</v>
      </c>
      <c r="D345" s="2">
        <f t="shared" si="10"/>
        <v>5.1098239029786316E-2</v>
      </c>
      <c r="E345" s="2">
        <f t="shared" si="9"/>
        <v>5.7840162947847794E-2</v>
      </c>
    </row>
    <row r="346" spans="1:5" x14ac:dyDescent="0.3">
      <c r="A346" s="4">
        <v>41758</v>
      </c>
      <c r="B346" s="5">
        <v>26.48</v>
      </c>
      <c r="C346" s="5">
        <v>30.379999000000002</v>
      </c>
      <c r="D346" s="2">
        <f t="shared" si="10"/>
        <v>5.966977446369745E-2</v>
      </c>
      <c r="E346" s="2">
        <f t="shared" si="9"/>
        <v>5.7590994726962531E-2</v>
      </c>
    </row>
    <row r="347" spans="1:5" x14ac:dyDescent="0.3">
      <c r="A347" s="4">
        <v>41759</v>
      </c>
      <c r="B347" s="5">
        <v>26.450001</v>
      </c>
      <c r="C347" s="5">
        <v>30.540001</v>
      </c>
      <c r="D347" s="2">
        <f t="shared" si="10"/>
        <v>6.2443354150260283E-2</v>
      </c>
      <c r="E347" s="2">
        <f t="shared" si="9"/>
        <v>5.7498349451689364E-2</v>
      </c>
    </row>
    <row r="348" spans="1:5" x14ac:dyDescent="0.3">
      <c r="A348" s="4">
        <v>41760</v>
      </c>
      <c r="B348" s="5">
        <v>26.209999</v>
      </c>
      <c r="C348" s="5">
        <v>30.49</v>
      </c>
      <c r="D348" s="2">
        <f t="shared" si="10"/>
        <v>6.5690419988581453E-2</v>
      </c>
      <c r="E348" s="2">
        <f t="shared" si="9"/>
        <v>5.7451475989626917E-2</v>
      </c>
    </row>
    <row r="349" spans="1:5" x14ac:dyDescent="0.3">
      <c r="A349" s="4">
        <v>41761</v>
      </c>
      <c r="B349" s="5">
        <v>26.27</v>
      </c>
      <c r="C349" s="5">
        <v>30.629999000000002</v>
      </c>
      <c r="D349" s="2">
        <f t="shared" si="10"/>
        <v>6.6686909841772807E-2</v>
      </c>
      <c r="E349" s="2">
        <f t="shared" si="9"/>
        <v>5.7388689434182356E-2</v>
      </c>
    </row>
    <row r="350" spans="1:5" x14ac:dyDescent="0.3">
      <c r="A350" s="4">
        <v>41764</v>
      </c>
      <c r="B350" s="5">
        <v>26.309999000000001</v>
      </c>
      <c r="C350" s="5">
        <v>30.549999</v>
      </c>
      <c r="D350" s="2">
        <f t="shared" si="10"/>
        <v>6.4890368783833322E-2</v>
      </c>
      <c r="E350" s="2">
        <f t="shared" si="9"/>
        <v>5.727694907791598E-2</v>
      </c>
    </row>
    <row r="351" spans="1:5" x14ac:dyDescent="0.3">
      <c r="A351" s="4">
        <v>41765</v>
      </c>
      <c r="B351" s="5">
        <v>26.43</v>
      </c>
      <c r="C351" s="5">
        <v>30.57</v>
      </c>
      <c r="D351" s="2">
        <f t="shared" si="10"/>
        <v>6.3198275594378503E-2</v>
      </c>
      <c r="E351" s="2">
        <f t="shared" si="9"/>
        <v>5.723735213663899E-2</v>
      </c>
    </row>
    <row r="352" spans="1:5" x14ac:dyDescent="0.3">
      <c r="A352" s="4">
        <v>41766</v>
      </c>
      <c r="B352" s="5">
        <v>26.41</v>
      </c>
      <c r="C352" s="5">
        <v>30.620000999999998</v>
      </c>
      <c r="D352" s="2">
        <f t="shared" si="10"/>
        <v>6.4236799338677902E-2</v>
      </c>
      <c r="E352" s="2">
        <f t="shared" ref="E352:E415" si="11">AVERAGE(D323:D352)</f>
        <v>5.7340918162117914E-2</v>
      </c>
    </row>
    <row r="353" spans="1:5" x14ac:dyDescent="0.3">
      <c r="A353" s="4">
        <v>41767</v>
      </c>
      <c r="B353" s="5">
        <v>26.58</v>
      </c>
      <c r="C353" s="5">
        <v>30.6</v>
      </c>
      <c r="D353" s="2">
        <f t="shared" si="10"/>
        <v>6.1166449874866878E-2</v>
      </c>
      <c r="E353" s="2">
        <f t="shared" si="11"/>
        <v>5.7430396909309969E-2</v>
      </c>
    </row>
    <row r="354" spans="1:5" x14ac:dyDescent="0.3">
      <c r="A354" s="4">
        <v>41768</v>
      </c>
      <c r="B354" s="5">
        <v>26.540001</v>
      </c>
      <c r="C354" s="5">
        <v>30.389999</v>
      </c>
      <c r="D354" s="2">
        <f t="shared" si="10"/>
        <v>5.8829750897051669E-2</v>
      </c>
      <c r="E354" s="2">
        <f t="shared" si="11"/>
        <v>5.7449122510469984E-2</v>
      </c>
    </row>
    <row r="355" spans="1:5" x14ac:dyDescent="0.3">
      <c r="A355" s="4">
        <v>41771</v>
      </c>
      <c r="B355" s="5">
        <v>26.620000999999998</v>
      </c>
      <c r="C355" s="5">
        <v>30.639999</v>
      </c>
      <c r="D355" s="2">
        <f t="shared" si="10"/>
        <v>6.1080679333214587E-2</v>
      </c>
      <c r="E355" s="2">
        <f t="shared" si="11"/>
        <v>5.7546443600268359E-2</v>
      </c>
    </row>
    <row r="356" spans="1:5" x14ac:dyDescent="0.3">
      <c r="A356" s="4">
        <v>41772</v>
      </c>
      <c r="B356" s="5">
        <v>26.639999</v>
      </c>
      <c r="C356" s="5">
        <v>30.66</v>
      </c>
      <c r="D356" s="2">
        <f t="shared" si="10"/>
        <v>6.1037946322438648E-2</v>
      </c>
      <c r="E356" s="2">
        <f t="shared" si="11"/>
        <v>5.7655674310475573E-2</v>
      </c>
    </row>
    <row r="357" spans="1:5" x14ac:dyDescent="0.3">
      <c r="A357" s="4">
        <v>41773</v>
      </c>
      <c r="B357" s="5">
        <v>26.719999000000001</v>
      </c>
      <c r="C357" s="5">
        <v>30.709999</v>
      </c>
      <c r="D357" s="2">
        <f t="shared" si="10"/>
        <v>6.0443364751303304E-2</v>
      </c>
      <c r="E357" s="2">
        <f t="shared" si="11"/>
        <v>5.7688563140230013E-2</v>
      </c>
    </row>
    <row r="358" spans="1:5" x14ac:dyDescent="0.3">
      <c r="A358" s="4">
        <v>41774</v>
      </c>
      <c r="B358" s="5">
        <v>26.67</v>
      </c>
      <c r="C358" s="5">
        <v>30.549999</v>
      </c>
      <c r="D358" s="2">
        <f t="shared" si="10"/>
        <v>5.8988184672838027E-2</v>
      </c>
      <c r="E358" s="2">
        <f t="shared" si="11"/>
        <v>5.7621625894948632E-2</v>
      </c>
    </row>
    <row r="359" spans="1:5" x14ac:dyDescent="0.3">
      <c r="A359" s="4">
        <v>41775</v>
      </c>
      <c r="B359" s="5">
        <v>26.73</v>
      </c>
      <c r="C359" s="5">
        <v>30.459999</v>
      </c>
      <c r="D359" s="2">
        <f t="shared" si="10"/>
        <v>5.6730925985624153E-2</v>
      </c>
      <c r="E359" s="2">
        <f t="shared" si="11"/>
        <v>5.7490126464812143E-2</v>
      </c>
    </row>
    <row r="360" spans="1:5" x14ac:dyDescent="0.3">
      <c r="A360" s="4">
        <v>41778</v>
      </c>
      <c r="B360" s="5">
        <v>26.379999000000002</v>
      </c>
      <c r="C360" s="5">
        <v>30.52</v>
      </c>
      <c r="D360" s="2">
        <f t="shared" si="10"/>
        <v>6.3309754535517154E-2</v>
      </c>
      <c r="E360" s="2">
        <f t="shared" si="11"/>
        <v>5.7544892111317289E-2</v>
      </c>
    </row>
    <row r="361" spans="1:5" x14ac:dyDescent="0.3">
      <c r="A361" s="4">
        <v>41779</v>
      </c>
      <c r="B361" s="5">
        <v>25.969999000000001</v>
      </c>
      <c r="C361" s="5">
        <v>30.34</v>
      </c>
      <c r="D361" s="2">
        <f t="shared" si="10"/>
        <v>6.7543643544338908E-2</v>
      </c>
      <c r="E361" s="2">
        <f t="shared" si="11"/>
        <v>5.7882858531142875E-2</v>
      </c>
    </row>
    <row r="362" spans="1:5" x14ac:dyDescent="0.3">
      <c r="A362" s="4">
        <v>41780</v>
      </c>
      <c r="B362" s="5">
        <v>26.190000999999999</v>
      </c>
      <c r="C362" s="5">
        <v>30.6</v>
      </c>
      <c r="D362" s="2">
        <f t="shared" si="10"/>
        <v>6.7585911473893742E-2</v>
      </c>
      <c r="E362" s="2">
        <f t="shared" si="11"/>
        <v>5.8297012432182403E-2</v>
      </c>
    </row>
    <row r="363" spans="1:5" x14ac:dyDescent="0.3">
      <c r="A363" s="4">
        <v>41781</v>
      </c>
      <c r="B363" s="5">
        <v>26.35</v>
      </c>
      <c r="C363" s="5">
        <v>30.75</v>
      </c>
      <c r="D363" s="2">
        <f t="shared" si="10"/>
        <v>6.7064500562870125E-2</v>
      </c>
      <c r="E363" s="2">
        <f t="shared" si="11"/>
        <v>5.8803423133811678E-2</v>
      </c>
    </row>
    <row r="364" spans="1:5" x14ac:dyDescent="0.3">
      <c r="A364" s="4">
        <v>41782</v>
      </c>
      <c r="B364" s="5">
        <v>26.450001</v>
      </c>
      <c r="C364" s="5">
        <v>30.860001</v>
      </c>
      <c r="D364" s="2">
        <f t="shared" si="10"/>
        <v>6.6970243009529043E-2</v>
      </c>
      <c r="E364" s="2">
        <f t="shared" si="11"/>
        <v>5.9306329794304745E-2</v>
      </c>
    </row>
    <row r="365" spans="1:5" x14ac:dyDescent="0.3">
      <c r="A365" s="4">
        <v>41786</v>
      </c>
      <c r="B365" s="5">
        <v>26.6</v>
      </c>
      <c r="C365" s="5">
        <v>30.74</v>
      </c>
      <c r="D365" s="2">
        <f t="shared" si="10"/>
        <v>6.2822226532659259E-2</v>
      </c>
      <c r="E365" s="2">
        <f t="shared" si="11"/>
        <v>5.9732690233646003E-2</v>
      </c>
    </row>
    <row r="366" spans="1:5" x14ac:dyDescent="0.3">
      <c r="A366" s="4">
        <v>41787</v>
      </c>
      <c r="B366" s="5">
        <v>26.5</v>
      </c>
      <c r="C366" s="5">
        <v>30.620000999999998</v>
      </c>
      <c r="D366" s="2">
        <f t="shared" si="10"/>
        <v>6.2759326608794061E-2</v>
      </c>
      <c r="E366" s="2">
        <f t="shared" si="11"/>
        <v>6.0055972220717187E-2</v>
      </c>
    </row>
    <row r="367" spans="1:5" x14ac:dyDescent="0.3">
      <c r="A367" s="4">
        <v>41788</v>
      </c>
      <c r="B367" s="5">
        <v>26.74</v>
      </c>
      <c r="C367" s="5">
        <v>30.65</v>
      </c>
      <c r="D367" s="2">
        <f t="shared" si="10"/>
        <v>5.9269075928468321E-2</v>
      </c>
      <c r="E367" s="2">
        <f t="shared" si="11"/>
        <v>6.0158383018967011E-2</v>
      </c>
    </row>
    <row r="368" spans="1:5" x14ac:dyDescent="0.3">
      <c r="A368" s="4">
        <v>41789</v>
      </c>
      <c r="B368" s="5">
        <v>26.559999000000001</v>
      </c>
      <c r="C368" s="5">
        <v>30.700001</v>
      </c>
      <c r="D368" s="2">
        <f t="shared" si="10"/>
        <v>6.291033527905561E-2</v>
      </c>
      <c r="E368" s="2">
        <f t="shared" si="11"/>
        <v>6.0470623958290032E-2</v>
      </c>
    </row>
    <row r="369" spans="1:5" x14ac:dyDescent="0.3">
      <c r="A369" s="4">
        <v>41792</v>
      </c>
      <c r="B369" s="5">
        <v>26.540001</v>
      </c>
      <c r="C369" s="5">
        <v>30.67</v>
      </c>
      <c r="D369" s="2">
        <f t="shared" si="10"/>
        <v>6.2812841090298166E-2</v>
      </c>
      <c r="E369" s="2">
        <f t="shared" si="11"/>
        <v>6.077018140390425E-2</v>
      </c>
    </row>
    <row r="370" spans="1:5" x14ac:dyDescent="0.3">
      <c r="A370" s="4">
        <v>41793</v>
      </c>
      <c r="B370" s="5">
        <v>26.389999</v>
      </c>
      <c r="C370" s="5">
        <v>30.75</v>
      </c>
      <c r="D370" s="2">
        <f t="shared" si="10"/>
        <v>6.6405746348168371E-2</v>
      </c>
      <c r="E370" s="2">
        <f t="shared" si="11"/>
        <v>6.1188864628812255E-2</v>
      </c>
    </row>
    <row r="371" spans="1:5" x14ac:dyDescent="0.3">
      <c r="A371" s="4">
        <v>41794</v>
      </c>
      <c r="B371" s="5">
        <v>26.25</v>
      </c>
      <c r="C371" s="5">
        <v>30.77</v>
      </c>
      <c r="D371" s="2">
        <f t="shared" si="10"/>
        <v>6.8998188505482769E-2</v>
      </c>
      <c r="E371" s="2">
        <f t="shared" si="11"/>
        <v>6.1792157236429487E-2</v>
      </c>
    </row>
    <row r="372" spans="1:5" x14ac:dyDescent="0.3">
      <c r="A372" s="4">
        <v>41795</v>
      </c>
      <c r="B372" s="5">
        <v>26.459999</v>
      </c>
      <c r="C372" s="5">
        <v>30.799999</v>
      </c>
      <c r="D372" s="2">
        <f t="shared" si="10"/>
        <v>6.5960878961737746E-2</v>
      </c>
      <c r="E372" s="2">
        <f t="shared" si="11"/>
        <v>6.2253743495797619E-2</v>
      </c>
    </row>
    <row r="373" spans="1:5" x14ac:dyDescent="0.3">
      <c r="A373" s="4">
        <v>41796</v>
      </c>
      <c r="B373" s="5">
        <v>26.559999000000001</v>
      </c>
      <c r="C373" s="5">
        <v>30.9</v>
      </c>
      <c r="D373" s="2">
        <f t="shared" si="10"/>
        <v>6.573042508030387E-2</v>
      </c>
      <c r="E373" s="2">
        <f t="shared" si="11"/>
        <v>6.2670747004225258E-2</v>
      </c>
    </row>
    <row r="374" spans="1:5" x14ac:dyDescent="0.3">
      <c r="A374" s="4">
        <v>41799</v>
      </c>
      <c r="B374" s="5">
        <v>26.73</v>
      </c>
      <c r="C374" s="5">
        <v>31.049999</v>
      </c>
      <c r="D374" s="2">
        <f t="shared" si="10"/>
        <v>6.506263176912172E-2</v>
      </c>
      <c r="E374" s="2">
        <f t="shared" si="11"/>
        <v>6.3046572408618801E-2</v>
      </c>
    </row>
    <row r="375" spans="1:5" x14ac:dyDescent="0.3">
      <c r="A375" s="4">
        <v>41800</v>
      </c>
      <c r="B375" s="5">
        <v>26.73</v>
      </c>
      <c r="C375" s="5">
        <v>31.110001</v>
      </c>
      <c r="D375" s="2">
        <f t="shared" si="10"/>
        <v>6.5901066312130011E-2</v>
      </c>
      <c r="E375" s="2">
        <f t="shared" si="11"/>
        <v>6.3539999984696921E-2</v>
      </c>
    </row>
    <row r="376" spans="1:5" x14ac:dyDescent="0.3">
      <c r="A376" s="4">
        <v>41801</v>
      </c>
      <c r="B376" s="5">
        <v>26.57</v>
      </c>
      <c r="C376" s="5">
        <v>31.23</v>
      </c>
      <c r="D376" s="2">
        <f t="shared" si="10"/>
        <v>7.0180429819921092E-2</v>
      </c>
      <c r="E376" s="2">
        <f t="shared" si="11"/>
        <v>6.3890355163237725E-2</v>
      </c>
    </row>
    <row r="377" spans="1:5" x14ac:dyDescent="0.3">
      <c r="A377" s="4">
        <v>41802</v>
      </c>
      <c r="B377" s="5">
        <v>26.459999</v>
      </c>
      <c r="C377" s="5">
        <v>31.299999</v>
      </c>
      <c r="D377" s="2">
        <f t="shared" si="10"/>
        <v>7.2954500232989092E-2</v>
      </c>
      <c r="E377" s="2">
        <f t="shared" si="11"/>
        <v>6.4240726699328662E-2</v>
      </c>
    </row>
    <row r="378" spans="1:5" x14ac:dyDescent="0.3">
      <c r="A378" s="4">
        <v>41803</v>
      </c>
      <c r="B378" s="5">
        <v>26.459999</v>
      </c>
      <c r="C378" s="5">
        <v>31.52</v>
      </c>
      <c r="D378" s="2">
        <f t="shared" si="10"/>
        <v>7.5996385379281592E-2</v>
      </c>
      <c r="E378" s="2">
        <f t="shared" si="11"/>
        <v>6.4584258879018683E-2</v>
      </c>
    </row>
    <row r="379" spans="1:5" x14ac:dyDescent="0.3">
      <c r="A379" s="4">
        <v>41806</v>
      </c>
      <c r="B379" s="5">
        <v>26.450001</v>
      </c>
      <c r="C379" s="5">
        <v>31.65</v>
      </c>
      <c r="D379" s="2">
        <f t="shared" si="10"/>
        <v>7.7948021562718531E-2</v>
      </c>
      <c r="E379" s="2">
        <f t="shared" si="11"/>
        <v>6.4959629269716865E-2</v>
      </c>
    </row>
    <row r="380" spans="1:5" x14ac:dyDescent="0.3">
      <c r="A380" s="4">
        <v>41807</v>
      </c>
      <c r="B380" s="5">
        <v>26.190000999999999</v>
      </c>
      <c r="C380" s="5">
        <v>31.57</v>
      </c>
      <c r="D380" s="2">
        <f t="shared" si="10"/>
        <v>8.1139066884531125E-2</v>
      </c>
      <c r="E380" s="2">
        <f t="shared" si="11"/>
        <v>6.5501252539740124E-2</v>
      </c>
    </row>
    <row r="381" spans="1:5" x14ac:dyDescent="0.3">
      <c r="A381" s="4">
        <v>41808</v>
      </c>
      <c r="B381" s="5">
        <v>26.4</v>
      </c>
      <c r="C381" s="5">
        <v>31.719999000000001</v>
      </c>
      <c r="D381" s="2">
        <f t="shared" si="10"/>
        <v>7.9729238084231741E-2</v>
      </c>
      <c r="E381" s="2">
        <f t="shared" si="11"/>
        <v>6.6052284622735227E-2</v>
      </c>
    </row>
    <row r="382" spans="1:5" x14ac:dyDescent="0.3">
      <c r="A382" s="4">
        <v>41809</v>
      </c>
      <c r="B382" s="5">
        <v>26.68</v>
      </c>
      <c r="C382" s="5">
        <v>31.84</v>
      </c>
      <c r="D382" s="2">
        <f t="shared" si="10"/>
        <v>7.6787233821120113E-2</v>
      </c>
      <c r="E382" s="2">
        <f t="shared" si="11"/>
        <v>6.6470632438816651E-2</v>
      </c>
    </row>
    <row r="383" spans="1:5" x14ac:dyDescent="0.3">
      <c r="A383" s="4">
        <v>41810</v>
      </c>
      <c r="B383" s="5">
        <v>26.59</v>
      </c>
      <c r="C383" s="5">
        <v>32.040000999999997</v>
      </c>
      <c r="D383" s="2">
        <f t="shared" si="10"/>
        <v>8.0974183635391883E-2</v>
      </c>
      <c r="E383" s="2">
        <f t="shared" si="11"/>
        <v>6.7130890230834128E-2</v>
      </c>
    </row>
    <row r="384" spans="1:5" x14ac:dyDescent="0.3">
      <c r="A384" s="4">
        <v>41813</v>
      </c>
      <c r="B384" s="5">
        <v>26.73</v>
      </c>
      <c r="C384" s="5">
        <v>32.119999</v>
      </c>
      <c r="D384" s="2">
        <f t="shared" si="10"/>
        <v>7.9776564329107069E-2</v>
      </c>
      <c r="E384" s="2">
        <f t="shared" si="11"/>
        <v>6.7829117345235987E-2</v>
      </c>
    </row>
    <row r="385" spans="1:5" x14ac:dyDescent="0.3">
      <c r="A385" s="4">
        <v>41814</v>
      </c>
      <c r="B385" s="5">
        <v>26.360001</v>
      </c>
      <c r="C385" s="5">
        <v>31.790001</v>
      </c>
      <c r="D385" s="2">
        <f t="shared" si="10"/>
        <v>8.1345119178644495E-2</v>
      </c>
      <c r="E385" s="2">
        <f t="shared" si="11"/>
        <v>6.8504598673416989E-2</v>
      </c>
    </row>
    <row r="386" spans="1:5" x14ac:dyDescent="0.3">
      <c r="A386" s="4">
        <v>41815</v>
      </c>
      <c r="B386" s="5">
        <v>26.07</v>
      </c>
      <c r="C386" s="5">
        <v>31.629999000000002</v>
      </c>
      <c r="D386" s="2">
        <f t="shared" si="10"/>
        <v>8.395814701693273E-2</v>
      </c>
      <c r="E386" s="2">
        <f t="shared" si="11"/>
        <v>6.9268605363233454E-2</v>
      </c>
    </row>
    <row r="387" spans="1:5" x14ac:dyDescent="0.3">
      <c r="A387" s="4">
        <v>41816</v>
      </c>
      <c r="B387" s="5">
        <v>26.43</v>
      </c>
      <c r="C387" s="5">
        <v>31.860001</v>
      </c>
      <c r="D387" s="2">
        <f t="shared" ref="D387:D450" si="12">LOG(C387/B387)</f>
        <v>8.1148621964741791E-2</v>
      </c>
      <c r="E387" s="2">
        <f t="shared" si="11"/>
        <v>6.9958780603681409E-2</v>
      </c>
    </row>
    <row r="388" spans="1:5" x14ac:dyDescent="0.3">
      <c r="A388" s="4">
        <v>41817</v>
      </c>
      <c r="B388" s="5">
        <v>26.43</v>
      </c>
      <c r="C388" s="5">
        <v>32.119999</v>
      </c>
      <c r="D388" s="2">
        <f t="shared" si="12"/>
        <v>8.4678359953933996E-2</v>
      </c>
      <c r="E388" s="2">
        <f t="shared" si="11"/>
        <v>7.0815119779717953E-2</v>
      </c>
    </row>
    <row r="389" spans="1:5" x14ac:dyDescent="0.3">
      <c r="A389" s="4">
        <v>41820</v>
      </c>
      <c r="B389" s="5">
        <v>26.129999000000002</v>
      </c>
      <c r="C389" s="5">
        <v>32.209999000000003</v>
      </c>
      <c r="D389" s="2">
        <f t="shared" si="12"/>
        <v>9.0851318229678207E-2</v>
      </c>
      <c r="E389" s="2">
        <f t="shared" si="11"/>
        <v>7.1952466187853087E-2</v>
      </c>
    </row>
    <row r="390" spans="1:5" x14ac:dyDescent="0.3">
      <c r="A390" s="4">
        <v>41821</v>
      </c>
      <c r="B390" s="5">
        <v>26.25</v>
      </c>
      <c r="C390" s="5">
        <v>32.369999</v>
      </c>
      <c r="D390" s="2">
        <f t="shared" si="12"/>
        <v>9.1013378244023779E-2</v>
      </c>
      <c r="E390" s="2">
        <f t="shared" si="11"/>
        <v>7.2875920311469972E-2</v>
      </c>
    </row>
    <row r="391" spans="1:5" x14ac:dyDescent="0.3">
      <c r="A391" s="4">
        <v>41822</v>
      </c>
      <c r="B391" s="5">
        <v>26.5</v>
      </c>
      <c r="C391" s="5">
        <v>32.389999000000003</v>
      </c>
      <c r="D391" s="2">
        <f t="shared" si="12"/>
        <v>8.7165060665079896E-2</v>
      </c>
      <c r="E391" s="2">
        <f t="shared" si="11"/>
        <v>7.3529967548827999E-2</v>
      </c>
    </row>
    <row r="392" spans="1:5" x14ac:dyDescent="0.3">
      <c r="A392" s="4">
        <v>41823</v>
      </c>
      <c r="B392" s="5">
        <v>26.540001</v>
      </c>
      <c r="C392" s="5">
        <v>32.540000999999997</v>
      </c>
      <c r="D392" s="2">
        <f t="shared" si="12"/>
        <v>8.8516627055133065E-2</v>
      </c>
      <c r="E392" s="2">
        <f t="shared" si="11"/>
        <v>7.422765806820264E-2</v>
      </c>
    </row>
    <row r="393" spans="1:5" x14ac:dyDescent="0.3">
      <c r="A393" s="4">
        <v>41827</v>
      </c>
      <c r="B393" s="5">
        <v>26.540001</v>
      </c>
      <c r="C393" s="5">
        <v>32.279998999999997</v>
      </c>
      <c r="D393" s="2">
        <f t="shared" si="12"/>
        <v>8.5032577703864937E-2</v>
      </c>
      <c r="E393" s="2">
        <f t="shared" si="11"/>
        <v>7.4826593972902464E-2</v>
      </c>
    </row>
    <row r="394" spans="1:5" x14ac:dyDescent="0.3">
      <c r="A394" s="4">
        <v>41828</v>
      </c>
      <c r="B394" s="5">
        <v>26.440000999999999</v>
      </c>
      <c r="C394" s="5">
        <v>32.279998999999997</v>
      </c>
      <c r="D394" s="2">
        <f t="shared" si="12"/>
        <v>8.6672045356788824E-2</v>
      </c>
      <c r="E394" s="2">
        <f t="shared" si="11"/>
        <v>7.5483320717811123E-2</v>
      </c>
    </row>
    <row r="395" spans="1:5" x14ac:dyDescent="0.3">
      <c r="A395" s="4">
        <v>41829</v>
      </c>
      <c r="B395" s="5">
        <v>26.42</v>
      </c>
      <c r="C395" s="5">
        <v>32.470001000000003</v>
      </c>
      <c r="D395" s="2">
        <f t="shared" si="12"/>
        <v>8.9549488722746359E-2</v>
      </c>
      <c r="E395" s="2">
        <f t="shared" si="11"/>
        <v>7.637422945748068E-2</v>
      </c>
    </row>
    <row r="396" spans="1:5" x14ac:dyDescent="0.3">
      <c r="A396" s="4">
        <v>41830</v>
      </c>
      <c r="B396" s="5">
        <v>26.27</v>
      </c>
      <c r="C396" s="5">
        <v>32.290000999999997</v>
      </c>
      <c r="D396" s="2">
        <f t="shared" si="12"/>
        <v>8.9607985680904695E-2</v>
      </c>
      <c r="E396" s="2">
        <f t="shared" si="11"/>
        <v>7.7269184759884368E-2</v>
      </c>
    </row>
    <row r="397" spans="1:5" x14ac:dyDescent="0.3">
      <c r="A397" s="4">
        <v>41831</v>
      </c>
      <c r="B397" s="5">
        <v>26.549999</v>
      </c>
      <c r="C397" s="5">
        <v>32.07</v>
      </c>
      <c r="D397" s="2">
        <f t="shared" si="12"/>
        <v>8.2034450868560496E-2</v>
      </c>
      <c r="E397" s="2">
        <f t="shared" si="11"/>
        <v>7.8028030591220793E-2</v>
      </c>
    </row>
    <row r="398" spans="1:5" x14ac:dyDescent="0.3">
      <c r="A398" s="4">
        <v>41834</v>
      </c>
      <c r="B398" s="5">
        <v>26.67</v>
      </c>
      <c r="C398" s="5">
        <v>32.220001000000003</v>
      </c>
      <c r="D398" s="2">
        <f t="shared" si="12"/>
        <v>8.2102533872357081E-2</v>
      </c>
      <c r="E398" s="2">
        <f t="shared" si="11"/>
        <v>7.8667770544330828E-2</v>
      </c>
    </row>
    <row r="399" spans="1:5" x14ac:dyDescent="0.3">
      <c r="A399" s="4">
        <v>41835</v>
      </c>
      <c r="B399" s="5">
        <v>26.540001</v>
      </c>
      <c r="C399" s="5">
        <v>32</v>
      </c>
      <c r="D399" s="2">
        <f t="shared" si="12"/>
        <v>8.124904342771859E-2</v>
      </c>
      <c r="E399" s="2">
        <f t="shared" si="11"/>
        <v>7.9282310622244834E-2</v>
      </c>
    </row>
    <row r="400" spans="1:5" x14ac:dyDescent="0.3">
      <c r="A400" s="4">
        <v>41836</v>
      </c>
      <c r="B400" s="5">
        <v>26.620000999999998</v>
      </c>
      <c r="C400" s="5">
        <v>32.290000999999997</v>
      </c>
      <c r="D400" s="2">
        <f t="shared" si="12"/>
        <v>8.3859991013725432E-2</v>
      </c>
      <c r="E400" s="2">
        <f t="shared" si="11"/>
        <v>7.9864118777763393E-2</v>
      </c>
    </row>
    <row r="401" spans="1:5" x14ac:dyDescent="0.3">
      <c r="A401" s="4">
        <v>41837</v>
      </c>
      <c r="B401" s="5">
        <v>26.43</v>
      </c>
      <c r="C401" s="5">
        <v>32.209999000000003</v>
      </c>
      <c r="D401" s="2">
        <f t="shared" si="12"/>
        <v>8.5893548204761958E-2</v>
      </c>
      <c r="E401" s="2">
        <f t="shared" si="11"/>
        <v>8.0427297434406034E-2</v>
      </c>
    </row>
    <row r="402" spans="1:5" x14ac:dyDescent="0.3">
      <c r="A402" s="4">
        <v>41838</v>
      </c>
      <c r="B402" s="5">
        <v>26.73</v>
      </c>
      <c r="C402" s="5">
        <v>32.450001</v>
      </c>
      <c r="D402" s="2">
        <f t="shared" si="12"/>
        <v>8.4215755763347735E-2</v>
      </c>
      <c r="E402" s="2">
        <f t="shared" si="11"/>
        <v>8.1035793327793038E-2</v>
      </c>
    </row>
    <row r="403" spans="1:5" x14ac:dyDescent="0.3">
      <c r="A403" s="4">
        <v>41841</v>
      </c>
      <c r="B403" s="5">
        <v>26.620000999999998</v>
      </c>
      <c r="C403" s="5">
        <v>32.419998</v>
      </c>
      <c r="D403" s="2">
        <f t="shared" si="12"/>
        <v>8.5604916267482484E-2</v>
      </c>
      <c r="E403" s="2">
        <f t="shared" si="11"/>
        <v>8.1698276367365666E-2</v>
      </c>
    </row>
    <row r="404" spans="1:5" x14ac:dyDescent="0.3">
      <c r="A404" s="4">
        <v>41842</v>
      </c>
      <c r="B404" s="5">
        <v>26.809999000000001</v>
      </c>
      <c r="C404" s="5">
        <v>32.580002</v>
      </c>
      <c r="D404" s="2">
        <f t="shared" si="12"/>
        <v>8.465430884877323E-2</v>
      </c>
      <c r="E404" s="2">
        <f t="shared" si="11"/>
        <v>8.2351332270020713E-2</v>
      </c>
    </row>
    <row r="405" spans="1:5" x14ac:dyDescent="0.3">
      <c r="A405" s="4">
        <v>41843</v>
      </c>
      <c r="B405" s="5">
        <v>27.1</v>
      </c>
      <c r="C405" s="5">
        <v>32.740001999999997</v>
      </c>
      <c r="D405" s="2">
        <f t="shared" si="12"/>
        <v>8.2109410731417184E-2</v>
      </c>
      <c r="E405" s="2">
        <f t="shared" si="11"/>
        <v>8.2891610417330314E-2</v>
      </c>
    </row>
    <row r="406" spans="1:5" x14ac:dyDescent="0.3">
      <c r="A406" s="4">
        <v>41844</v>
      </c>
      <c r="B406" s="5">
        <v>27.02</v>
      </c>
      <c r="C406" s="5">
        <v>32.720001000000003</v>
      </c>
      <c r="D406" s="2">
        <f t="shared" si="12"/>
        <v>8.3127963586332176E-2</v>
      </c>
      <c r="E406" s="2">
        <f t="shared" si="11"/>
        <v>8.3323194876210677E-2</v>
      </c>
    </row>
    <row r="407" spans="1:5" x14ac:dyDescent="0.3">
      <c r="A407" s="4">
        <v>41845</v>
      </c>
      <c r="B407" s="5">
        <v>26.85</v>
      </c>
      <c r="C407" s="5">
        <v>32.650002000000001</v>
      </c>
      <c r="D407" s="2">
        <f t="shared" si="12"/>
        <v>8.4938922178548523E-2</v>
      </c>
      <c r="E407" s="2">
        <f t="shared" si="11"/>
        <v>8.3722675607729322E-2</v>
      </c>
    </row>
    <row r="408" spans="1:5" x14ac:dyDescent="0.3">
      <c r="A408" s="4">
        <v>41848</v>
      </c>
      <c r="B408" s="5">
        <v>26.950001</v>
      </c>
      <c r="C408" s="5">
        <v>32.68</v>
      </c>
      <c r="D408" s="2">
        <f t="shared" si="12"/>
        <v>8.3723262222797593E-2</v>
      </c>
      <c r="E408" s="2">
        <f t="shared" si="11"/>
        <v>8.3980238169179863E-2</v>
      </c>
    </row>
    <row r="409" spans="1:5" x14ac:dyDescent="0.3">
      <c r="A409" s="4">
        <v>41849</v>
      </c>
      <c r="B409" s="5">
        <v>26.91</v>
      </c>
      <c r="C409" s="5">
        <v>32.509998000000003</v>
      </c>
      <c r="D409" s="2">
        <f t="shared" si="12"/>
        <v>8.2103245014777879E-2</v>
      </c>
      <c r="E409" s="2">
        <f t="shared" si="11"/>
        <v>8.4118745617581842E-2</v>
      </c>
    </row>
    <row r="410" spans="1:5" x14ac:dyDescent="0.3">
      <c r="A410" s="4">
        <v>41850</v>
      </c>
      <c r="B410" s="5">
        <v>26.93</v>
      </c>
      <c r="C410" s="5">
        <v>32.610000999999997</v>
      </c>
      <c r="D410" s="2">
        <f t="shared" si="12"/>
        <v>8.3114458712277711E-2</v>
      </c>
      <c r="E410" s="2">
        <f t="shared" si="11"/>
        <v>8.4184592011840059E-2</v>
      </c>
    </row>
    <row r="411" spans="1:5" x14ac:dyDescent="0.3">
      <c r="A411" s="4">
        <v>41851</v>
      </c>
      <c r="B411" s="5">
        <v>26.59</v>
      </c>
      <c r="C411" s="5">
        <v>32.159999999999997</v>
      </c>
      <c r="D411" s="2">
        <f t="shared" si="12"/>
        <v>8.2597702744846555E-2</v>
      </c>
      <c r="E411" s="2">
        <f t="shared" si="11"/>
        <v>8.4280207500527213E-2</v>
      </c>
    </row>
    <row r="412" spans="1:5" x14ac:dyDescent="0.3">
      <c r="A412" s="4">
        <v>41852</v>
      </c>
      <c r="B412" s="5">
        <v>26.42</v>
      </c>
      <c r="C412" s="5">
        <v>31.85</v>
      </c>
      <c r="D412" s="2">
        <f t="shared" si="12"/>
        <v>8.1176623392860831E-2</v>
      </c>
      <c r="E412" s="2">
        <f t="shared" si="11"/>
        <v>8.4426520486251919E-2</v>
      </c>
    </row>
    <row r="413" spans="1:5" x14ac:dyDescent="0.3">
      <c r="A413" s="4">
        <v>41855</v>
      </c>
      <c r="B413" s="5">
        <v>26.530000999999999</v>
      </c>
      <c r="C413" s="5">
        <v>32.040000999999997</v>
      </c>
      <c r="D413" s="2">
        <f t="shared" si="12"/>
        <v>8.1955254614691039E-2</v>
      </c>
      <c r="E413" s="2">
        <f t="shared" si="11"/>
        <v>8.4459222852228552E-2</v>
      </c>
    </row>
    <row r="414" spans="1:5" x14ac:dyDescent="0.3">
      <c r="A414" s="4">
        <v>41856</v>
      </c>
      <c r="B414" s="5">
        <v>26.24</v>
      </c>
      <c r="C414" s="5">
        <v>31.65</v>
      </c>
      <c r="D414" s="2">
        <f t="shared" si="12"/>
        <v>8.1409883649751283E-2</v>
      </c>
      <c r="E414" s="2">
        <f t="shared" si="11"/>
        <v>8.4513666829583375E-2</v>
      </c>
    </row>
    <row r="415" spans="1:5" x14ac:dyDescent="0.3">
      <c r="A415" s="4">
        <v>41857</v>
      </c>
      <c r="B415" s="5">
        <v>26.379999000000002</v>
      </c>
      <c r="C415" s="5">
        <v>31.82</v>
      </c>
      <c r="D415" s="2">
        <f t="shared" si="12"/>
        <v>8.1425400563237049E-2</v>
      </c>
      <c r="E415" s="2">
        <f t="shared" si="11"/>
        <v>8.4516342875736464E-2</v>
      </c>
    </row>
    <row r="416" spans="1:5" x14ac:dyDescent="0.3">
      <c r="A416" s="4">
        <v>41858</v>
      </c>
      <c r="B416" s="5">
        <v>26.08</v>
      </c>
      <c r="C416" s="5">
        <v>31.6</v>
      </c>
      <c r="D416" s="2">
        <f t="shared" si="12"/>
        <v>8.3379495558521269E-2</v>
      </c>
      <c r="E416" s="2">
        <f t="shared" ref="E416:E479" si="13">AVERAGE(D387:D416)</f>
        <v>8.44970544937894E-2</v>
      </c>
    </row>
    <row r="417" spans="1:5" x14ac:dyDescent="0.3">
      <c r="A417" s="4">
        <v>41859</v>
      </c>
      <c r="B417" s="5">
        <v>26.02</v>
      </c>
      <c r="C417" s="5">
        <v>31.610001</v>
      </c>
      <c r="D417" s="2">
        <f t="shared" si="12"/>
        <v>8.4517217353160493E-2</v>
      </c>
      <c r="E417" s="2">
        <f t="shared" si="13"/>
        <v>8.4609341006736699E-2</v>
      </c>
    </row>
    <row r="418" spans="1:5" x14ac:dyDescent="0.3">
      <c r="A418" s="4">
        <v>41862</v>
      </c>
      <c r="B418" s="5">
        <v>26.02</v>
      </c>
      <c r="C418" s="5">
        <v>31.91</v>
      </c>
      <c r="D418" s="2">
        <f t="shared" si="12"/>
        <v>8.8619511967943015E-2</v>
      </c>
      <c r="E418" s="2">
        <f t="shared" si="13"/>
        <v>8.4740712740536989E-2</v>
      </c>
    </row>
    <row r="419" spans="1:5" x14ac:dyDescent="0.3">
      <c r="A419" s="4">
        <v>41863</v>
      </c>
      <c r="B419" s="5">
        <v>26.24</v>
      </c>
      <c r="C419" s="5">
        <v>31.92</v>
      </c>
      <c r="D419" s="2">
        <f t="shared" si="12"/>
        <v>8.5099051975069173E-2</v>
      </c>
      <c r="E419" s="2">
        <f t="shared" si="13"/>
        <v>8.454897053205003E-2</v>
      </c>
    </row>
    <row r="420" spans="1:5" x14ac:dyDescent="0.3">
      <c r="A420" s="4">
        <v>41864</v>
      </c>
      <c r="B420" s="5">
        <v>26.42</v>
      </c>
      <c r="C420" s="5">
        <v>31.92</v>
      </c>
      <c r="D420" s="2">
        <f t="shared" si="12"/>
        <v>8.21300694001834E-2</v>
      </c>
      <c r="E420" s="2">
        <f t="shared" si="13"/>
        <v>8.4252860237255339E-2</v>
      </c>
    </row>
    <row r="421" spans="1:5" x14ac:dyDescent="0.3">
      <c r="A421" s="4">
        <v>41865</v>
      </c>
      <c r="B421" s="5">
        <v>26.629999000000002</v>
      </c>
      <c r="C421" s="5">
        <v>32.029998999999997</v>
      </c>
      <c r="D421" s="2">
        <f t="shared" si="12"/>
        <v>8.0185774974356749E-2</v>
      </c>
      <c r="E421" s="2">
        <f t="shared" si="13"/>
        <v>8.4020217380897891E-2</v>
      </c>
    </row>
    <row r="422" spans="1:5" x14ac:dyDescent="0.3">
      <c r="A422" s="4">
        <v>41866</v>
      </c>
      <c r="B422" s="5">
        <v>26.67</v>
      </c>
      <c r="C422" s="5">
        <v>32.119999</v>
      </c>
      <c r="D422" s="2">
        <f t="shared" si="12"/>
        <v>8.0752507395768156E-2</v>
      </c>
      <c r="E422" s="2">
        <f t="shared" si="13"/>
        <v>8.376141339225239E-2</v>
      </c>
    </row>
    <row r="423" spans="1:5" x14ac:dyDescent="0.3">
      <c r="A423" s="4">
        <v>41869</v>
      </c>
      <c r="B423" s="5">
        <v>26.85</v>
      </c>
      <c r="C423" s="5">
        <v>32.200001</v>
      </c>
      <c r="D423" s="2">
        <f t="shared" si="12"/>
        <v>7.8911595147662522E-2</v>
      </c>
      <c r="E423" s="2">
        <f t="shared" si="13"/>
        <v>8.3557380640378959E-2</v>
      </c>
    </row>
    <row r="424" spans="1:5" x14ac:dyDescent="0.3">
      <c r="A424" s="4">
        <v>41870</v>
      </c>
      <c r="B424" s="5">
        <v>26.879999000000002</v>
      </c>
      <c r="C424" s="5">
        <v>32.340000000000003</v>
      </c>
      <c r="D424" s="2">
        <f t="shared" si="12"/>
        <v>8.0310767345383824E-2</v>
      </c>
      <c r="E424" s="2">
        <f t="shared" si="13"/>
        <v>8.3345338039998815E-2</v>
      </c>
    </row>
    <row r="425" spans="1:5" x14ac:dyDescent="0.3">
      <c r="A425" s="4">
        <v>41871</v>
      </c>
      <c r="B425" s="5">
        <v>27.07</v>
      </c>
      <c r="C425" s="5">
        <v>32.419998</v>
      </c>
      <c r="D425" s="2">
        <f t="shared" si="12"/>
        <v>7.8324727950225687E-2</v>
      </c>
      <c r="E425" s="2">
        <f t="shared" si="13"/>
        <v>8.2971179347581456E-2</v>
      </c>
    </row>
    <row r="426" spans="1:5" x14ac:dyDescent="0.3">
      <c r="A426" s="4">
        <v>41872</v>
      </c>
      <c r="B426" s="5">
        <v>27.049999</v>
      </c>
      <c r="C426" s="5">
        <v>32.5</v>
      </c>
      <c r="D426" s="2">
        <f t="shared" si="12"/>
        <v>7.9716107591535287E-2</v>
      </c>
      <c r="E426" s="2">
        <f t="shared" si="13"/>
        <v>8.2641450077935802E-2</v>
      </c>
    </row>
    <row r="427" spans="1:5" x14ac:dyDescent="0.3">
      <c r="A427" s="4">
        <v>41873</v>
      </c>
      <c r="B427" s="5">
        <v>26.940000999999999</v>
      </c>
      <c r="C427" s="5">
        <v>32.439999</v>
      </c>
      <c r="D427" s="2">
        <f t="shared" si="12"/>
        <v>8.0683224643724155E-2</v>
      </c>
      <c r="E427" s="2">
        <f t="shared" si="13"/>
        <v>8.259640920377459E-2</v>
      </c>
    </row>
    <row r="428" spans="1:5" x14ac:dyDescent="0.3">
      <c r="A428" s="4">
        <v>41876</v>
      </c>
      <c r="B428" s="5">
        <v>26.99</v>
      </c>
      <c r="C428" s="5">
        <v>32.470001000000003</v>
      </c>
      <c r="D428" s="2">
        <f t="shared" si="12"/>
        <v>8.0279417444738224E-2</v>
      </c>
      <c r="E428" s="2">
        <f t="shared" si="13"/>
        <v>8.2535638656187307E-2</v>
      </c>
    </row>
    <row r="429" spans="1:5" x14ac:dyDescent="0.3">
      <c r="A429" s="4">
        <v>41877</v>
      </c>
      <c r="B429" s="5">
        <v>27.02</v>
      </c>
      <c r="C429" s="5">
        <v>32.610000999999997</v>
      </c>
      <c r="D429" s="2">
        <f t="shared" si="12"/>
        <v>8.1665467437776362E-2</v>
      </c>
      <c r="E429" s="2">
        <f t="shared" si="13"/>
        <v>8.2549519456522572E-2</v>
      </c>
    </row>
    <row r="430" spans="1:5" x14ac:dyDescent="0.3">
      <c r="A430" s="4">
        <v>41878</v>
      </c>
      <c r="B430" s="5">
        <v>27.120000999999998</v>
      </c>
      <c r="C430" s="5">
        <v>32.849997999999999</v>
      </c>
      <c r="D430" s="2">
        <f t="shared" si="12"/>
        <v>8.3245646245900681E-2</v>
      </c>
      <c r="E430" s="2">
        <f t="shared" si="13"/>
        <v>8.2529041297595057E-2</v>
      </c>
    </row>
    <row r="431" spans="1:5" x14ac:dyDescent="0.3">
      <c r="A431" s="4">
        <v>41879</v>
      </c>
      <c r="B431" s="5">
        <v>27.139999</v>
      </c>
      <c r="C431" s="5">
        <v>32.830002</v>
      </c>
      <c r="D431" s="2">
        <f t="shared" si="12"/>
        <v>8.266108186480095E-2</v>
      </c>
      <c r="E431" s="2">
        <f t="shared" si="13"/>
        <v>8.2421292419596365E-2</v>
      </c>
    </row>
    <row r="432" spans="1:5" x14ac:dyDescent="0.3">
      <c r="A432" s="4">
        <v>41880</v>
      </c>
      <c r="B432" s="5">
        <v>27.16</v>
      </c>
      <c r="C432" s="5">
        <v>32.860000999999997</v>
      </c>
      <c r="D432" s="2">
        <f t="shared" si="12"/>
        <v>8.2737806707087524E-2</v>
      </c>
      <c r="E432" s="2">
        <f t="shared" si="13"/>
        <v>8.2372027451054375E-2</v>
      </c>
    </row>
    <row r="433" spans="1:5" x14ac:dyDescent="0.3">
      <c r="A433" s="4">
        <v>41884</v>
      </c>
      <c r="B433" s="5">
        <v>27.16</v>
      </c>
      <c r="C433" s="5">
        <v>32.729999999999997</v>
      </c>
      <c r="D433" s="2">
        <f t="shared" si="12"/>
        <v>8.1016239699540221E-2</v>
      </c>
      <c r="E433" s="2">
        <f t="shared" si="13"/>
        <v>8.2219071565456298E-2</v>
      </c>
    </row>
    <row r="434" spans="1:5" x14ac:dyDescent="0.3">
      <c r="A434" s="4">
        <v>41885</v>
      </c>
      <c r="B434" s="5">
        <v>27.34</v>
      </c>
      <c r="C434" s="5">
        <v>32.950001</v>
      </c>
      <c r="D434" s="2">
        <f t="shared" si="12"/>
        <v>8.1056921878634156E-2</v>
      </c>
      <c r="E434" s="2">
        <f t="shared" si="13"/>
        <v>8.2099158666451663E-2</v>
      </c>
    </row>
    <row r="435" spans="1:5" x14ac:dyDescent="0.3">
      <c r="A435" s="4">
        <v>41886</v>
      </c>
      <c r="B435" s="5">
        <v>27.25</v>
      </c>
      <c r="C435" s="5">
        <v>32.799999</v>
      </c>
      <c r="D435" s="2">
        <f t="shared" si="12"/>
        <v>8.0507323858332244E-2</v>
      </c>
      <c r="E435" s="2">
        <f t="shared" si="13"/>
        <v>8.2045755770682155E-2</v>
      </c>
    </row>
    <row r="436" spans="1:5" x14ac:dyDescent="0.3">
      <c r="A436" s="4">
        <v>41887</v>
      </c>
      <c r="B436" s="5">
        <v>27.200001</v>
      </c>
      <c r="C436" s="5">
        <v>32.840000000000003</v>
      </c>
      <c r="D436" s="2">
        <f t="shared" si="12"/>
        <v>8.1834228446495891E-2</v>
      </c>
      <c r="E436" s="2">
        <f t="shared" si="13"/>
        <v>8.2002631266020948E-2</v>
      </c>
    </row>
    <row r="437" spans="1:5" x14ac:dyDescent="0.3">
      <c r="A437" s="4">
        <v>41890</v>
      </c>
      <c r="B437" s="5">
        <v>26.809999000000001</v>
      </c>
      <c r="C437" s="5">
        <v>32.419998</v>
      </c>
      <c r="D437" s="2">
        <f t="shared" si="12"/>
        <v>8.2516185936826386E-2</v>
      </c>
      <c r="E437" s="2">
        <f t="shared" si="13"/>
        <v>8.1921873391296876E-2</v>
      </c>
    </row>
    <row r="438" spans="1:5" x14ac:dyDescent="0.3">
      <c r="A438" s="4">
        <v>41891</v>
      </c>
      <c r="B438" s="5">
        <v>26.65</v>
      </c>
      <c r="C438" s="5">
        <v>32.490001999999997</v>
      </c>
      <c r="D438" s="2">
        <f t="shared" si="12"/>
        <v>8.6052524716431017E-2</v>
      </c>
      <c r="E438" s="2">
        <f t="shared" si="13"/>
        <v>8.1999515474417986E-2</v>
      </c>
    </row>
    <row r="439" spans="1:5" x14ac:dyDescent="0.3">
      <c r="A439" s="4">
        <v>41892</v>
      </c>
      <c r="B439" s="5">
        <v>26.620000999999998</v>
      </c>
      <c r="C439" s="5">
        <v>32.439999</v>
      </c>
      <c r="D439" s="2">
        <f t="shared" si="12"/>
        <v>8.5872764698245896E-2</v>
      </c>
      <c r="E439" s="2">
        <f t="shared" si="13"/>
        <v>8.2125166130533583E-2</v>
      </c>
    </row>
    <row r="440" spans="1:5" x14ac:dyDescent="0.3">
      <c r="A440" s="4">
        <v>41893</v>
      </c>
      <c r="B440" s="5">
        <v>26.190000999999999</v>
      </c>
      <c r="C440" s="5">
        <v>32.299999</v>
      </c>
      <c r="D440" s="2">
        <f t="shared" si="12"/>
        <v>9.1066993877766775E-2</v>
      </c>
      <c r="E440" s="2">
        <f t="shared" si="13"/>
        <v>8.2390250636049892E-2</v>
      </c>
    </row>
    <row r="441" spans="1:5" x14ac:dyDescent="0.3">
      <c r="A441" s="4">
        <v>41894</v>
      </c>
      <c r="B441" s="5">
        <v>25.91</v>
      </c>
      <c r="C441" s="5">
        <v>32.18</v>
      </c>
      <c r="D441" s="2">
        <f t="shared" si="12"/>
        <v>9.4118626777185938E-2</v>
      </c>
      <c r="E441" s="2">
        <f t="shared" si="13"/>
        <v>8.2774281437127895E-2</v>
      </c>
    </row>
    <row r="442" spans="1:5" x14ac:dyDescent="0.3">
      <c r="A442" s="4">
        <v>41897</v>
      </c>
      <c r="B442" s="5">
        <v>25.66</v>
      </c>
      <c r="C442" s="5">
        <v>32.209999000000003</v>
      </c>
      <c r="D442" s="2">
        <f t="shared" si="12"/>
        <v>9.8734059297562585E-2</v>
      </c>
      <c r="E442" s="2">
        <f t="shared" si="13"/>
        <v>8.3359529300617949E-2</v>
      </c>
    </row>
    <row r="443" spans="1:5" x14ac:dyDescent="0.3">
      <c r="A443" s="4">
        <v>41898</v>
      </c>
      <c r="B443" s="5">
        <v>25.85</v>
      </c>
      <c r="C443" s="5">
        <v>32.520000000000003</v>
      </c>
      <c r="D443" s="2">
        <f t="shared" si="12"/>
        <v>9.9689989492069295E-2</v>
      </c>
      <c r="E443" s="2">
        <f t="shared" si="13"/>
        <v>8.3950687129863893E-2</v>
      </c>
    </row>
    <row r="444" spans="1:5" x14ac:dyDescent="0.3">
      <c r="A444" s="4">
        <v>41899</v>
      </c>
      <c r="B444" s="5">
        <v>25.17</v>
      </c>
      <c r="C444" s="5">
        <v>32.32</v>
      </c>
      <c r="D444" s="2">
        <f t="shared" si="12"/>
        <v>0.10858813655418578</v>
      </c>
      <c r="E444" s="2">
        <f t="shared" si="13"/>
        <v>8.485662889334504E-2</v>
      </c>
    </row>
    <row r="445" spans="1:5" x14ac:dyDescent="0.3">
      <c r="A445" s="4">
        <v>41900</v>
      </c>
      <c r="B445" s="5">
        <v>25.35</v>
      </c>
      <c r="C445" s="5">
        <v>32.470001000000003</v>
      </c>
      <c r="D445" s="2">
        <f t="shared" si="12"/>
        <v>0.10750433833190005</v>
      </c>
      <c r="E445" s="2">
        <f t="shared" si="13"/>
        <v>8.5725926818967138E-2</v>
      </c>
    </row>
    <row r="446" spans="1:5" x14ac:dyDescent="0.3">
      <c r="A446" s="4">
        <v>41901</v>
      </c>
      <c r="B446" s="5">
        <v>25.1</v>
      </c>
      <c r="C446" s="5">
        <v>32.080002</v>
      </c>
      <c r="D446" s="2">
        <f t="shared" si="12"/>
        <v>0.10656066520680268</v>
      </c>
      <c r="E446" s="2">
        <f t="shared" si="13"/>
        <v>8.6498632473909848E-2</v>
      </c>
    </row>
    <row r="447" spans="1:5" x14ac:dyDescent="0.3">
      <c r="A447" s="4">
        <v>41904</v>
      </c>
      <c r="B447" s="5">
        <v>24.700001</v>
      </c>
      <c r="C447" s="5">
        <v>31.610001</v>
      </c>
      <c r="D447" s="2">
        <f t="shared" si="12"/>
        <v>0.10712753873629001</v>
      </c>
      <c r="E447" s="2">
        <f t="shared" si="13"/>
        <v>8.7252309853347476E-2</v>
      </c>
    </row>
    <row r="448" spans="1:5" x14ac:dyDescent="0.3">
      <c r="A448" s="4">
        <v>41905</v>
      </c>
      <c r="B448" s="5">
        <v>24.719999000000001</v>
      </c>
      <c r="C448" s="5">
        <v>31.459999</v>
      </c>
      <c r="D448" s="2">
        <f t="shared" si="12"/>
        <v>0.1047102556343808</v>
      </c>
      <c r="E448" s="2">
        <f t="shared" si="13"/>
        <v>8.7788667975562076E-2</v>
      </c>
    </row>
    <row r="449" spans="1:5" x14ac:dyDescent="0.3">
      <c r="A449" s="4">
        <v>41906</v>
      </c>
      <c r="B449" s="5">
        <v>24.950001</v>
      </c>
      <c r="C449" s="5">
        <v>31.43</v>
      </c>
      <c r="D449" s="2">
        <f t="shared" si="12"/>
        <v>0.10027381365157917</v>
      </c>
      <c r="E449" s="2">
        <f t="shared" si="13"/>
        <v>8.8294493364779056E-2</v>
      </c>
    </row>
    <row r="450" spans="1:5" x14ac:dyDescent="0.3">
      <c r="A450" s="4">
        <v>41907</v>
      </c>
      <c r="B450" s="5">
        <v>24.280000999999999</v>
      </c>
      <c r="C450" s="5">
        <v>30.790001</v>
      </c>
      <c r="D450" s="2">
        <f t="shared" si="12"/>
        <v>0.1031610027181054</v>
      </c>
      <c r="E450" s="2">
        <f t="shared" si="13"/>
        <v>8.8995524475376453E-2</v>
      </c>
    </row>
    <row r="451" spans="1:5" x14ac:dyDescent="0.3">
      <c r="A451" s="4">
        <v>41908</v>
      </c>
      <c r="B451" s="5">
        <v>24.200001</v>
      </c>
      <c r="C451" s="5">
        <v>30.99</v>
      </c>
      <c r="D451" s="2">
        <f t="shared" ref="D451:D514" si="14">LOG(C451/B451)</f>
        <v>0.10740619231279915</v>
      </c>
      <c r="E451" s="2">
        <f t="shared" si="13"/>
        <v>8.9902871719991201E-2</v>
      </c>
    </row>
    <row r="452" spans="1:5" x14ac:dyDescent="0.3">
      <c r="A452" s="4">
        <v>41911</v>
      </c>
      <c r="B452" s="5">
        <v>23.799999</v>
      </c>
      <c r="C452" s="5">
        <v>30.860001</v>
      </c>
      <c r="D452" s="2">
        <f t="shared" si="14"/>
        <v>0.11281899699134011</v>
      </c>
      <c r="E452" s="2">
        <f t="shared" si="13"/>
        <v>9.0971754706510283E-2</v>
      </c>
    </row>
    <row r="453" spans="1:5" x14ac:dyDescent="0.3">
      <c r="A453" s="4">
        <v>41912</v>
      </c>
      <c r="B453" s="5">
        <v>23.940000999999999</v>
      </c>
      <c r="C453" s="5">
        <v>30.690000999999999</v>
      </c>
      <c r="D453" s="2">
        <f t="shared" si="14"/>
        <v>0.10787273837148462</v>
      </c>
      <c r="E453" s="2">
        <f t="shared" si="13"/>
        <v>9.1937126147304357E-2</v>
      </c>
    </row>
    <row r="454" spans="1:5" x14ac:dyDescent="0.3">
      <c r="A454" s="4">
        <v>41913</v>
      </c>
      <c r="B454" s="5">
        <v>23.98</v>
      </c>
      <c r="C454" s="5">
        <v>30.450001</v>
      </c>
      <c r="D454" s="2">
        <f t="shared" si="14"/>
        <v>0.10373813246860865</v>
      </c>
      <c r="E454" s="2">
        <f t="shared" si="13"/>
        <v>9.2718038318078524E-2</v>
      </c>
    </row>
    <row r="455" spans="1:5" x14ac:dyDescent="0.3">
      <c r="A455" s="4">
        <v>41914</v>
      </c>
      <c r="B455" s="5">
        <v>24.08</v>
      </c>
      <c r="C455" s="5">
        <v>30.379999000000002</v>
      </c>
      <c r="D455" s="2">
        <f t="shared" si="14"/>
        <v>0.10093127264557285</v>
      </c>
      <c r="E455" s="2">
        <f t="shared" si="13"/>
        <v>9.347158980792343E-2</v>
      </c>
    </row>
    <row r="456" spans="1:5" x14ac:dyDescent="0.3">
      <c r="A456" s="4">
        <v>41915</v>
      </c>
      <c r="B456" s="5">
        <v>24.02</v>
      </c>
      <c r="C456" s="5">
        <v>30.27</v>
      </c>
      <c r="D456" s="2">
        <f t="shared" si="14"/>
        <v>0.10043941788968569</v>
      </c>
      <c r="E456" s="2">
        <f t="shared" si="13"/>
        <v>9.416236681786179E-2</v>
      </c>
    </row>
    <row r="457" spans="1:5" x14ac:dyDescent="0.3">
      <c r="A457" s="4">
        <v>41918</v>
      </c>
      <c r="B457" s="5">
        <v>24.139999</v>
      </c>
      <c r="C457" s="5">
        <v>30.469999000000001</v>
      </c>
      <c r="D457" s="2">
        <f t="shared" si="14"/>
        <v>0.10113519219881838</v>
      </c>
      <c r="E457" s="2">
        <f t="shared" si="13"/>
        <v>9.4844099069698248E-2</v>
      </c>
    </row>
    <row r="458" spans="1:5" x14ac:dyDescent="0.3">
      <c r="A458" s="4">
        <v>41919</v>
      </c>
      <c r="B458" s="5">
        <v>23.84</v>
      </c>
      <c r="C458" s="5">
        <v>29.99</v>
      </c>
      <c r="D458" s="2">
        <f t="shared" si="14"/>
        <v>9.9670214691328307E-2</v>
      </c>
      <c r="E458" s="2">
        <f t="shared" si="13"/>
        <v>9.5490458977917941E-2</v>
      </c>
    </row>
    <row r="459" spans="1:5" x14ac:dyDescent="0.3">
      <c r="A459" s="4">
        <v>41920</v>
      </c>
      <c r="B459" s="5">
        <v>24.309999000000001</v>
      </c>
      <c r="C459" s="5">
        <v>30.35</v>
      </c>
      <c r="D459" s="2">
        <f t="shared" si="14"/>
        <v>9.6373754432790101E-2</v>
      </c>
      <c r="E459" s="2">
        <f t="shared" si="13"/>
        <v>9.5980735211085064E-2</v>
      </c>
    </row>
    <row r="460" spans="1:5" x14ac:dyDescent="0.3">
      <c r="A460" s="4">
        <v>41921</v>
      </c>
      <c r="B460" s="5">
        <v>23.870000999999998</v>
      </c>
      <c r="C460" s="5">
        <v>29.719999000000001</v>
      </c>
      <c r="D460" s="2">
        <f t="shared" si="14"/>
        <v>9.5196353274758685E-2</v>
      </c>
      <c r="E460" s="2">
        <f t="shared" si="13"/>
        <v>9.637909211204701E-2</v>
      </c>
    </row>
    <row r="461" spans="1:5" x14ac:dyDescent="0.3">
      <c r="A461" s="4">
        <v>41922</v>
      </c>
      <c r="B461" s="5">
        <v>23.18</v>
      </c>
      <c r="C461" s="5">
        <v>29.16</v>
      </c>
      <c r="D461" s="2">
        <f t="shared" si="14"/>
        <v>9.9674088018359863E-2</v>
      </c>
      <c r="E461" s="2">
        <f t="shared" si="13"/>
        <v>9.6946192317165641E-2</v>
      </c>
    </row>
    <row r="462" spans="1:5" x14ac:dyDescent="0.3">
      <c r="A462" s="4">
        <v>41925</v>
      </c>
      <c r="B462" s="5">
        <v>23.35</v>
      </c>
      <c r="C462" s="5">
        <v>28.84</v>
      </c>
      <c r="D462" s="2">
        <f t="shared" si="14"/>
        <v>9.1708371145260453E-2</v>
      </c>
      <c r="E462" s="2">
        <f t="shared" si="13"/>
        <v>9.7245211131771411E-2</v>
      </c>
    </row>
    <row r="463" spans="1:5" x14ac:dyDescent="0.3">
      <c r="A463" s="4">
        <v>41926</v>
      </c>
      <c r="B463" s="5">
        <v>23.51</v>
      </c>
      <c r="C463" s="5">
        <v>28.549999</v>
      </c>
      <c r="D463" s="2">
        <f t="shared" si="14"/>
        <v>8.4353468245211505E-2</v>
      </c>
      <c r="E463" s="2">
        <f t="shared" si="13"/>
        <v>9.7356452083293757E-2</v>
      </c>
    </row>
    <row r="464" spans="1:5" x14ac:dyDescent="0.3">
      <c r="A464" s="4">
        <v>41927</v>
      </c>
      <c r="B464" s="5">
        <v>23.85</v>
      </c>
      <c r="C464" s="5">
        <v>28.299999</v>
      </c>
      <c r="D464" s="2">
        <f t="shared" si="14"/>
        <v>7.4298036802062414E-2</v>
      </c>
      <c r="E464" s="2">
        <f t="shared" si="13"/>
        <v>9.7131155914074702E-2</v>
      </c>
    </row>
    <row r="465" spans="1:5" x14ac:dyDescent="0.3">
      <c r="A465" s="4">
        <v>41928</v>
      </c>
      <c r="B465" s="5">
        <v>23.969999000000001</v>
      </c>
      <c r="C465" s="5">
        <v>28.73</v>
      </c>
      <c r="D465" s="2">
        <f t="shared" si="14"/>
        <v>7.8667610076545214E-2</v>
      </c>
      <c r="E465" s="2">
        <f t="shared" si="13"/>
        <v>9.7069832121348482E-2</v>
      </c>
    </row>
    <row r="466" spans="1:5" x14ac:dyDescent="0.3">
      <c r="A466" s="4">
        <v>41929</v>
      </c>
      <c r="B466" s="5">
        <v>24.299999</v>
      </c>
      <c r="C466" s="5">
        <v>29.030000999999999</v>
      </c>
      <c r="D466" s="2">
        <f t="shared" si="14"/>
        <v>7.7240795065758261E-2</v>
      </c>
      <c r="E466" s="2">
        <f t="shared" si="13"/>
        <v>9.691671767532388E-2</v>
      </c>
    </row>
    <row r="467" spans="1:5" x14ac:dyDescent="0.3">
      <c r="A467" s="4">
        <v>41932</v>
      </c>
      <c r="B467" s="5">
        <v>24.450001</v>
      </c>
      <c r="C467" s="5">
        <v>29.190000999999999</v>
      </c>
      <c r="D467" s="2">
        <f t="shared" si="14"/>
        <v>7.6955228644013843E-2</v>
      </c>
      <c r="E467" s="2">
        <f t="shared" si="13"/>
        <v>9.6731352432230133E-2</v>
      </c>
    </row>
    <row r="468" spans="1:5" x14ac:dyDescent="0.3">
      <c r="A468" s="4">
        <v>41933</v>
      </c>
      <c r="B468" s="5">
        <v>24.610001</v>
      </c>
      <c r="C468" s="5">
        <v>29.799999</v>
      </c>
      <c r="D468" s="2">
        <f t="shared" si="14"/>
        <v>8.3104618152738827E-2</v>
      </c>
      <c r="E468" s="2">
        <f t="shared" si="13"/>
        <v>9.6633088880107063E-2</v>
      </c>
    </row>
    <row r="469" spans="1:5" x14ac:dyDescent="0.3">
      <c r="A469" s="4">
        <v>41934</v>
      </c>
      <c r="B469" s="5">
        <v>24.52</v>
      </c>
      <c r="C469" s="5">
        <v>29.23</v>
      </c>
      <c r="D469" s="2">
        <f t="shared" si="14"/>
        <v>7.630834951105904E-2</v>
      </c>
      <c r="E469" s="2">
        <f t="shared" si="13"/>
        <v>9.6314275040534178E-2</v>
      </c>
    </row>
    <row r="470" spans="1:5" x14ac:dyDescent="0.3">
      <c r="A470" s="4">
        <v>41935</v>
      </c>
      <c r="B470" s="5">
        <v>24.65</v>
      </c>
      <c r="C470" s="5">
        <v>29.639999</v>
      </c>
      <c r="D470" s="2">
        <f t="shared" si="14"/>
        <v>8.0061261041731085E-2</v>
      </c>
      <c r="E470" s="2">
        <f t="shared" si="13"/>
        <v>9.5947417279332967E-2</v>
      </c>
    </row>
    <row r="471" spans="1:5" x14ac:dyDescent="0.3">
      <c r="A471" s="4">
        <v>41936</v>
      </c>
      <c r="B471" s="5">
        <v>24.9</v>
      </c>
      <c r="C471" s="5">
        <v>29.82</v>
      </c>
      <c r="D471" s="2">
        <f t="shared" si="14"/>
        <v>7.8308292021239442E-2</v>
      </c>
      <c r="E471" s="2">
        <f t="shared" si="13"/>
        <v>9.5420406120801424E-2</v>
      </c>
    </row>
    <row r="472" spans="1:5" x14ac:dyDescent="0.3">
      <c r="A472" s="4">
        <v>41939</v>
      </c>
      <c r="B472" s="5">
        <v>24.93</v>
      </c>
      <c r="C472" s="5">
        <v>29.629999000000002</v>
      </c>
      <c r="D472" s="2">
        <f t="shared" si="14"/>
        <v>7.5009358319021904E-2</v>
      </c>
      <c r="E472" s="2">
        <f t="shared" si="13"/>
        <v>9.4629582754850061E-2</v>
      </c>
    </row>
    <row r="473" spans="1:5" x14ac:dyDescent="0.3">
      <c r="A473" s="4">
        <v>41940</v>
      </c>
      <c r="B473" s="5">
        <v>25.360001</v>
      </c>
      <c r="C473" s="5">
        <v>30.120000999999998</v>
      </c>
      <c r="D473" s="2">
        <f t="shared" si="14"/>
        <v>7.4705715612598728E-2</v>
      </c>
      <c r="E473" s="2">
        <f t="shared" si="13"/>
        <v>9.3796773625534374E-2</v>
      </c>
    </row>
    <row r="474" spans="1:5" x14ac:dyDescent="0.3">
      <c r="A474" s="4">
        <v>41941</v>
      </c>
      <c r="B474" s="5">
        <v>24.92</v>
      </c>
      <c r="C474" s="5">
        <v>29.879999000000002</v>
      </c>
      <c r="D474" s="2">
        <f t="shared" si="14"/>
        <v>7.8832540621607688E-2</v>
      </c>
      <c r="E474" s="2">
        <f t="shared" si="13"/>
        <v>9.2804920427781795E-2</v>
      </c>
    </row>
    <row r="475" spans="1:5" x14ac:dyDescent="0.3">
      <c r="A475" s="4">
        <v>41942</v>
      </c>
      <c r="B475" s="5">
        <v>25.299999</v>
      </c>
      <c r="C475" s="5">
        <v>29.76</v>
      </c>
      <c r="D475" s="2">
        <f t="shared" si="14"/>
        <v>7.0512422863813359E-2</v>
      </c>
      <c r="E475" s="2">
        <f t="shared" si="13"/>
        <v>9.1571856578845548E-2</v>
      </c>
    </row>
    <row r="476" spans="1:5" x14ac:dyDescent="0.3">
      <c r="A476" s="4">
        <v>41943</v>
      </c>
      <c r="B476" s="5">
        <v>25.43</v>
      </c>
      <c r="C476" s="5">
        <v>29.92</v>
      </c>
      <c r="D476" s="2">
        <f t="shared" si="14"/>
        <v>7.0615229016714909E-2</v>
      </c>
      <c r="E476" s="2">
        <f t="shared" si="13"/>
        <v>9.0373675372509302E-2</v>
      </c>
    </row>
    <row r="477" spans="1:5" x14ac:dyDescent="0.3">
      <c r="A477" s="4">
        <v>41946</v>
      </c>
      <c r="B477" s="5">
        <v>24.93</v>
      </c>
      <c r="C477" s="5">
        <v>29.459999</v>
      </c>
      <c r="D477" s="2">
        <f t="shared" si="14"/>
        <v>7.2510449261002696E-2</v>
      </c>
      <c r="E477" s="2">
        <f t="shared" si="13"/>
        <v>8.9219772389999716E-2</v>
      </c>
    </row>
    <row r="478" spans="1:5" x14ac:dyDescent="0.3">
      <c r="A478" s="4">
        <v>41947</v>
      </c>
      <c r="B478" s="5">
        <v>25.07</v>
      </c>
      <c r="C478" s="5">
        <v>29.040001</v>
      </c>
      <c r="D478" s="2">
        <f t="shared" si="14"/>
        <v>6.3842293024883506E-2</v>
      </c>
      <c r="E478" s="2">
        <f t="shared" si="13"/>
        <v>8.7857506969683141E-2</v>
      </c>
    </row>
    <row r="479" spans="1:5" x14ac:dyDescent="0.3">
      <c r="A479" s="4">
        <v>41948</v>
      </c>
      <c r="B479" s="5">
        <v>24.790001</v>
      </c>
      <c r="C479" s="5">
        <v>29.43</v>
      </c>
      <c r="D479" s="2">
        <f t="shared" si="14"/>
        <v>7.4513717812851488E-2</v>
      </c>
      <c r="E479" s="2">
        <f t="shared" si="13"/>
        <v>8.6998837108392207E-2</v>
      </c>
    </row>
    <row r="480" spans="1:5" x14ac:dyDescent="0.3">
      <c r="A480" s="4">
        <v>41949</v>
      </c>
      <c r="B480" s="5">
        <v>24.690000999999999</v>
      </c>
      <c r="C480" s="5">
        <v>29.34</v>
      </c>
      <c r="D480" s="2">
        <f t="shared" si="14"/>
        <v>7.4939001985438042E-2</v>
      </c>
      <c r="E480" s="2">
        <f t="shared" ref="E480:E543" si="15">AVERAGE(D451:D480)</f>
        <v>8.6058103750636647E-2</v>
      </c>
    </row>
    <row r="481" spans="1:5" x14ac:dyDescent="0.3">
      <c r="A481" s="4">
        <v>41950</v>
      </c>
      <c r="B481" s="5">
        <v>24.98</v>
      </c>
      <c r="C481" s="5">
        <v>29.85</v>
      </c>
      <c r="D481" s="2">
        <f t="shared" si="14"/>
        <v>7.7351901427271219E-2</v>
      </c>
      <c r="E481" s="2">
        <f t="shared" si="15"/>
        <v>8.5056294054452364E-2</v>
      </c>
    </row>
    <row r="482" spans="1:5" x14ac:dyDescent="0.3">
      <c r="A482" s="4">
        <v>41953</v>
      </c>
      <c r="B482" s="5">
        <v>24.98</v>
      </c>
      <c r="C482" s="5">
        <v>29.799999</v>
      </c>
      <c r="D482" s="2">
        <f t="shared" si="14"/>
        <v>7.6623815464497924E-2</v>
      </c>
      <c r="E482" s="2">
        <f t="shared" si="15"/>
        <v>8.3849788003557621E-2</v>
      </c>
    </row>
    <row r="483" spans="1:5" x14ac:dyDescent="0.3">
      <c r="A483" s="4">
        <v>41954</v>
      </c>
      <c r="B483" s="5">
        <v>25.059999000000001</v>
      </c>
      <c r="C483" s="5">
        <v>30.01</v>
      </c>
      <c r="D483" s="2">
        <f t="shared" si="14"/>
        <v>7.82849460969086E-2</v>
      </c>
      <c r="E483" s="2">
        <f t="shared" si="15"/>
        <v>8.2863528261071753E-2</v>
      </c>
    </row>
    <row r="484" spans="1:5" x14ac:dyDescent="0.3">
      <c r="A484" s="4">
        <v>41955</v>
      </c>
      <c r="B484" s="5">
        <v>24.940000999999999</v>
      </c>
      <c r="C484" s="5">
        <v>30.25</v>
      </c>
      <c r="D484" s="2">
        <f t="shared" si="14"/>
        <v>8.3828912432392419E-2</v>
      </c>
      <c r="E484" s="2">
        <f t="shared" si="15"/>
        <v>8.2199887593197879E-2</v>
      </c>
    </row>
    <row r="485" spans="1:5" x14ac:dyDescent="0.3">
      <c r="A485" s="4">
        <v>41956</v>
      </c>
      <c r="B485" s="5">
        <v>24.780000999999999</v>
      </c>
      <c r="C485" s="5">
        <v>30</v>
      </c>
      <c r="D485" s="2">
        <f t="shared" si="14"/>
        <v>8.3019935153610003E-2</v>
      </c>
      <c r="E485" s="2">
        <f t="shared" si="15"/>
        <v>8.1602843010132445E-2</v>
      </c>
    </row>
    <row r="486" spans="1:5" x14ac:dyDescent="0.3">
      <c r="A486" s="4">
        <v>41957</v>
      </c>
      <c r="B486" s="5">
        <v>24.98</v>
      </c>
      <c r="C486" s="5">
        <v>30.32</v>
      </c>
      <c r="D486" s="2">
        <f t="shared" si="14"/>
        <v>8.4136762921899227E-2</v>
      </c>
      <c r="E486" s="2">
        <f t="shared" si="15"/>
        <v>8.105942117787289E-2</v>
      </c>
    </row>
    <row r="487" spans="1:5" x14ac:dyDescent="0.3">
      <c r="A487" s="4">
        <v>41960</v>
      </c>
      <c r="B487" s="5">
        <v>24.700001</v>
      </c>
      <c r="C487" s="5">
        <v>30.33</v>
      </c>
      <c r="D487" s="2">
        <f t="shared" si="14"/>
        <v>8.9175439468225551E-2</v>
      </c>
      <c r="E487" s="2">
        <f t="shared" si="15"/>
        <v>8.0660762753519799E-2</v>
      </c>
    </row>
    <row r="488" spans="1:5" x14ac:dyDescent="0.3">
      <c r="A488" s="4">
        <v>41961</v>
      </c>
      <c r="B488" s="5">
        <v>24.719999000000001</v>
      </c>
      <c r="C488" s="5">
        <v>30.52</v>
      </c>
      <c r="D488" s="2">
        <f t="shared" si="14"/>
        <v>9.1536080434611949E-2</v>
      </c>
      <c r="E488" s="2">
        <f t="shared" si="15"/>
        <v>8.0389624944962587E-2</v>
      </c>
    </row>
    <row r="489" spans="1:5" x14ac:dyDescent="0.3">
      <c r="A489" s="4">
        <v>41962</v>
      </c>
      <c r="B489" s="5">
        <v>24.09</v>
      </c>
      <c r="C489" s="5">
        <v>30.440000999999999</v>
      </c>
      <c r="D489" s="2">
        <f t="shared" si="14"/>
        <v>0.10160786236742159</v>
      </c>
      <c r="E489" s="2">
        <f t="shared" si="15"/>
        <v>8.056409520945032E-2</v>
      </c>
    </row>
    <row r="490" spans="1:5" x14ac:dyDescent="0.3">
      <c r="A490" s="4">
        <v>41963</v>
      </c>
      <c r="B490" s="5">
        <v>23.99</v>
      </c>
      <c r="C490" s="5">
        <v>30.73</v>
      </c>
      <c r="D490" s="2">
        <f t="shared" si="14"/>
        <v>0.10753231228854764</v>
      </c>
      <c r="E490" s="2">
        <f t="shared" si="15"/>
        <v>8.0975293843243271E-2</v>
      </c>
    </row>
    <row r="491" spans="1:5" x14ac:dyDescent="0.3">
      <c r="A491" s="4">
        <v>41964</v>
      </c>
      <c r="B491" s="5">
        <v>24.25</v>
      </c>
      <c r="C491" s="5">
        <v>31.030000999999999</v>
      </c>
      <c r="D491" s="2">
        <f t="shared" si="14"/>
        <v>0.107070046641838</v>
      </c>
      <c r="E491" s="2">
        <f t="shared" si="15"/>
        <v>8.1221825797359204E-2</v>
      </c>
    </row>
    <row r="492" spans="1:5" x14ac:dyDescent="0.3">
      <c r="A492" s="4">
        <v>41967</v>
      </c>
      <c r="B492" s="5">
        <v>24.09</v>
      </c>
      <c r="C492" s="5">
        <v>30.700001</v>
      </c>
      <c r="D492" s="2">
        <f t="shared" si="14"/>
        <v>0.10530158962524296</v>
      </c>
      <c r="E492" s="2">
        <f t="shared" si="15"/>
        <v>8.1674933080025297E-2</v>
      </c>
    </row>
    <row r="493" spans="1:5" x14ac:dyDescent="0.3">
      <c r="A493" s="4">
        <v>41968</v>
      </c>
      <c r="B493" s="5">
        <v>23.889999</v>
      </c>
      <c r="C493" s="5">
        <v>30.91</v>
      </c>
      <c r="D493" s="2">
        <f t="shared" si="14"/>
        <v>0.11188287349235092</v>
      </c>
      <c r="E493" s="2">
        <f t="shared" si="15"/>
        <v>8.2592579921596604E-2</v>
      </c>
    </row>
    <row r="494" spans="1:5" x14ac:dyDescent="0.3">
      <c r="A494" s="4">
        <v>41969</v>
      </c>
      <c r="B494" s="5">
        <v>24.15</v>
      </c>
      <c r="C494" s="5">
        <v>30.940000999999999</v>
      </c>
      <c r="D494" s="2">
        <f t="shared" si="14"/>
        <v>0.10760318831248473</v>
      </c>
      <c r="E494" s="2">
        <f t="shared" si="15"/>
        <v>8.3702751638610698E-2</v>
      </c>
    </row>
    <row r="495" spans="1:5" x14ac:dyDescent="0.3">
      <c r="A495" s="4">
        <v>41971</v>
      </c>
      <c r="B495" s="5">
        <v>23.629999000000002</v>
      </c>
      <c r="C495" s="5">
        <v>29.940000999999999</v>
      </c>
      <c r="D495" s="2">
        <f t="shared" si="14"/>
        <v>0.10278810725910384</v>
      </c>
      <c r="E495" s="2">
        <f t="shared" si="15"/>
        <v>8.4506768211362659E-2</v>
      </c>
    </row>
    <row r="496" spans="1:5" x14ac:dyDescent="0.3">
      <c r="A496" s="4">
        <v>41974</v>
      </c>
      <c r="B496" s="5">
        <v>23.280000999999999</v>
      </c>
      <c r="C496" s="5">
        <v>29.85</v>
      </c>
      <c r="D496" s="2">
        <f t="shared" si="14"/>
        <v>0.10796134083227622</v>
      </c>
      <c r="E496" s="2">
        <f t="shared" si="15"/>
        <v>8.5530786403579917E-2</v>
      </c>
    </row>
    <row r="497" spans="1:5" x14ac:dyDescent="0.3">
      <c r="A497" s="4">
        <v>41975</v>
      </c>
      <c r="B497" s="5">
        <v>23.379999000000002</v>
      </c>
      <c r="C497" s="5">
        <v>29.709999</v>
      </c>
      <c r="D497" s="2">
        <f t="shared" si="14"/>
        <v>0.10405814893552454</v>
      </c>
      <c r="E497" s="2">
        <f t="shared" si="15"/>
        <v>8.6434217079963599E-2</v>
      </c>
    </row>
    <row r="498" spans="1:5" x14ac:dyDescent="0.3">
      <c r="A498" s="4">
        <v>41976</v>
      </c>
      <c r="B498" s="5">
        <v>23.48</v>
      </c>
      <c r="C498" s="5">
        <v>30.030000999999999</v>
      </c>
      <c r="D498" s="2">
        <f t="shared" si="14"/>
        <v>0.10685725408542462</v>
      </c>
      <c r="E498" s="2">
        <f t="shared" si="15"/>
        <v>8.722597161105311E-2</v>
      </c>
    </row>
    <row r="499" spans="1:5" x14ac:dyDescent="0.3">
      <c r="A499" s="4">
        <v>41977</v>
      </c>
      <c r="B499" s="5">
        <v>23.540001</v>
      </c>
      <c r="C499" s="5">
        <v>29.459999</v>
      </c>
      <c r="D499" s="2">
        <f t="shared" si="14"/>
        <v>9.7426250808147263E-2</v>
      </c>
      <c r="E499" s="2">
        <f t="shared" si="15"/>
        <v>8.7929901654289377E-2</v>
      </c>
    </row>
    <row r="500" spans="1:5" x14ac:dyDescent="0.3">
      <c r="A500" s="4">
        <v>41978</v>
      </c>
      <c r="B500" s="5">
        <v>23.33</v>
      </c>
      <c r="C500" s="5">
        <v>29.280000999999999</v>
      </c>
      <c r="D500" s="2">
        <f t="shared" si="14"/>
        <v>9.865634842506317E-2</v>
      </c>
      <c r="E500" s="2">
        <f t="shared" si="15"/>
        <v>8.8549737900400452E-2</v>
      </c>
    </row>
    <row r="501" spans="1:5" x14ac:dyDescent="0.3">
      <c r="A501" s="4">
        <v>41981</v>
      </c>
      <c r="B501" s="5">
        <v>23.18</v>
      </c>
      <c r="C501" s="5">
        <v>28.5</v>
      </c>
      <c r="D501" s="2">
        <f t="shared" si="14"/>
        <v>8.9731428380933023E-2</v>
      </c>
      <c r="E501" s="2">
        <f t="shared" si="15"/>
        <v>8.8930509112390241E-2</v>
      </c>
    </row>
    <row r="502" spans="1:5" x14ac:dyDescent="0.3">
      <c r="A502" s="4">
        <v>41982</v>
      </c>
      <c r="B502" s="5">
        <v>22.92</v>
      </c>
      <c r="C502" s="5">
        <v>28.66</v>
      </c>
      <c r="D502" s="2">
        <f t="shared" si="14"/>
        <v>9.7061572765973284E-2</v>
      </c>
      <c r="E502" s="2">
        <f t="shared" si="15"/>
        <v>8.9665582927288628E-2</v>
      </c>
    </row>
    <row r="503" spans="1:5" x14ac:dyDescent="0.3">
      <c r="A503" s="4">
        <v>41983</v>
      </c>
      <c r="B503" s="5">
        <v>22.6</v>
      </c>
      <c r="C503" s="5">
        <v>27.9</v>
      </c>
      <c r="D503" s="2">
        <f t="shared" si="14"/>
        <v>9.1495764126196574E-2</v>
      </c>
      <c r="E503" s="2">
        <f t="shared" si="15"/>
        <v>9.0225251211075233E-2</v>
      </c>
    </row>
    <row r="504" spans="1:5" x14ac:dyDescent="0.3">
      <c r="A504" s="4">
        <v>41984</v>
      </c>
      <c r="B504" s="5">
        <v>22.57</v>
      </c>
      <c r="C504" s="5">
        <v>27.860001</v>
      </c>
      <c r="D504" s="2">
        <f t="shared" si="14"/>
        <v>9.1449568598641839E-2</v>
      </c>
      <c r="E504" s="2">
        <f t="shared" si="15"/>
        <v>9.0645818810309697E-2</v>
      </c>
    </row>
    <row r="505" spans="1:5" x14ac:dyDescent="0.3">
      <c r="A505" s="4">
        <v>41985</v>
      </c>
      <c r="B505" s="5">
        <v>22.23</v>
      </c>
      <c r="C505" s="5">
        <v>27.4</v>
      </c>
      <c r="D505" s="2">
        <f t="shared" si="14"/>
        <v>9.0811100121397315E-2</v>
      </c>
      <c r="E505" s="2">
        <f t="shared" si="15"/>
        <v>9.1322441385562489E-2</v>
      </c>
    </row>
    <row r="506" spans="1:5" x14ac:dyDescent="0.3">
      <c r="A506" s="4">
        <v>41988</v>
      </c>
      <c r="B506" s="5">
        <v>22</v>
      </c>
      <c r="C506" s="5">
        <v>27.16</v>
      </c>
      <c r="D506" s="2">
        <f t="shared" si="14"/>
        <v>9.1507084786257867E-2</v>
      </c>
      <c r="E506" s="2">
        <f t="shared" si="15"/>
        <v>9.2018836577880611E-2</v>
      </c>
    </row>
    <row r="507" spans="1:5" x14ac:dyDescent="0.3">
      <c r="A507" s="4">
        <v>41989</v>
      </c>
      <c r="B507" s="5">
        <v>22.09</v>
      </c>
      <c r="C507" s="5">
        <v>27.549999</v>
      </c>
      <c r="D507" s="2">
        <f t="shared" si="14"/>
        <v>9.5925871552503622E-2</v>
      </c>
      <c r="E507" s="2">
        <f t="shared" si="15"/>
        <v>9.2799350654263979E-2</v>
      </c>
    </row>
    <row r="508" spans="1:5" x14ac:dyDescent="0.3">
      <c r="A508" s="4">
        <v>41990</v>
      </c>
      <c r="B508" s="5">
        <v>21.459999</v>
      </c>
      <c r="C508" s="5">
        <v>27.860001</v>
      </c>
      <c r="D508" s="2">
        <f t="shared" si="14"/>
        <v>0.11335143028386642</v>
      </c>
      <c r="E508" s="2">
        <f t="shared" si="15"/>
        <v>9.4449655229563417E-2</v>
      </c>
    </row>
    <row r="509" spans="1:5" x14ac:dyDescent="0.3">
      <c r="A509" s="4">
        <v>41991</v>
      </c>
      <c r="B509" s="5">
        <v>21.860001</v>
      </c>
      <c r="C509" s="5">
        <v>28.24</v>
      </c>
      <c r="D509" s="2">
        <f t="shared" si="14"/>
        <v>0.11121451489899743</v>
      </c>
      <c r="E509" s="2">
        <f t="shared" si="15"/>
        <v>9.5673015132434952E-2</v>
      </c>
    </row>
    <row r="510" spans="1:5" x14ac:dyDescent="0.3">
      <c r="A510" s="4">
        <v>41992</v>
      </c>
      <c r="B510" s="5">
        <v>22.139999</v>
      </c>
      <c r="C510" s="5">
        <v>28.559999000000001</v>
      </c>
      <c r="D510" s="2">
        <f t="shared" si="14"/>
        <v>0.11058059097087383</v>
      </c>
      <c r="E510" s="2">
        <f t="shared" si="15"/>
        <v>9.6861068098616152E-2</v>
      </c>
    </row>
    <row r="511" spans="1:5" x14ac:dyDescent="0.3">
      <c r="A511" s="4">
        <v>41995</v>
      </c>
      <c r="B511" s="5">
        <v>22.360001</v>
      </c>
      <c r="C511" s="5">
        <v>28.35</v>
      </c>
      <c r="D511" s="2">
        <f t="shared" si="14"/>
        <v>0.10308124459171003</v>
      </c>
      <c r="E511" s="2">
        <f t="shared" si="15"/>
        <v>9.7718712870764113E-2</v>
      </c>
    </row>
    <row r="512" spans="1:5" x14ac:dyDescent="0.3">
      <c r="A512" s="4">
        <v>41996</v>
      </c>
      <c r="B512" s="5">
        <v>22.120000999999998</v>
      </c>
      <c r="C512" s="5">
        <v>28.709999</v>
      </c>
      <c r="D512" s="2">
        <f t="shared" si="14"/>
        <v>0.11324803510333829</v>
      </c>
      <c r="E512" s="2">
        <f t="shared" si="15"/>
        <v>9.8939520192058789E-2</v>
      </c>
    </row>
    <row r="513" spans="1:5" x14ac:dyDescent="0.3">
      <c r="A513" s="4">
        <v>41997</v>
      </c>
      <c r="B513" s="5">
        <v>22.129999000000002</v>
      </c>
      <c r="C513" s="5">
        <v>28.76</v>
      </c>
      <c r="D513" s="2">
        <f t="shared" si="14"/>
        <v>0.11380748740828169</v>
      </c>
      <c r="E513" s="2">
        <f t="shared" si="15"/>
        <v>0.10012360490243789</v>
      </c>
    </row>
    <row r="514" spans="1:5" x14ac:dyDescent="0.3">
      <c r="A514" s="4">
        <v>41999</v>
      </c>
      <c r="B514" s="5">
        <v>22.190000999999999</v>
      </c>
      <c r="C514" s="5">
        <v>28.879999000000002</v>
      </c>
      <c r="D514" s="2">
        <f t="shared" si="14"/>
        <v>0.11443985205606526</v>
      </c>
      <c r="E514" s="2">
        <f t="shared" si="15"/>
        <v>0.10114396955656031</v>
      </c>
    </row>
    <row r="515" spans="1:5" x14ac:dyDescent="0.3">
      <c r="A515" s="4">
        <v>42002</v>
      </c>
      <c r="B515" s="5">
        <v>22.530000999999999</v>
      </c>
      <c r="C515" s="5">
        <v>28.860001</v>
      </c>
      <c r="D515" s="2">
        <f t="shared" ref="D515:D578" si="16">LOG(C515/B515)</f>
        <v>0.10753513080568837</v>
      </c>
      <c r="E515" s="2">
        <f t="shared" si="15"/>
        <v>0.10196114274496293</v>
      </c>
    </row>
    <row r="516" spans="1:5" x14ac:dyDescent="0.3">
      <c r="A516" s="4">
        <v>42003</v>
      </c>
      <c r="B516" s="5">
        <v>22.4</v>
      </c>
      <c r="C516" s="5">
        <v>28.860001</v>
      </c>
      <c r="D516" s="2">
        <f t="shared" si="16"/>
        <v>0.11004832347163118</v>
      </c>
      <c r="E516" s="2">
        <f t="shared" si="15"/>
        <v>0.10282486142995398</v>
      </c>
    </row>
    <row r="517" spans="1:5" x14ac:dyDescent="0.3">
      <c r="A517" s="4">
        <v>42004</v>
      </c>
      <c r="B517" s="5">
        <v>22.17</v>
      </c>
      <c r="C517" s="5">
        <v>28.860001</v>
      </c>
      <c r="D517" s="2">
        <f t="shared" si="16"/>
        <v>0.11453064869130576</v>
      </c>
      <c r="E517" s="2">
        <f t="shared" si="15"/>
        <v>0.10367003507072332</v>
      </c>
    </row>
    <row r="518" spans="1:5" x14ac:dyDescent="0.3">
      <c r="A518" s="4">
        <v>42006</v>
      </c>
      <c r="B518" s="5">
        <v>22.1</v>
      </c>
      <c r="C518" s="5">
        <v>28.690000999999999</v>
      </c>
      <c r="D518" s="2">
        <f t="shared" si="16"/>
        <v>0.11333828969837371</v>
      </c>
      <c r="E518" s="2">
        <f t="shared" si="15"/>
        <v>0.10439677537951539</v>
      </c>
    </row>
    <row r="519" spans="1:5" x14ac:dyDescent="0.3">
      <c r="A519" s="4">
        <v>42009</v>
      </c>
      <c r="B519" s="5">
        <v>21.889999</v>
      </c>
      <c r="C519" s="5">
        <v>27.92</v>
      </c>
      <c r="D519" s="2">
        <f t="shared" si="16"/>
        <v>0.10566967222304986</v>
      </c>
      <c r="E519" s="2">
        <f t="shared" si="15"/>
        <v>0.10453216904136967</v>
      </c>
    </row>
    <row r="520" spans="1:5" x14ac:dyDescent="0.3">
      <c r="A520" s="4">
        <v>42010</v>
      </c>
      <c r="B520" s="5">
        <v>21.799999</v>
      </c>
      <c r="C520" s="5">
        <v>27.51</v>
      </c>
      <c r="D520" s="2">
        <f t="shared" si="16"/>
        <v>0.10103411670684442</v>
      </c>
      <c r="E520" s="2">
        <f t="shared" si="15"/>
        <v>0.10431556252197956</v>
      </c>
    </row>
    <row r="521" spans="1:5" x14ac:dyDescent="0.3">
      <c r="A521" s="4">
        <v>42011</v>
      </c>
      <c r="B521" s="5">
        <v>22</v>
      </c>
      <c r="C521" s="5">
        <v>27.540001</v>
      </c>
      <c r="D521" s="2">
        <f t="shared" si="16"/>
        <v>9.7541270868287344E-2</v>
      </c>
      <c r="E521" s="2">
        <f t="shared" si="15"/>
        <v>0.10399793666286121</v>
      </c>
    </row>
    <row r="522" spans="1:5" x14ac:dyDescent="0.3">
      <c r="A522" s="4">
        <v>42012</v>
      </c>
      <c r="B522" s="5">
        <v>22.290001</v>
      </c>
      <c r="C522" s="5">
        <v>27.879999000000002</v>
      </c>
      <c r="D522" s="2">
        <f t="shared" si="16"/>
        <v>9.71826658846313E-2</v>
      </c>
      <c r="E522" s="2">
        <f t="shared" si="15"/>
        <v>0.10372730587150748</v>
      </c>
    </row>
    <row r="523" spans="1:5" x14ac:dyDescent="0.3">
      <c r="A523" s="4">
        <v>42013</v>
      </c>
      <c r="B523" s="5">
        <v>22.5</v>
      </c>
      <c r="C523" s="5">
        <v>27.639999</v>
      </c>
      <c r="D523" s="2">
        <f t="shared" si="16"/>
        <v>8.9355504878262465E-2</v>
      </c>
      <c r="E523" s="2">
        <f t="shared" si="15"/>
        <v>0.10297639358437119</v>
      </c>
    </row>
    <row r="524" spans="1:5" x14ac:dyDescent="0.3">
      <c r="A524" s="4">
        <v>42016</v>
      </c>
      <c r="B524" s="5">
        <v>22.24</v>
      </c>
      <c r="C524" s="5">
        <v>27.200001</v>
      </c>
      <c r="D524" s="2">
        <f t="shared" si="16"/>
        <v>8.7434137090887487E-2</v>
      </c>
      <c r="E524" s="2">
        <f t="shared" si="15"/>
        <v>0.10230409187698462</v>
      </c>
    </row>
    <row r="525" spans="1:5" x14ac:dyDescent="0.3">
      <c r="A525" s="4">
        <v>42017</v>
      </c>
      <c r="B525" s="5">
        <v>22.24</v>
      </c>
      <c r="C525" s="5">
        <v>27.08</v>
      </c>
      <c r="D525" s="2">
        <f t="shared" si="16"/>
        <v>8.5513877103086833E-2</v>
      </c>
      <c r="E525" s="2">
        <f t="shared" si="15"/>
        <v>0.10172828420511738</v>
      </c>
    </row>
    <row r="526" spans="1:5" x14ac:dyDescent="0.3">
      <c r="A526" s="4">
        <v>42018</v>
      </c>
      <c r="B526" s="5">
        <v>21.940000999999999</v>
      </c>
      <c r="C526" s="5">
        <v>26.91</v>
      </c>
      <c r="D526" s="2">
        <f t="shared" si="16"/>
        <v>8.8677054730419036E-2</v>
      </c>
      <c r="E526" s="2">
        <f t="shared" si="15"/>
        <v>0.10108547466838881</v>
      </c>
    </row>
    <row r="527" spans="1:5" x14ac:dyDescent="0.3">
      <c r="A527" s="4">
        <v>42019</v>
      </c>
      <c r="B527" s="5">
        <v>22.07</v>
      </c>
      <c r="C527" s="5">
        <v>26.76</v>
      </c>
      <c r="D527" s="2">
        <f t="shared" si="16"/>
        <v>8.3683775934130469E-2</v>
      </c>
      <c r="E527" s="2">
        <f t="shared" si="15"/>
        <v>0.10040632890167567</v>
      </c>
    </row>
    <row r="528" spans="1:5" x14ac:dyDescent="0.3">
      <c r="A528" s="4">
        <v>42020</v>
      </c>
      <c r="B528" s="5">
        <v>22.32</v>
      </c>
      <c r="C528" s="5">
        <v>27.26</v>
      </c>
      <c r="D528" s="2">
        <f t="shared" si="16"/>
        <v>8.6831661233113588E-2</v>
      </c>
      <c r="E528" s="2">
        <f t="shared" si="15"/>
        <v>9.973880913993198E-2</v>
      </c>
    </row>
    <row r="529" spans="1:5" x14ac:dyDescent="0.3">
      <c r="A529" s="4">
        <v>42024</v>
      </c>
      <c r="B529" s="5">
        <v>22.030000999999999</v>
      </c>
      <c r="C529" s="5">
        <v>26.940000999999999</v>
      </c>
      <c r="D529" s="2">
        <f t="shared" si="16"/>
        <v>8.7383090643228314E-2</v>
      </c>
      <c r="E529" s="2">
        <f t="shared" si="15"/>
        <v>9.9404037134434672E-2</v>
      </c>
    </row>
    <row r="530" spans="1:5" x14ac:dyDescent="0.3">
      <c r="A530" s="4">
        <v>42025</v>
      </c>
      <c r="B530" s="5">
        <v>22.23</v>
      </c>
      <c r="C530" s="5">
        <v>27.02</v>
      </c>
      <c r="D530" s="2">
        <f t="shared" si="16"/>
        <v>8.4745881987021154E-2</v>
      </c>
      <c r="E530" s="2">
        <f t="shared" si="15"/>
        <v>9.8940354919833273E-2</v>
      </c>
    </row>
    <row r="531" spans="1:5" x14ac:dyDescent="0.3">
      <c r="A531" s="4">
        <v>42026</v>
      </c>
      <c r="B531" s="5">
        <v>22.219999000000001</v>
      </c>
      <c r="C531" s="5">
        <v>27.25</v>
      </c>
      <c r="D531" s="2">
        <f t="shared" si="16"/>
        <v>8.8622471553019083E-2</v>
      </c>
      <c r="E531" s="2">
        <f t="shared" si="15"/>
        <v>9.8903389692236138E-2</v>
      </c>
    </row>
    <row r="532" spans="1:5" x14ac:dyDescent="0.3">
      <c r="A532" s="4">
        <v>42027</v>
      </c>
      <c r="B532" s="5">
        <v>22</v>
      </c>
      <c r="C532" s="5">
        <v>27.26</v>
      </c>
      <c r="D532" s="2">
        <f t="shared" si="16"/>
        <v>9.3103170676448563E-2</v>
      </c>
      <c r="E532" s="2">
        <f t="shared" si="15"/>
        <v>9.8771442955918651E-2</v>
      </c>
    </row>
    <row r="533" spans="1:5" x14ac:dyDescent="0.3">
      <c r="A533" s="4">
        <v>42030</v>
      </c>
      <c r="B533" s="5">
        <v>22.08</v>
      </c>
      <c r="C533" s="5">
        <v>27.190000999999999</v>
      </c>
      <c r="D533" s="2">
        <f t="shared" si="16"/>
        <v>9.0410154502919726E-2</v>
      </c>
      <c r="E533" s="2">
        <f t="shared" si="15"/>
        <v>9.8735255968476085E-2</v>
      </c>
    </row>
    <row r="534" spans="1:5" x14ac:dyDescent="0.3">
      <c r="A534" s="4">
        <v>42031</v>
      </c>
      <c r="B534" s="5">
        <v>22.120000999999998</v>
      </c>
      <c r="C534" s="5">
        <v>27.389999</v>
      </c>
      <c r="D534" s="2">
        <f t="shared" si="16"/>
        <v>9.2806874131784428E-2</v>
      </c>
      <c r="E534" s="2">
        <f t="shared" si="15"/>
        <v>9.8780499486247508E-2</v>
      </c>
    </row>
    <row r="535" spans="1:5" x14ac:dyDescent="0.3">
      <c r="A535" s="4">
        <v>42032</v>
      </c>
      <c r="B535" s="5">
        <v>22</v>
      </c>
      <c r="C535" s="5">
        <v>26.700001</v>
      </c>
      <c r="D535" s="2">
        <f t="shared" si="16"/>
        <v>8.4088596808079619E-2</v>
      </c>
      <c r="E535" s="2">
        <f t="shared" si="15"/>
        <v>9.8556416042470257E-2</v>
      </c>
    </row>
    <row r="536" spans="1:5" x14ac:dyDescent="0.3">
      <c r="A536" s="4">
        <v>42033</v>
      </c>
      <c r="B536" s="5">
        <v>22.049999</v>
      </c>
      <c r="C536" s="5">
        <v>26.58</v>
      </c>
      <c r="D536" s="2">
        <f t="shared" si="16"/>
        <v>8.1146402498751186E-2</v>
      </c>
      <c r="E536" s="2">
        <f t="shared" si="15"/>
        <v>9.8211059966220024E-2</v>
      </c>
    </row>
    <row r="537" spans="1:5" x14ac:dyDescent="0.3">
      <c r="A537" s="4">
        <v>42034</v>
      </c>
      <c r="B537" s="5">
        <v>21.92</v>
      </c>
      <c r="C537" s="5">
        <v>26.440000999999999</v>
      </c>
      <c r="D537" s="2">
        <f t="shared" si="16"/>
        <v>8.1420917426931874E-2</v>
      </c>
      <c r="E537" s="2">
        <f t="shared" si="15"/>
        <v>9.7727561495367626E-2</v>
      </c>
    </row>
    <row r="538" spans="1:5" x14ac:dyDescent="0.3">
      <c r="A538" s="4">
        <v>42037</v>
      </c>
      <c r="B538" s="5">
        <v>22.370000999999998</v>
      </c>
      <c r="C538" s="5">
        <v>27.139999</v>
      </c>
      <c r="D538" s="2">
        <f t="shared" si="16"/>
        <v>8.3943823810933738E-2</v>
      </c>
      <c r="E538" s="2">
        <f t="shared" si="15"/>
        <v>9.6747307946269887E-2</v>
      </c>
    </row>
    <row r="539" spans="1:5" x14ac:dyDescent="0.3">
      <c r="A539" s="4">
        <v>42038</v>
      </c>
      <c r="B539" s="5">
        <v>22.85</v>
      </c>
      <c r="C539" s="5">
        <v>27.870000999999998</v>
      </c>
      <c r="D539" s="2">
        <f t="shared" si="16"/>
        <v>8.6250779890301041E-2</v>
      </c>
      <c r="E539" s="2">
        <f t="shared" si="15"/>
        <v>9.591518344597999E-2</v>
      </c>
    </row>
    <row r="540" spans="1:5" x14ac:dyDescent="0.3">
      <c r="A540" s="4">
        <v>42039</v>
      </c>
      <c r="B540" s="5">
        <v>22.73</v>
      </c>
      <c r="C540" s="5">
        <v>27.35</v>
      </c>
      <c r="D540" s="2">
        <f t="shared" si="16"/>
        <v>8.0357894944478814E-2</v>
      </c>
      <c r="E540" s="2">
        <f t="shared" si="15"/>
        <v>9.4907760245100156E-2</v>
      </c>
    </row>
    <row r="541" spans="1:5" x14ac:dyDescent="0.3">
      <c r="A541" s="4">
        <v>42040</v>
      </c>
      <c r="B541" s="5">
        <v>23.139999</v>
      </c>
      <c r="C541" s="5">
        <v>27.889999</v>
      </c>
      <c r="D541" s="2">
        <f t="shared" si="16"/>
        <v>8.1085162846755487E-2</v>
      </c>
      <c r="E541" s="2">
        <f t="shared" si="15"/>
        <v>9.4174557520268334E-2</v>
      </c>
    </row>
    <row r="542" spans="1:5" x14ac:dyDescent="0.3">
      <c r="A542" s="4">
        <v>42041</v>
      </c>
      <c r="B542" s="5">
        <v>22.99</v>
      </c>
      <c r="C542" s="5">
        <v>27.610001</v>
      </c>
      <c r="D542" s="2">
        <f t="shared" si="16"/>
        <v>7.9527451099592042E-2</v>
      </c>
      <c r="E542" s="2">
        <f t="shared" si="15"/>
        <v>9.3050538053476767E-2</v>
      </c>
    </row>
    <row r="543" spans="1:5" x14ac:dyDescent="0.3">
      <c r="A543" s="4">
        <v>42044</v>
      </c>
      <c r="B543" s="5">
        <v>22.959999</v>
      </c>
      <c r="C543" s="5">
        <v>27.799999</v>
      </c>
      <c r="D543" s="2">
        <f t="shared" si="16"/>
        <v>8.3072915485301699E-2</v>
      </c>
      <c r="E543" s="2">
        <f t="shared" si="15"/>
        <v>9.2026052322710786E-2</v>
      </c>
    </row>
    <row r="544" spans="1:5" x14ac:dyDescent="0.3">
      <c r="A544" s="4">
        <v>42045</v>
      </c>
      <c r="B544" s="5">
        <v>22.950001</v>
      </c>
      <c r="C544" s="5">
        <v>27.6</v>
      </c>
      <c r="D544" s="2">
        <f t="shared" si="16"/>
        <v>8.0126373268431264E-2</v>
      </c>
      <c r="E544" s="2">
        <f t="shared" ref="E544:E607" si="17">AVERAGE(D515:D544)</f>
        <v>9.0882269696456325E-2</v>
      </c>
    </row>
    <row r="545" spans="1:5" x14ac:dyDescent="0.3">
      <c r="A545" s="4">
        <v>42046</v>
      </c>
      <c r="B545" s="5">
        <v>22.610001</v>
      </c>
      <c r="C545" s="5">
        <v>27.52</v>
      </c>
      <c r="D545" s="2">
        <f t="shared" si="16"/>
        <v>8.5347848010043567E-2</v>
      </c>
      <c r="E545" s="2">
        <f t="shared" si="17"/>
        <v>9.0142693603268154E-2</v>
      </c>
    </row>
    <row r="546" spans="1:5" x14ac:dyDescent="0.3">
      <c r="A546" s="4">
        <v>42047</v>
      </c>
      <c r="B546" s="5">
        <v>22.75</v>
      </c>
      <c r="C546" s="5">
        <v>27.98</v>
      </c>
      <c r="D546" s="2">
        <f t="shared" si="16"/>
        <v>8.9866309162677599E-2</v>
      </c>
      <c r="E546" s="2">
        <f t="shared" si="17"/>
        <v>8.9469959792969705E-2</v>
      </c>
    </row>
    <row r="547" spans="1:5" x14ac:dyDescent="0.3">
      <c r="A547" s="4">
        <v>42048</v>
      </c>
      <c r="B547" s="5">
        <v>23.23</v>
      </c>
      <c r="C547" s="5">
        <v>28.08</v>
      </c>
      <c r="D547" s="2">
        <f t="shared" si="16"/>
        <v>8.2347893657532201E-2</v>
      </c>
      <c r="E547" s="2">
        <f t="shared" si="17"/>
        <v>8.8397201291843919E-2</v>
      </c>
    </row>
    <row r="548" spans="1:5" x14ac:dyDescent="0.3">
      <c r="A548" s="4">
        <v>42052</v>
      </c>
      <c r="B548" s="5">
        <v>23.379999000000002</v>
      </c>
      <c r="C548" s="5">
        <v>28.370000999999998</v>
      </c>
      <c r="D548" s="2">
        <f t="shared" si="16"/>
        <v>8.4014862853730679E-2</v>
      </c>
      <c r="E548" s="2">
        <f t="shared" si="17"/>
        <v>8.7419753730355806E-2</v>
      </c>
    </row>
    <row r="549" spans="1:5" x14ac:dyDescent="0.3">
      <c r="A549" s="4">
        <v>42053</v>
      </c>
      <c r="B549" s="5">
        <v>23.49</v>
      </c>
      <c r="C549" s="5">
        <v>28.059999000000001</v>
      </c>
      <c r="D549" s="2">
        <f t="shared" si="16"/>
        <v>7.7204634437383596E-2</v>
      </c>
      <c r="E549" s="2">
        <f t="shared" si="17"/>
        <v>8.6470919137500282E-2</v>
      </c>
    </row>
    <row r="550" spans="1:5" x14ac:dyDescent="0.3">
      <c r="A550" s="4">
        <v>42054</v>
      </c>
      <c r="B550" s="5">
        <v>23.389999</v>
      </c>
      <c r="C550" s="5">
        <v>27.83</v>
      </c>
      <c r="D550" s="2">
        <f t="shared" si="16"/>
        <v>7.5483003092418399E-2</v>
      </c>
      <c r="E550" s="2">
        <f t="shared" si="17"/>
        <v>8.5619215350352745E-2</v>
      </c>
    </row>
    <row r="551" spans="1:5" x14ac:dyDescent="0.3">
      <c r="A551" s="4">
        <v>42055</v>
      </c>
      <c r="B551" s="5">
        <v>23.52</v>
      </c>
      <c r="C551" s="5">
        <v>27.709999</v>
      </c>
      <c r="D551" s="2">
        <f t="shared" si="16"/>
        <v>7.1199192705287448E-2</v>
      </c>
      <c r="E551" s="2">
        <f t="shared" si="17"/>
        <v>8.4741146078252741E-2</v>
      </c>
    </row>
    <row r="552" spans="1:5" x14ac:dyDescent="0.3">
      <c r="A552" s="4">
        <v>42058</v>
      </c>
      <c r="B552" s="5">
        <v>23.459999</v>
      </c>
      <c r="C552" s="5">
        <v>27.709999</v>
      </c>
      <c r="D552" s="2">
        <f t="shared" si="16"/>
        <v>7.2308520842004592E-2</v>
      </c>
      <c r="E552" s="2">
        <f t="shared" si="17"/>
        <v>8.391200791016519E-2</v>
      </c>
    </row>
    <row r="553" spans="1:5" x14ac:dyDescent="0.3">
      <c r="A553" s="4">
        <v>42059</v>
      </c>
      <c r="B553" s="5">
        <v>23.68</v>
      </c>
      <c r="C553" s="5">
        <v>27.870000999999998</v>
      </c>
      <c r="D553" s="2">
        <f t="shared" si="16"/>
        <v>7.0755286245287971E-2</v>
      </c>
      <c r="E553" s="2">
        <f t="shared" si="17"/>
        <v>8.3292000622399373E-2</v>
      </c>
    </row>
    <row r="554" spans="1:5" x14ac:dyDescent="0.3">
      <c r="A554" s="4">
        <v>42060</v>
      </c>
      <c r="B554" s="5">
        <v>23.84</v>
      </c>
      <c r="C554" s="5">
        <v>28.15</v>
      </c>
      <c r="D554" s="2">
        <f t="shared" si="16"/>
        <v>7.2172148119166182E-2</v>
      </c>
      <c r="E554" s="2">
        <f t="shared" si="17"/>
        <v>8.2783267656675333E-2</v>
      </c>
    </row>
    <row r="555" spans="1:5" x14ac:dyDescent="0.3">
      <c r="A555" s="4">
        <v>42061</v>
      </c>
      <c r="B555" s="5">
        <v>23.52</v>
      </c>
      <c r="C555" s="5">
        <v>27.959999</v>
      </c>
      <c r="D555" s="2">
        <f t="shared" si="16"/>
        <v>7.5099834136835825E-2</v>
      </c>
      <c r="E555" s="2">
        <f t="shared" si="17"/>
        <v>8.2436132891133634E-2</v>
      </c>
    </row>
    <row r="556" spans="1:5" x14ac:dyDescent="0.3">
      <c r="A556" s="4">
        <v>42062</v>
      </c>
      <c r="B556" s="5">
        <v>23.68</v>
      </c>
      <c r="C556" s="5">
        <v>28.02</v>
      </c>
      <c r="D556" s="2">
        <f t="shared" si="16"/>
        <v>7.3086432898873607E-2</v>
      </c>
      <c r="E556" s="2">
        <f t="shared" si="17"/>
        <v>8.1916445496748785E-2</v>
      </c>
    </row>
    <row r="557" spans="1:5" x14ac:dyDescent="0.3">
      <c r="A557" s="4">
        <v>42065</v>
      </c>
      <c r="B557" s="5">
        <v>23.700001</v>
      </c>
      <c r="C557" s="5">
        <v>28.030000999999999</v>
      </c>
      <c r="D557" s="2">
        <f t="shared" si="16"/>
        <v>7.287474891943721E-2</v>
      </c>
      <c r="E557" s="2">
        <f t="shared" si="17"/>
        <v>8.1556144596259011E-2</v>
      </c>
    </row>
    <row r="558" spans="1:5" x14ac:dyDescent="0.3">
      <c r="A558" s="4">
        <v>42066</v>
      </c>
      <c r="B558" s="5">
        <v>23.709999</v>
      </c>
      <c r="C558" s="5">
        <v>27.870000999999998</v>
      </c>
      <c r="D558" s="2">
        <f t="shared" si="16"/>
        <v>7.0205448634915416E-2</v>
      </c>
      <c r="E558" s="2">
        <f t="shared" si="17"/>
        <v>8.1001937509652427E-2</v>
      </c>
    </row>
    <row r="559" spans="1:5" x14ac:dyDescent="0.3">
      <c r="A559" s="4">
        <v>42067</v>
      </c>
      <c r="B559" s="5">
        <v>23.58</v>
      </c>
      <c r="C559" s="5">
        <v>27.889999</v>
      </c>
      <c r="D559" s="2">
        <f t="shared" si="16"/>
        <v>7.290469793528756E-2</v>
      </c>
      <c r="E559" s="2">
        <f t="shared" si="17"/>
        <v>8.0519324419387736E-2</v>
      </c>
    </row>
    <row r="560" spans="1:5" x14ac:dyDescent="0.3">
      <c r="A560" s="4">
        <v>42068</v>
      </c>
      <c r="B560" s="5">
        <v>23.459999</v>
      </c>
      <c r="C560" s="5">
        <v>27.75</v>
      </c>
      <c r="D560" s="2">
        <f t="shared" si="16"/>
        <v>7.2934998191311246E-2</v>
      </c>
      <c r="E560" s="2">
        <f t="shared" si="17"/>
        <v>8.0125628292864085E-2</v>
      </c>
    </row>
    <row r="561" spans="1:5" x14ac:dyDescent="0.3">
      <c r="A561" s="4">
        <v>42069</v>
      </c>
      <c r="B561" s="5">
        <v>23.049999</v>
      </c>
      <c r="C561" s="5">
        <v>27.27</v>
      </c>
      <c r="D561" s="2">
        <f t="shared" si="16"/>
        <v>7.3014227057372538E-2</v>
      </c>
      <c r="E561" s="2">
        <f t="shared" si="17"/>
        <v>7.9605353476342525E-2</v>
      </c>
    </row>
    <row r="562" spans="1:5" x14ac:dyDescent="0.3">
      <c r="A562" s="4">
        <v>42072</v>
      </c>
      <c r="B562" s="5">
        <v>23.049999</v>
      </c>
      <c r="C562" s="5">
        <v>27.16</v>
      </c>
      <c r="D562" s="2">
        <f t="shared" si="16"/>
        <v>7.1258854724206774E-2</v>
      </c>
      <c r="E562" s="2">
        <f t="shared" si="17"/>
        <v>7.8877209611267804E-2</v>
      </c>
    </row>
    <row r="563" spans="1:5" x14ac:dyDescent="0.3">
      <c r="A563" s="4">
        <v>42073</v>
      </c>
      <c r="B563" s="5">
        <v>22.52</v>
      </c>
      <c r="C563" s="5">
        <v>26.59</v>
      </c>
      <c r="D563" s="2">
        <f t="shared" si="16"/>
        <v>7.2149951152258446E-2</v>
      </c>
      <c r="E563" s="2">
        <f t="shared" si="17"/>
        <v>7.8268536166245767E-2</v>
      </c>
    </row>
    <row r="564" spans="1:5" x14ac:dyDescent="0.3">
      <c r="A564" s="4">
        <v>42074</v>
      </c>
      <c r="B564" s="5">
        <v>22.459999</v>
      </c>
      <c r="C564" s="5">
        <v>26.6</v>
      </c>
      <c r="D564" s="2">
        <f t="shared" si="16"/>
        <v>7.3471904041981187E-2</v>
      </c>
      <c r="E564" s="2">
        <f t="shared" si="17"/>
        <v>7.7624037163252321E-2</v>
      </c>
    </row>
    <row r="565" spans="1:5" x14ac:dyDescent="0.3">
      <c r="A565" s="4">
        <v>42075</v>
      </c>
      <c r="B565" s="5">
        <v>23.110001</v>
      </c>
      <c r="C565" s="5">
        <v>26.790001</v>
      </c>
      <c r="D565" s="2">
        <f t="shared" si="16"/>
        <v>6.4172765547674857E-2</v>
      </c>
      <c r="E565" s="2">
        <f t="shared" si="17"/>
        <v>7.6960176121238816E-2</v>
      </c>
    </row>
    <row r="566" spans="1:5" x14ac:dyDescent="0.3">
      <c r="A566" s="4">
        <v>42076</v>
      </c>
      <c r="B566" s="5">
        <v>22.66</v>
      </c>
      <c r="C566" s="5">
        <v>26.559999000000001</v>
      </c>
      <c r="D566" s="2">
        <f t="shared" si="16"/>
        <v>6.8968148817152269E-2</v>
      </c>
      <c r="E566" s="2">
        <f t="shared" si="17"/>
        <v>7.655423433185217E-2</v>
      </c>
    </row>
    <row r="567" spans="1:5" x14ac:dyDescent="0.3">
      <c r="A567" s="4">
        <v>42079</v>
      </c>
      <c r="B567" s="5">
        <v>22.860001</v>
      </c>
      <c r="C567" s="5">
        <v>26.9</v>
      </c>
      <c r="D567" s="2">
        <f t="shared" si="16"/>
        <v>7.0676034945136579E-2</v>
      </c>
      <c r="E567" s="2">
        <f t="shared" si="17"/>
        <v>7.6196071582459016E-2</v>
      </c>
    </row>
    <row r="568" spans="1:5" x14ac:dyDescent="0.3">
      <c r="A568" s="4">
        <v>42080</v>
      </c>
      <c r="B568" s="5">
        <v>22.790001</v>
      </c>
      <c r="C568" s="5">
        <v>26.93</v>
      </c>
      <c r="D568" s="2">
        <f t="shared" si="16"/>
        <v>7.2492009174773636E-2</v>
      </c>
      <c r="E568" s="2">
        <f t="shared" si="17"/>
        <v>7.5814344427920358E-2</v>
      </c>
    </row>
    <row r="569" spans="1:5" x14ac:dyDescent="0.3">
      <c r="A569" s="4">
        <v>42081</v>
      </c>
      <c r="B569" s="5">
        <v>23.469999000000001</v>
      </c>
      <c r="C569" s="5">
        <v>27.51</v>
      </c>
      <c r="D569" s="2">
        <f t="shared" si="16"/>
        <v>6.8977519295330039E-2</v>
      </c>
      <c r="E569" s="2">
        <f t="shared" si="17"/>
        <v>7.5238569074754652E-2</v>
      </c>
    </row>
    <row r="570" spans="1:5" x14ac:dyDescent="0.3">
      <c r="A570" s="4">
        <v>42082</v>
      </c>
      <c r="B570" s="5">
        <v>23.24</v>
      </c>
      <c r="C570" s="5">
        <v>26.85</v>
      </c>
      <c r="D570" s="2">
        <f t="shared" si="16"/>
        <v>6.2708166317281364E-2</v>
      </c>
      <c r="E570" s="2">
        <f t="shared" si="17"/>
        <v>7.4650244787181394E-2</v>
      </c>
    </row>
    <row r="571" spans="1:5" x14ac:dyDescent="0.3">
      <c r="A571" s="4">
        <v>42083</v>
      </c>
      <c r="B571" s="5">
        <v>23.93</v>
      </c>
      <c r="C571" s="5">
        <v>27.450001</v>
      </c>
      <c r="D571" s="2">
        <f t="shared" si="16"/>
        <v>5.9599665993965718E-2</v>
      </c>
      <c r="E571" s="2">
        <f t="shared" si="17"/>
        <v>7.3934061558755079E-2</v>
      </c>
    </row>
    <row r="572" spans="1:5" x14ac:dyDescent="0.3">
      <c r="A572" s="4">
        <v>42086</v>
      </c>
      <c r="B572" s="5">
        <v>24.1</v>
      </c>
      <c r="C572" s="5">
        <v>27.59</v>
      </c>
      <c r="D572" s="2">
        <f t="shared" si="16"/>
        <v>5.8734657904317054E-2</v>
      </c>
      <c r="E572" s="2">
        <f t="shared" si="17"/>
        <v>7.3240968452245897E-2</v>
      </c>
    </row>
    <row r="573" spans="1:5" x14ac:dyDescent="0.3">
      <c r="A573" s="4">
        <v>42087</v>
      </c>
      <c r="B573" s="5">
        <v>24.110001</v>
      </c>
      <c r="C573" s="5">
        <v>27.809999000000001</v>
      </c>
      <c r="D573" s="2">
        <f t="shared" si="16"/>
        <v>6.2003744857176121E-2</v>
      </c>
      <c r="E573" s="2">
        <f t="shared" si="17"/>
        <v>7.2538662764641701E-2</v>
      </c>
    </row>
    <row r="574" spans="1:5" x14ac:dyDescent="0.3">
      <c r="A574" s="4">
        <v>42088</v>
      </c>
      <c r="B574" s="5">
        <v>23.84</v>
      </c>
      <c r="C574" s="5">
        <v>27.530000999999999</v>
      </c>
      <c r="D574" s="2">
        <f t="shared" si="16"/>
        <v>6.2499976100448322E-2</v>
      </c>
      <c r="E574" s="2">
        <f t="shared" si="17"/>
        <v>7.1951116192375597E-2</v>
      </c>
    </row>
    <row r="575" spans="1:5" x14ac:dyDescent="0.3">
      <c r="A575" s="4">
        <v>42089</v>
      </c>
      <c r="B575" s="5">
        <v>23.610001</v>
      </c>
      <c r="C575" s="5">
        <v>27.469999000000001</v>
      </c>
      <c r="D575" s="2">
        <f t="shared" si="16"/>
        <v>6.5762638137547111E-2</v>
      </c>
      <c r="E575" s="2">
        <f t="shared" si="17"/>
        <v>7.129827586329239E-2</v>
      </c>
    </row>
    <row r="576" spans="1:5" x14ac:dyDescent="0.3">
      <c r="A576" s="4">
        <v>42090</v>
      </c>
      <c r="B576" s="5">
        <v>23.379999000000002</v>
      </c>
      <c r="C576" s="5">
        <v>27.07</v>
      </c>
      <c r="D576" s="2">
        <f t="shared" si="16"/>
        <v>6.3643767520155228E-2</v>
      </c>
      <c r="E576" s="2">
        <f t="shared" si="17"/>
        <v>7.0424191141874981E-2</v>
      </c>
    </row>
    <row r="577" spans="1:5" x14ac:dyDescent="0.3">
      <c r="A577" s="4">
        <v>42093</v>
      </c>
      <c r="B577" s="5">
        <v>23.129999000000002</v>
      </c>
      <c r="C577" s="5">
        <v>27.09</v>
      </c>
      <c r="D577" s="2">
        <f t="shared" si="16"/>
        <v>6.8633391038791416E-2</v>
      </c>
      <c r="E577" s="2">
        <f t="shared" si="17"/>
        <v>6.9967041054583623E-2</v>
      </c>
    </row>
    <row r="578" spans="1:5" x14ac:dyDescent="0.3">
      <c r="A578" s="4">
        <v>42094</v>
      </c>
      <c r="B578" s="5">
        <v>22.860001</v>
      </c>
      <c r="C578" s="5">
        <v>27.18</v>
      </c>
      <c r="D578" s="2">
        <f t="shared" si="16"/>
        <v>7.5173207339204184E-2</v>
      </c>
      <c r="E578" s="2">
        <f t="shared" si="17"/>
        <v>6.9672319204099387E-2</v>
      </c>
    </row>
    <row r="579" spans="1:5" x14ac:dyDescent="0.3">
      <c r="A579" s="4">
        <v>42095</v>
      </c>
      <c r="B579" s="5">
        <v>22.9</v>
      </c>
      <c r="C579" s="5">
        <v>27.299999</v>
      </c>
      <c r="D579" s="2">
        <f t="shared" ref="D579:D642" si="18">LOG(C579/B579)</f>
        <v>7.6327148792644989E-2</v>
      </c>
      <c r="E579" s="2">
        <f t="shared" si="17"/>
        <v>6.9643069682608111E-2</v>
      </c>
    </row>
    <row r="580" spans="1:5" x14ac:dyDescent="0.3">
      <c r="A580" s="4">
        <v>42096</v>
      </c>
      <c r="B580" s="5">
        <v>22.98</v>
      </c>
      <c r="C580" s="5">
        <v>27.629999000000002</v>
      </c>
      <c r="D580" s="2">
        <f t="shared" si="18"/>
        <v>8.0030844846022436E-2</v>
      </c>
      <c r="E580" s="2">
        <f t="shared" si="17"/>
        <v>6.979466440772826E-2</v>
      </c>
    </row>
    <row r="581" spans="1:5" x14ac:dyDescent="0.3">
      <c r="A581" s="4">
        <v>42100</v>
      </c>
      <c r="B581" s="5">
        <v>23.190000999999999</v>
      </c>
      <c r="C581" s="5">
        <v>27.9</v>
      </c>
      <c r="D581" s="2">
        <f t="shared" si="18"/>
        <v>8.0303435907948612E-2</v>
      </c>
      <c r="E581" s="2">
        <f t="shared" si="17"/>
        <v>7.0098139181150293E-2</v>
      </c>
    </row>
    <row r="582" spans="1:5" x14ac:dyDescent="0.3">
      <c r="A582" s="4">
        <v>42101</v>
      </c>
      <c r="B582" s="5">
        <v>23.309999000000001</v>
      </c>
      <c r="C582" s="5">
        <v>28</v>
      </c>
      <c r="D582" s="2">
        <f t="shared" si="18"/>
        <v>7.9615776452894804E-2</v>
      </c>
      <c r="E582" s="2">
        <f t="shared" si="17"/>
        <v>7.0341714368179958E-2</v>
      </c>
    </row>
    <row r="583" spans="1:5" x14ac:dyDescent="0.3">
      <c r="A583" s="4">
        <v>42102</v>
      </c>
      <c r="B583" s="5">
        <v>23.559999000000001</v>
      </c>
      <c r="C583" s="5">
        <v>28</v>
      </c>
      <c r="D583" s="2">
        <f t="shared" si="18"/>
        <v>7.4982763660707427E-2</v>
      </c>
      <c r="E583" s="2">
        <f t="shared" si="17"/>
        <v>7.0482630282027295E-2</v>
      </c>
    </row>
    <row r="584" spans="1:5" x14ac:dyDescent="0.3">
      <c r="A584" s="4">
        <v>42103</v>
      </c>
      <c r="B584" s="5">
        <v>23.5</v>
      </c>
      <c r="C584" s="5">
        <v>28.120000999999998</v>
      </c>
      <c r="D584" s="2">
        <f t="shared" si="18"/>
        <v>7.7947469520377011E-2</v>
      </c>
      <c r="E584" s="2">
        <f t="shared" si="17"/>
        <v>7.0675140995400967E-2</v>
      </c>
    </row>
    <row r="585" spans="1:5" x14ac:dyDescent="0.3">
      <c r="A585" s="4">
        <v>42104</v>
      </c>
      <c r="B585" s="5">
        <v>23.549999</v>
      </c>
      <c r="C585" s="5">
        <v>28.25</v>
      </c>
      <c r="D585" s="2">
        <f t="shared" si="18"/>
        <v>7.9027559131921984E-2</v>
      </c>
      <c r="E585" s="2">
        <f t="shared" si="17"/>
        <v>7.0806065161903839E-2</v>
      </c>
    </row>
    <row r="586" spans="1:5" x14ac:dyDescent="0.3">
      <c r="A586" s="4">
        <v>42107</v>
      </c>
      <c r="B586" s="5">
        <v>23.15</v>
      </c>
      <c r="C586" s="5">
        <v>28.209999</v>
      </c>
      <c r="D586" s="2">
        <f t="shared" si="18"/>
        <v>8.5852075406339809E-2</v>
      </c>
      <c r="E586" s="2">
        <f t="shared" si="17"/>
        <v>7.1231586578819395E-2</v>
      </c>
    </row>
    <row r="587" spans="1:5" x14ac:dyDescent="0.3">
      <c r="A587" s="4">
        <v>42108</v>
      </c>
      <c r="B587" s="5">
        <v>23.280000999999999</v>
      </c>
      <c r="C587" s="5">
        <v>28.469999000000001</v>
      </c>
      <c r="D587" s="2">
        <f t="shared" si="18"/>
        <v>8.7404457259382937E-2</v>
      </c>
      <c r="E587" s="2">
        <f t="shared" si="17"/>
        <v>7.171591019015093E-2</v>
      </c>
    </row>
    <row r="588" spans="1:5" x14ac:dyDescent="0.3">
      <c r="A588" s="4">
        <v>42109</v>
      </c>
      <c r="B588" s="5">
        <v>23.35</v>
      </c>
      <c r="C588" s="5">
        <v>29.030000999999999</v>
      </c>
      <c r="D588" s="2">
        <f t="shared" si="18"/>
        <v>9.4560165889738187E-2</v>
      </c>
      <c r="E588" s="2">
        <f t="shared" si="17"/>
        <v>7.2527734098645019E-2</v>
      </c>
    </row>
    <row r="589" spans="1:5" x14ac:dyDescent="0.3">
      <c r="A589" s="4">
        <v>42110</v>
      </c>
      <c r="B589" s="5">
        <v>23.719999000000001</v>
      </c>
      <c r="C589" s="5">
        <v>29.16</v>
      </c>
      <c r="D589" s="2">
        <f t="shared" si="18"/>
        <v>8.9672853262923222E-2</v>
      </c>
      <c r="E589" s="2">
        <f t="shared" si="17"/>
        <v>7.3086672609566208E-2</v>
      </c>
    </row>
    <row r="590" spans="1:5" x14ac:dyDescent="0.3">
      <c r="A590" s="4">
        <v>42111</v>
      </c>
      <c r="B590" s="5">
        <v>23.280000999999999</v>
      </c>
      <c r="C590" s="5">
        <v>29.01</v>
      </c>
      <c r="D590" s="2">
        <f t="shared" si="18"/>
        <v>9.5564734169552412E-2</v>
      </c>
      <c r="E590" s="2">
        <f t="shared" si="17"/>
        <v>7.3840997142174236E-2</v>
      </c>
    </row>
    <row r="591" spans="1:5" x14ac:dyDescent="0.3">
      <c r="A591" s="4">
        <v>42114</v>
      </c>
      <c r="B591" s="5">
        <v>23.24</v>
      </c>
      <c r="C591" s="5">
        <v>29.120000999999998</v>
      </c>
      <c r="D591" s="2">
        <f t="shared" si="18"/>
        <v>9.7955261836665072E-2</v>
      </c>
      <c r="E591" s="2">
        <f t="shared" si="17"/>
        <v>7.4672364968150648E-2</v>
      </c>
    </row>
    <row r="592" spans="1:5" x14ac:dyDescent="0.3">
      <c r="A592" s="4">
        <v>42115</v>
      </c>
      <c r="B592" s="5">
        <v>23.17</v>
      </c>
      <c r="C592" s="5">
        <v>28.879999000000002</v>
      </c>
      <c r="D592" s="2">
        <f t="shared" si="18"/>
        <v>9.5671140069728114E-2</v>
      </c>
      <c r="E592" s="2">
        <f t="shared" si="17"/>
        <v>7.5486107813001344E-2</v>
      </c>
    </row>
    <row r="593" spans="1:5" x14ac:dyDescent="0.3">
      <c r="A593" s="4">
        <v>42116</v>
      </c>
      <c r="B593" s="5">
        <v>23.23</v>
      </c>
      <c r="C593" s="5">
        <v>28.940000999999999</v>
      </c>
      <c r="D593" s="2">
        <f t="shared" si="18"/>
        <v>9.5449331989503075E-2</v>
      </c>
      <c r="E593" s="2">
        <f t="shared" si="17"/>
        <v>7.6262753840909511E-2</v>
      </c>
    </row>
    <row r="594" spans="1:5" x14ac:dyDescent="0.3">
      <c r="A594" s="4">
        <v>42117</v>
      </c>
      <c r="B594" s="5">
        <v>23.4</v>
      </c>
      <c r="C594" s="5">
        <v>29.32</v>
      </c>
      <c r="D594" s="2">
        <f t="shared" si="18"/>
        <v>9.7948108558947491E-2</v>
      </c>
      <c r="E594" s="2">
        <f t="shared" si="17"/>
        <v>7.7078627324808371E-2</v>
      </c>
    </row>
    <row r="595" spans="1:5" x14ac:dyDescent="0.3">
      <c r="A595" s="4">
        <v>42118</v>
      </c>
      <c r="B595" s="5">
        <v>23.93</v>
      </c>
      <c r="C595" s="5">
        <v>29.280000999999999</v>
      </c>
      <c r="D595" s="2">
        <f t="shared" si="18"/>
        <v>8.7628388605378443E-2</v>
      </c>
      <c r="E595" s="2">
        <f t="shared" si="17"/>
        <v>7.786048142673184E-2</v>
      </c>
    </row>
    <row r="596" spans="1:5" x14ac:dyDescent="0.3">
      <c r="A596" s="4">
        <v>42121</v>
      </c>
      <c r="B596" s="5">
        <v>24.049999</v>
      </c>
      <c r="C596" s="5">
        <v>29.290001</v>
      </c>
      <c r="D596" s="2">
        <f t="shared" si="18"/>
        <v>8.5604323857128642E-2</v>
      </c>
      <c r="E596" s="2">
        <f t="shared" si="17"/>
        <v>7.8415020594731058E-2</v>
      </c>
    </row>
    <row r="597" spans="1:5" x14ac:dyDescent="0.3">
      <c r="A597" s="4">
        <v>42122</v>
      </c>
      <c r="B597" s="5">
        <v>24.389999</v>
      </c>
      <c r="C597" s="5">
        <v>29.5</v>
      </c>
      <c r="D597" s="2">
        <f t="shared" si="18"/>
        <v>8.2610233470684552E-2</v>
      </c>
      <c r="E597" s="2">
        <f t="shared" si="17"/>
        <v>7.8812827212249303E-2</v>
      </c>
    </row>
    <row r="598" spans="1:5" x14ac:dyDescent="0.3">
      <c r="A598" s="4">
        <v>42123</v>
      </c>
      <c r="B598" s="5">
        <v>23.809999000000001</v>
      </c>
      <c r="C598" s="5">
        <v>29.540001</v>
      </c>
      <c r="D598" s="2">
        <f t="shared" si="18"/>
        <v>9.3651128512966461E-2</v>
      </c>
      <c r="E598" s="2">
        <f t="shared" si="17"/>
        <v>7.9518131190189079E-2</v>
      </c>
    </row>
    <row r="599" spans="1:5" x14ac:dyDescent="0.3">
      <c r="A599" s="4">
        <v>42124</v>
      </c>
      <c r="B599" s="5">
        <v>23.32</v>
      </c>
      <c r="C599" s="5">
        <v>29.120000999999998</v>
      </c>
      <c r="D599" s="2">
        <f t="shared" si="18"/>
        <v>9.6462839467981704E-2</v>
      </c>
      <c r="E599" s="2">
        <f t="shared" si="17"/>
        <v>8.0434308529277451E-2</v>
      </c>
    </row>
    <row r="600" spans="1:5" x14ac:dyDescent="0.3">
      <c r="A600" s="4">
        <v>42125</v>
      </c>
      <c r="B600" s="5">
        <v>23.450001</v>
      </c>
      <c r="C600" s="5">
        <v>29.139999</v>
      </c>
      <c r="D600" s="2">
        <f t="shared" si="18"/>
        <v>9.434666695912608E-2</v>
      </c>
      <c r="E600" s="2">
        <f t="shared" si="17"/>
        <v>8.1488925217338942E-2</v>
      </c>
    </row>
    <row r="601" spans="1:5" x14ac:dyDescent="0.3">
      <c r="A601" s="4">
        <v>42128</v>
      </c>
      <c r="B601" s="5">
        <v>23.41</v>
      </c>
      <c r="C601" s="5">
        <v>29.33</v>
      </c>
      <c r="D601" s="2">
        <f t="shared" si="18"/>
        <v>9.7910649283927773E-2</v>
      </c>
      <c r="E601" s="2">
        <f t="shared" si="17"/>
        <v>8.2765957993671008E-2</v>
      </c>
    </row>
    <row r="602" spans="1:5" x14ac:dyDescent="0.3">
      <c r="A602" s="4">
        <v>42129</v>
      </c>
      <c r="B602" s="5">
        <v>23.379999000000002</v>
      </c>
      <c r="C602" s="5">
        <v>29</v>
      </c>
      <c r="D602" s="2">
        <f t="shared" si="18"/>
        <v>9.3553509648604843E-2</v>
      </c>
      <c r="E602" s="2">
        <f t="shared" si="17"/>
        <v>8.3926586385147259E-2</v>
      </c>
    </row>
    <row r="603" spans="1:5" x14ac:dyDescent="0.3">
      <c r="A603" s="4">
        <v>42130</v>
      </c>
      <c r="B603" s="5">
        <v>22.98</v>
      </c>
      <c r="C603" s="5">
        <v>28.780000999999999</v>
      </c>
      <c r="D603" s="2">
        <f t="shared" si="18"/>
        <v>9.7740780338468475E-2</v>
      </c>
      <c r="E603" s="2">
        <f t="shared" si="17"/>
        <v>8.5117820901190341E-2</v>
      </c>
    </row>
    <row r="604" spans="1:5" x14ac:dyDescent="0.3">
      <c r="A604" s="4">
        <v>42131</v>
      </c>
      <c r="B604" s="5">
        <v>22.690000999999999</v>
      </c>
      <c r="C604" s="5">
        <v>28.67</v>
      </c>
      <c r="D604" s="2">
        <f t="shared" si="18"/>
        <v>0.10159317792120159</v>
      </c>
      <c r="E604" s="2">
        <f t="shared" si="17"/>
        <v>8.6420927628548791E-2</v>
      </c>
    </row>
    <row r="605" spans="1:5" x14ac:dyDescent="0.3">
      <c r="A605" s="4">
        <v>42132</v>
      </c>
      <c r="B605" s="5">
        <v>22.940000999999999</v>
      </c>
      <c r="C605" s="5">
        <v>28.93</v>
      </c>
      <c r="D605" s="2">
        <f t="shared" si="18"/>
        <v>0.10075500115097853</v>
      </c>
      <c r="E605" s="2">
        <f t="shared" si="17"/>
        <v>8.7587339728996502E-2</v>
      </c>
    </row>
    <row r="606" spans="1:5" x14ac:dyDescent="0.3">
      <c r="A606" s="4">
        <v>42135</v>
      </c>
      <c r="B606" s="5">
        <v>22.52</v>
      </c>
      <c r="C606" s="5">
        <v>28.860001</v>
      </c>
      <c r="D606" s="2">
        <f t="shared" si="18"/>
        <v>0.10772795562648538</v>
      </c>
      <c r="E606" s="2">
        <f t="shared" si="17"/>
        <v>8.905681266587416E-2</v>
      </c>
    </row>
    <row r="607" spans="1:5" x14ac:dyDescent="0.3">
      <c r="A607" s="4">
        <v>42136</v>
      </c>
      <c r="B607" s="5">
        <v>23.059999000000001</v>
      </c>
      <c r="C607" s="5">
        <v>28.84</v>
      </c>
      <c r="D607" s="2">
        <f t="shared" si="18"/>
        <v>9.7135971921950198E-2</v>
      </c>
      <c r="E607" s="2">
        <f t="shared" si="17"/>
        <v>9.0006898695312795E-2</v>
      </c>
    </row>
    <row r="608" spans="1:5" x14ac:dyDescent="0.3">
      <c r="A608" s="4">
        <v>42137</v>
      </c>
      <c r="B608" s="5">
        <v>23.540001</v>
      </c>
      <c r="C608" s="5">
        <v>28.809999000000001</v>
      </c>
      <c r="D608" s="2">
        <f t="shared" si="18"/>
        <v>8.7736766249348577E-2</v>
      </c>
      <c r="E608" s="2">
        <f t="shared" ref="E608:E671" si="19">AVERAGE(D579:D608)</f>
        <v>9.0425683992317596E-2</v>
      </c>
    </row>
    <row r="609" spans="1:5" x14ac:dyDescent="0.3">
      <c r="A609" s="4">
        <v>42138</v>
      </c>
      <c r="B609" s="5">
        <v>23.709999</v>
      </c>
      <c r="C609" s="5">
        <v>28.85</v>
      </c>
      <c r="D609" s="2">
        <f t="shared" si="18"/>
        <v>8.521428183049555E-2</v>
      </c>
      <c r="E609" s="2">
        <f t="shared" si="19"/>
        <v>9.0721921760245947E-2</v>
      </c>
    </row>
    <row r="610" spans="1:5" x14ac:dyDescent="0.3">
      <c r="A610" s="4">
        <v>42139</v>
      </c>
      <c r="B610" s="5">
        <v>23.700001</v>
      </c>
      <c r="C610" s="5">
        <v>28.93</v>
      </c>
      <c r="D610" s="2">
        <f t="shared" si="18"/>
        <v>8.6600069313217759E-2</v>
      </c>
      <c r="E610" s="2">
        <f t="shared" si="19"/>
        <v>9.0940895909152469E-2</v>
      </c>
    </row>
    <row r="611" spans="1:5" x14ac:dyDescent="0.3">
      <c r="A611" s="4">
        <v>42142</v>
      </c>
      <c r="B611" s="5">
        <v>23.23</v>
      </c>
      <c r="C611" s="5">
        <v>28.709999</v>
      </c>
      <c r="D611" s="2">
        <f t="shared" si="18"/>
        <v>9.1983967569329042E-2</v>
      </c>
      <c r="E611" s="2">
        <f t="shared" si="19"/>
        <v>9.1330246964531805E-2</v>
      </c>
    </row>
    <row r="612" spans="1:5" x14ac:dyDescent="0.3">
      <c r="A612" s="4">
        <v>42143</v>
      </c>
      <c r="B612" s="5">
        <v>22.790001</v>
      </c>
      <c r="C612" s="5">
        <v>28.48</v>
      </c>
      <c r="D612" s="2">
        <f t="shared" si="18"/>
        <v>9.6795640728081972E-2</v>
      </c>
      <c r="E612" s="2">
        <f t="shared" si="19"/>
        <v>9.190290910703805E-2</v>
      </c>
    </row>
    <row r="613" spans="1:5" x14ac:dyDescent="0.3">
      <c r="A613" s="4">
        <v>42144</v>
      </c>
      <c r="B613" s="5">
        <v>22.690000999999999</v>
      </c>
      <c r="C613" s="5">
        <v>28.459999</v>
      </c>
      <c r="D613" s="2">
        <f t="shared" si="18"/>
        <v>9.8400365463162207E-2</v>
      </c>
      <c r="E613" s="2">
        <f t="shared" si="19"/>
        <v>9.2683495833786544E-2</v>
      </c>
    </row>
    <row r="614" spans="1:5" x14ac:dyDescent="0.3">
      <c r="A614" s="4">
        <v>42145</v>
      </c>
      <c r="B614" s="5">
        <v>22.93</v>
      </c>
      <c r="C614" s="5">
        <v>28.690000999999999</v>
      </c>
      <c r="D614" s="2">
        <f t="shared" si="18"/>
        <v>9.7326508653545585E-2</v>
      </c>
      <c r="E614" s="2">
        <f t="shared" si="19"/>
        <v>9.3329463804892182E-2</v>
      </c>
    </row>
    <row r="615" spans="1:5" x14ac:dyDescent="0.3">
      <c r="A615" s="4">
        <v>42146</v>
      </c>
      <c r="B615" s="5">
        <v>22.73</v>
      </c>
      <c r="C615" s="5">
        <v>28.48</v>
      </c>
      <c r="D615" s="2">
        <f t="shared" si="18"/>
        <v>9.7940549239847935E-2</v>
      </c>
      <c r="E615" s="2">
        <f t="shared" si="19"/>
        <v>9.3959896808489693E-2</v>
      </c>
    </row>
    <row r="616" spans="1:5" x14ac:dyDescent="0.3">
      <c r="A616" s="4">
        <v>42150</v>
      </c>
      <c r="B616" s="5">
        <v>22.76</v>
      </c>
      <c r="C616" s="5">
        <v>27.9</v>
      </c>
      <c r="D616" s="2">
        <f t="shared" si="18"/>
        <v>8.8431945550563912E-2</v>
      </c>
      <c r="E616" s="2">
        <f t="shared" si="19"/>
        <v>9.4045892479963852E-2</v>
      </c>
    </row>
    <row r="617" spans="1:5" x14ac:dyDescent="0.3">
      <c r="A617" s="4">
        <v>42151</v>
      </c>
      <c r="B617" s="5">
        <v>22.77</v>
      </c>
      <c r="C617" s="5">
        <v>27.940000999999999</v>
      </c>
      <c r="D617" s="2">
        <f t="shared" si="18"/>
        <v>8.8863386706845404E-2</v>
      </c>
      <c r="E617" s="2">
        <f t="shared" si="19"/>
        <v>9.409452346154594E-2</v>
      </c>
    </row>
    <row r="618" spans="1:5" x14ac:dyDescent="0.3">
      <c r="A618" s="4">
        <v>42152</v>
      </c>
      <c r="B618" s="5">
        <v>22.459999</v>
      </c>
      <c r="C618" s="5">
        <v>27.99</v>
      </c>
      <c r="D618" s="2">
        <f t="shared" si="18"/>
        <v>9.5593165877076558E-2</v>
      </c>
      <c r="E618" s="2">
        <f t="shared" si="19"/>
        <v>9.4128956794457222E-2</v>
      </c>
    </row>
    <row r="619" spans="1:5" x14ac:dyDescent="0.3">
      <c r="A619" s="4">
        <v>42153</v>
      </c>
      <c r="B619" s="5">
        <v>22.540001</v>
      </c>
      <c r="C619" s="5">
        <v>27.780000999999999</v>
      </c>
      <c r="D619" s="2">
        <f t="shared" si="18"/>
        <v>9.0778326057136594E-2</v>
      </c>
      <c r="E619" s="2">
        <f t="shared" si="19"/>
        <v>9.4165805887597681E-2</v>
      </c>
    </row>
    <row r="620" spans="1:5" x14ac:dyDescent="0.3">
      <c r="A620" s="4">
        <v>42156</v>
      </c>
      <c r="B620" s="5">
        <v>22.370000999999998</v>
      </c>
      <c r="C620" s="5">
        <v>27.690000999999999</v>
      </c>
      <c r="D620" s="2">
        <f t="shared" si="18"/>
        <v>9.2656967918960664E-2</v>
      </c>
      <c r="E620" s="2">
        <f t="shared" si="19"/>
        <v>9.4068880345911293E-2</v>
      </c>
    </row>
    <row r="621" spans="1:5" x14ac:dyDescent="0.3">
      <c r="A621" s="4">
        <v>42157</v>
      </c>
      <c r="B621" s="5">
        <v>22.459999</v>
      </c>
      <c r="C621" s="5">
        <v>27.98</v>
      </c>
      <c r="D621" s="2">
        <f t="shared" si="18"/>
        <v>9.5437977566722995E-2</v>
      </c>
      <c r="E621" s="2">
        <f t="shared" si="19"/>
        <v>9.3984970870246556E-2</v>
      </c>
    </row>
    <row r="622" spans="1:5" x14ac:dyDescent="0.3">
      <c r="A622" s="4">
        <v>42158</v>
      </c>
      <c r="B622" s="5">
        <v>22.290001</v>
      </c>
      <c r="C622" s="5">
        <v>28.01</v>
      </c>
      <c r="D622" s="2">
        <f t="shared" si="18"/>
        <v>9.9203020859504928E-2</v>
      </c>
      <c r="E622" s="2">
        <f t="shared" si="19"/>
        <v>9.4102700229905786E-2</v>
      </c>
    </row>
    <row r="623" spans="1:5" x14ac:dyDescent="0.3">
      <c r="A623" s="4">
        <v>42159</v>
      </c>
      <c r="B623" s="5">
        <v>21.610001</v>
      </c>
      <c r="C623" s="5">
        <v>27.65</v>
      </c>
      <c r="D623" s="2">
        <f t="shared" si="18"/>
        <v>0.1070403486605543</v>
      </c>
      <c r="E623" s="2">
        <f t="shared" si="19"/>
        <v>9.4489067452274159E-2</v>
      </c>
    </row>
    <row r="624" spans="1:5" x14ac:dyDescent="0.3">
      <c r="A624" s="4">
        <v>42160</v>
      </c>
      <c r="B624" s="5">
        <v>21.49</v>
      </c>
      <c r="C624" s="5">
        <v>27.700001</v>
      </c>
      <c r="D624" s="2">
        <f t="shared" si="18"/>
        <v>0.11024336925150612</v>
      </c>
      <c r="E624" s="2">
        <f t="shared" si="19"/>
        <v>9.4898909475359436E-2</v>
      </c>
    </row>
    <row r="625" spans="1:5" x14ac:dyDescent="0.3">
      <c r="A625" s="4">
        <v>42163</v>
      </c>
      <c r="B625" s="5">
        <v>21.58</v>
      </c>
      <c r="C625" s="5">
        <v>27.35</v>
      </c>
      <c r="D625" s="2">
        <f t="shared" si="18"/>
        <v>0.1029058903225578</v>
      </c>
      <c r="E625" s="2">
        <f t="shared" si="19"/>
        <v>9.5408159532598749E-2</v>
      </c>
    </row>
    <row r="626" spans="1:5" x14ac:dyDescent="0.3">
      <c r="A626" s="4">
        <v>42164</v>
      </c>
      <c r="B626" s="5">
        <v>21.49</v>
      </c>
      <c r="C626" s="5">
        <v>27.620000999999998</v>
      </c>
      <c r="D626" s="2">
        <f t="shared" si="18"/>
        <v>0.10898727447508202</v>
      </c>
      <c r="E626" s="2">
        <f t="shared" si="19"/>
        <v>9.6187591219863852E-2</v>
      </c>
    </row>
    <row r="627" spans="1:5" x14ac:dyDescent="0.3">
      <c r="A627" s="4">
        <v>42165</v>
      </c>
      <c r="B627" s="5">
        <v>21.969999000000001</v>
      </c>
      <c r="C627" s="5">
        <v>27.93</v>
      </c>
      <c r="D627" s="2">
        <f t="shared" si="18"/>
        <v>0.10424089854810924</v>
      </c>
      <c r="E627" s="2">
        <f t="shared" si="19"/>
        <v>9.6908613389111331E-2</v>
      </c>
    </row>
    <row r="628" spans="1:5" x14ac:dyDescent="0.3">
      <c r="A628" s="4">
        <v>42166</v>
      </c>
      <c r="B628" s="5">
        <v>22.120000999999998</v>
      </c>
      <c r="C628" s="5">
        <v>27.870000999999998</v>
      </c>
      <c r="D628" s="2">
        <f t="shared" si="18"/>
        <v>0.10035184202994389</v>
      </c>
      <c r="E628" s="2">
        <f t="shared" si="19"/>
        <v>9.7131970506343909E-2</v>
      </c>
    </row>
    <row r="629" spans="1:5" x14ac:dyDescent="0.3">
      <c r="A629" s="4">
        <v>42167</v>
      </c>
      <c r="B629" s="5">
        <v>21.91</v>
      </c>
      <c r="C629" s="5">
        <v>27.559999000000001</v>
      </c>
      <c r="D629" s="2">
        <f t="shared" si="18"/>
        <v>9.9636819916737437E-2</v>
      </c>
      <c r="E629" s="2">
        <f t="shared" si="19"/>
        <v>9.7237769854635767E-2</v>
      </c>
    </row>
    <row r="630" spans="1:5" x14ac:dyDescent="0.3">
      <c r="A630" s="4">
        <v>42170</v>
      </c>
      <c r="B630" s="5">
        <v>22.02</v>
      </c>
      <c r="C630" s="5">
        <v>27.59</v>
      </c>
      <c r="D630" s="2">
        <f t="shared" si="18"/>
        <v>9.7934385843452543E-2</v>
      </c>
      <c r="E630" s="2">
        <f t="shared" si="19"/>
        <v>9.7357360484113309E-2</v>
      </c>
    </row>
    <row r="631" spans="1:5" x14ac:dyDescent="0.3">
      <c r="A631" s="4">
        <v>42171</v>
      </c>
      <c r="B631" s="5">
        <v>22.18</v>
      </c>
      <c r="C631" s="5">
        <v>27.620000999999998</v>
      </c>
      <c r="D631" s="2">
        <f t="shared" si="18"/>
        <v>9.5262148153384116E-2</v>
      </c>
      <c r="E631" s="2">
        <f t="shared" si="19"/>
        <v>9.7269077113095209E-2</v>
      </c>
    </row>
    <row r="632" spans="1:5" x14ac:dyDescent="0.3">
      <c r="A632" s="4">
        <v>42172</v>
      </c>
      <c r="B632" s="5">
        <v>22.23</v>
      </c>
      <c r="C632" s="5">
        <v>27.73</v>
      </c>
      <c r="D632" s="2">
        <f t="shared" si="18"/>
        <v>9.601040687887101E-2</v>
      </c>
      <c r="E632" s="2">
        <f t="shared" si="19"/>
        <v>9.7350973687437406E-2</v>
      </c>
    </row>
    <row r="633" spans="1:5" x14ac:dyDescent="0.3">
      <c r="A633" s="4">
        <v>42173</v>
      </c>
      <c r="B633" s="5">
        <v>22.309999000000001</v>
      </c>
      <c r="C633" s="5">
        <v>27.809999000000001</v>
      </c>
      <c r="D633" s="2">
        <f t="shared" si="18"/>
        <v>9.5701422430195249E-2</v>
      </c>
      <c r="E633" s="2">
        <f t="shared" si="19"/>
        <v>9.728299509049497E-2</v>
      </c>
    </row>
    <row r="634" spans="1:5" x14ac:dyDescent="0.3">
      <c r="A634" s="4">
        <v>42174</v>
      </c>
      <c r="B634" s="5">
        <v>22.34</v>
      </c>
      <c r="C634" s="5">
        <v>27.469999000000001</v>
      </c>
      <c r="D634" s="2">
        <f t="shared" si="18"/>
        <v>8.9775474831197757E-2</v>
      </c>
      <c r="E634" s="2">
        <f t="shared" si="19"/>
        <v>9.6889071654161524E-2</v>
      </c>
    </row>
    <row r="635" spans="1:5" x14ac:dyDescent="0.3">
      <c r="A635" s="4">
        <v>42177</v>
      </c>
      <c r="B635" s="5">
        <v>22.379999000000002</v>
      </c>
      <c r="C635" s="5">
        <v>27.67</v>
      </c>
      <c r="D635" s="2">
        <f t="shared" si="18"/>
        <v>9.214909635409399E-2</v>
      </c>
      <c r="E635" s="2">
        <f t="shared" si="19"/>
        <v>9.660220816093204E-2</v>
      </c>
    </row>
    <row r="636" spans="1:5" x14ac:dyDescent="0.3">
      <c r="A636" s="4">
        <v>42178</v>
      </c>
      <c r="B636" s="5">
        <v>22.6</v>
      </c>
      <c r="C636" s="5">
        <v>27.85</v>
      </c>
      <c r="D636" s="2">
        <f t="shared" si="18"/>
        <v>9.0716760362346771E-2</v>
      </c>
      <c r="E636" s="2">
        <f t="shared" si="19"/>
        <v>9.6035168318794092E-2</v>
      </c>
    </row>
    <row r="637" spans="1:5" x14ac:dyDescent="0.3">
      <c r="A637" s="4">
        <v>42179</v>
      </c>
      <c r="B637" s="5">
        <v>22.5</v>
      </c>
      <c r="C637" s="5">
        <v>27.780000999999999</v>
      </c>
      <c r="D637" s="2">
        <f t="shared" si="18"/>
        <v>9.15497389235847E-2</v>
      </c>
      <c r="E637" s="2">
        <f t="shared" si="19"/>
        <v>9.5848960552181908E-2</v>
      </c>
    </row>
    <row r="638" spans="1:5" x14ac:dyDescent="0.3">
      <c r="A638" s="4">
        <v>42180</v>
      </c>
      <c r="B638" s="5">
        <v>21.85</v>
      </c>
      <c r="C638" s="5">
        <v>27.6</v>
      </c>
      <c r="D638" s="2">
        <f t="shared" si="18"/>
        <v>0.10145764075877704</v>
      </c>
      <c r="E638" s="2">
        <f t="shared" si="19"/>
        <v>9.6306323035829505E-2</v>
      </c>
    </row>
    <row r="639" spans="1:5" x14ac:dyDescent="0.3">
      <c r="A639" s="4">
        <v>42181</v>
      </c>
      <c r="B639" s="5">
        <v>21.440000999999999</v>
      </c>
      <c r="C639" s="5">
        <v>27.530000999999999</v>
      </c>
      <c r="D639" s="2">
        <f t="shared" si="18"/>
        <v>0.10858142589164275</v>
      </c>
      <c r="E639" s="2">
        <f t="shared" si="19"/>
        <v>9.7085227837867757E-2</v>
      </c>
    </row>
    <row r="640" spans="1:5" x14ac:dyDescent="0.3">
      <c r="A640" s="4">
        <v>42184</v>
      </c>
      <c r="B640" s="5">
        <v>20.9</v>
      </c>
      <c r="C640" s="5">
        <v>26.75</v>
      </c>
      <c r="D640" s="2">
        <f t="shared" si="18"/>
        <v>0.10717750024619331</v>
      </c>
      <c r="E640" s="2">
        <f t="shared" si="19"/>
        <v>9.7771142202300265E-2</v>
      </c>
    </row>
    <row r="641" spans="1:5" x14ac:dyDescent="0.3">
      <c r="A641" s="4">
        <v>42185</v>
      </c>
      <c r="B641" s="5">
        <v>21.030000999999999</v>
      </c>
      <c r="C641" s="5">
        <v>26.67</v>
      </c>
      <c r="D641" s="2">
        <f t="shared" si="18"/>
        <v>0.10318372235236765</v>
      </c>
      <c r="E641" s="2">
        <f t="shared" si="19"/>
        <v>9.8144467361734891E-2</v>
      </c>
    </row>
    <row r="642" spans="1:5" x14ac:dyDescent="0.3">
      <c r="A642" s="4">
        <v>42186</v>
      </c>
      <c r="B642" s="5">
        <v>21.26</v>
      </c>
      <c r="C642" s="5">
        <v>26.559999000000001</v>
      </c>
      <c r="D642" s="2">
        <f t="shared" si="18"/>
        <v>9.6664794157252709E-2</v>
      </c>
      <c r="E642" s="2">
        <f t="shared" si="19"/>
        <v>9.814010580937392E-2</v>
      </c>
    </row>
    <row r="643" spans="1:5" x14ac:dyDescent="0.3">
      <c r="A643" s="4">
        <v>42187</v>
      </c>
      <c r="B643" s="5">
        <v>21.389999</v>
      </c>
      <c r="C643" s="5">
        <v>26.700001</v>
      </c>
      <c r="D643" s="2">
        <f t="shared" ref="D643:D706" si="20">LOG(C643/B643)</f>
        <v>9.6300513362380713E-2</v>
      </c>
      <c r="E643" s="2">
        <f t="shared" si="19"/>
        <v>9.8070110739347863E-2</v>
      </c>
    </row>
    <row r="644" spans="1:5" x14ac:dyDescent="0.3">
      <c r="A644" s="4">
        <v>42191</v>
      </c>
      <c r="B644" s="5">
        <v>20.790001</v>
      </c>
      <c r="C644" s="5">
        <v>26.41</v>
      </c>
      <c r="D644" s="2">
        <f t="shared" si="20"/>
        <v>0.10391389098586992</v>
      </c>
      <c r="E644" s="2">
        <f t="shared" si="19"/>
        <v>9.8289690150425338E-2</v>
      </c>
    </row>
    <row r="645" spans="1:5" x14ac:dyDescent="0.3">
      <c r="A645" s="4">
        <v>42192</v>
      </c>
      <c r="B645" s="5">
        <v>20.84</v>
      </c>
      <c r="C645" s="5">
        <v>26.35</v>
      </c>
      <c r="D645" s="2">
        <f t="shared" si="20"/>
        <v>0.10188290492107857</v>
      </c>
      <c r="E645" s="2">
        <f t="shared" si="19"/>
        <v>9.8421102006466379E-2</v>
      </c>
    </row>
    <row r="646" spans="1:5" x14ac:dyDescent="0.3">
      <c r="A646" s="4">
        <v>42193</v>
      </c>
      <c r="B646" s="5">
        <v>20.25</v>
      </c>
      <c r="C646" s="5">
        <v>25.9</v>
      </c>
      <c r="D646" s="2">
        <f t="shared" si="20"/>
        <v>0.10687473653056447</v>
      </c>
      <c r="E646" s="2">
        <f t="shared" si="19"/>
        <v>9.9035861705799727E-2</v>
      </c>
    </row>
    <row r="647" spans="1:5" x14ac:dyDescent="0.3">
      <c r="A647" s="4">
        <v>42194</v>
      </c>
      <c r="B647" s="5">
        <v>20.440000999999999</v>
      </c>
      <c r="C647" s="5">
        <v>25.77</v>
      </c>
      <c r="D647" s="2">
        <f t="shared" si="20"/>
        <v>0.1006335058409463</v>
      </c>
      <c r="E647" s="2">
        <f t="shared" si="19"/>
        <v>9.9428199010269752E-2</v>
      </c>
    </row>
    <row r="648" spans="1:5" x14ac:dyDescent="0.3">
      <c r="A648" s="4">
        <v>42195</v>
      </c>
      <c r="B648" s="5">
        <v>20.700001</v>
      </c>
      <c r="C648" s="5">
        <v>26.040001</v>
      </c>
      <c r="D648" s="2">
        <f t="shared" si="20"/>
        <v>9.9670630136802468E-2</v>
      </c>
      <c r="E648" s="2">
        <f t="shared" si="19"/>
        <v>9.9564114485593949E-2</v>
      </c>
    </row>
    <row r="649" spans="1:5" x14ac:dyDescent="0.3">
      <c r="A649" s="4">
        <v>42198</v>
      </c>
      <c r="B649" s="5">
        <v>20.709999</v>
      </c>
      <c r="C649" s="5">
        <v>26.16</v>
      </c>
      <c r="D649" s="2">
        <f t="shared" si="20"/>
        <v>0.10145766172905675</v>
      </c>
      <c r="E649" s="2">
        <f t="shared" si="19"/>
        <v>9.9920092341324609E-2</v>
      </c>
    </row>
    <row r="650" spans="1:5" x14ac:dyDescent="0.3">
      <c r="A650" s="4">
        <v>42199</v>
      </c>
      <c r="B650" s="5">
        <v>20.950001</v>
      </c>
      <c r="C650" s="5">
        <v>26.26</v>
      </c>
      <c r="D650" s="2">
        <f t="shared" si="20"/>
        <v>9.8110673721100106E-2</v>
      </c>
      <c r="E650" s="2">
        <f t="shared" si="19"/>
        <v>0.10010188253472925</v>
      </c>
    </row>
    <row r="651" spans="1:5" x14ac:dyDescent="0.3">
      <c r="A651" s="4">
        <v>42200</v>
      </c>
      <c r="B651" s="5">
        <v>20.9</v>
      </c>
      <c r="C651" s="5">
        <v>26.040001</v>
      </c>
      <c r="D651" s="2">
        <f t="shared" si="20"/>
        <v>9.5494710463075533E-2</v>
      </c>
      <c r="E651" s="2">
        <f t="shared" si="19"/>
        <v>0.10010377363127436</v>
      </c>
    </row>
    <row r="652" spans="1:5" x14ac:dyDescent="0.3">
      <c r="A652" s="4">
        <v>42201</v>
      </c>
      <c r="B652" s="5">
        <v>21.15</v>
      </c>
      <c r="C652" s="5">
        <v>26.07</v>
      </c>
      <c r="D652" s="2">
        <f t="shared" si="20"/>
        <v>9.0830659457267801E-2</v>
      </c>
      <c r="E652" s="2">
        <f t="shared" si="19"/>
        <v>9.9824694917866441E-2</v>
      </c>
    </row>
    <row r="653" spans="1:5" x14ac:dyDescent="0.3">
      <c r="A653" s="4">
        <v>42202</v>
      </c>
      <c r="B653" s="5">
        <v>21.040001</v>
      </c>
      <c r="C653" s="5">
        <v>25.9</v>
      </c>
      <c r="D653" s="2">
        <f t="shared" si="20"/>
        <v>9.0254007958178131E-2</v>
      </c>
      <c r="E653" s="2">
        <f t="shared" si="19"/>
        <v>9.9265150227787216E-2</v>
      </c>
    </row>
    <row r="654" spans="1:5" x14ac:dyDescent="0.3">
      <c r="A654" s="4">
        <v>42205</v>
      </c>
      <c r="B654" s="5">
        <v>21.18</v>
      </c>
      <c r="C654" s="5">
        <v>25.540001</v>
      </c>
      <c r="D654" s="2">
        <f t="shared" si="20"/>
        <v>8.129495416041238E-2</v>
      </c>
      <c r="E654" s="2">
        <f t="shared" si="19"/>
        <v>9.8300203058084082E-2</v>
      </c>
    </row>
    <row r="655" spans="1:5" x14ac:dyDescent="0.3">
      <c r="A655" s="4">
        <v>42206</v>
      </c>
      <c r="B655" s="5">
        <v>21.23</v>
      </c>
      <c r="C655" s="5">
        <v>25.5</v>
      </c>
      <c r="D655" s="2">
        <f t="shared" si="20"/>
        <v>7.9590186267956331E-2</v>
      </c>
      <c r="E655" s="2">
        <f t="shared" si="19"/>
        <v>9.7523012922930696E-2</v>
      </c>
    </row>
    <row r="656" spans="1:5" x14ac:dyDescent="0.3">
      <c r="A656" s="4">
        <v>42207</v>
      </c>
      <c r="B656" s="5">
        <v>20.809999000000001</v>
      </c>
      <c r="C656" s="5">
        <v>25.26</v>
      </c>
      <c r="D656" s="2">
        <f t="shared" si="20"/>
        <v>8.4161286877194499E-2</v>
      </c>
      <c r="E656" s="2">
        <f t="shared" si="19"/>
        <v>9.66954800030011E-2</v>
      </c>
    </row>
    <row r="657" spans="1:5" x14ac:dyDescent="0.3">
      <c r="A657" s="4">
        <v>42208</v>
      </c>
      <c r="B657" s="5">
        <v>20.559999000000001</v>
      </c>
      <c r="C657" s="5">
        <v>25.129999000000002</v>
      </c>
      <c r="D657" s="2">
        <f t="shared" si="20"/>
        <v>8.7169382110697205E-2</v>
      </c>
      <c r="E657" s="2">
        <f t="shared" si="19"/>
        <v>9.612642945508737E-2</v>
      </c>
    </row>
    <row r="658" spans="1:5" x14ac:dyDescent="0.3">
      <c r="A658" s="4">
        <v>42209</v>
      </c>
      <c r="B658" s="5">
        <v>20.219999000000001</v>
      </c>
      <c r="C658" s="5">
        <v>25.030000999999999</v>
      </c>
      <c r="D658" s="2">
        <f t="shared" si="20"/>
        <v>9.2679737182660288E-2</v>
      </c>
      <c r="E658" s="2">
        <f t="shared" si="19"/>
        <v>9.5870692626844584E-2</v>
      </c>
    </row>
    <row r="659" spans="1:5" x14ac:dyDescent="0.3">
      <c r="A659" s="4">
        <v>42212</v>
      </c>
      <c r="B659" s="5">
        <v>20.27</v>
      </c>
      <c r="C659" s="5">
        <v>24.75</v>
      </c>
      <c r="D659" s="2">
        <f t="shared" si="20"/>
        <v>8.6721454576578844E-2</v>
      </c>
      <c r="E659" s="2">
        <f t="shared" si="19"/>
        <v>9.5440180448839312E-2</v>
      </c>
    </row>
    <row r="660" spans="1:5" x14ac:dyDescent="0.3">
      <c r="A660" s="4">
        <v>42213</v>
      </c>
      <c r="B660" s="5">
        <v>20.73</v>
      </c>
      <c r="C660" s="5">
        <v>25.129999000000002</v>
      </c>
      <c r="D660" s="2">
        <f t="shared" si="20"/>
        <v>8.3593169216801502E-2</v>
      </c>
      <c r="E660" s="2">
        <f t="shared" si="19"/>
        <v>9.4962139894617603E-2</v>
      </c>
    </row>
    <row r="661" spans="1:5" x14ac:dyDescent="0.3">
      <c r="A661" s="4">
        <v>42214</v>
      </c>
      <c r="B661" s="5">
        <v>20.790001</v>
      </c>
      <c r="C661" s="5">
        <v>25.5</v>
      </c>
      <c r="D661" s="2">
        <f t="shared" si="20"/>
        <v>8.868567021290101E-2</v>
      </c>
      <c r="E661" s="2">
        <f t="shared" si="19"/>
        <v>9.4742923963268166E-2</v>
      </c>
    </row>
    <row r="662" spans="1:5" x14ac:dyDescent="0.3">
      <c r="A662" s="4">
        <v>42215</v>
      </c>
      <c r="B662" s="5">
        <v>20.85</v>
      </c>
      <c r="C662" s="5">
        <v>25.530000999999999</v>
      </c>
      <c r="D662" s="2">
        <f t="shared" si="20"/>
        <v>8.7944772505616636E-2</v>
      </c>
      <c r="E662" s="2">
        <f t="shared" si="19"/>
        <v>9.4474069484159692E-2</v>
      </c>
    </row>
    <row r="663" spans="1:5" x14ac:dyDescent="0.3">
      <c r="A663" s="4">
        <v>42216</v>
      </c>
      <c r="B663" s="5">
        <v>20.92</v>
      </c>
      <c r="C663" s="5">
        <v>25.549999</v>
      </c>
      <c r="D663" s="2">
        <f t="shared" si="20"/>
        <v>8.6829207277667408E-2</v>
      </c>
      <c r="E663" s="2">
        <f t="shared" si="19"/>
        <v>9.4178328979075437E-2</v>
      </c>
    </row>
    <row r="664" spans="1:5" x14ac:dyDescent="0.3">
      <c r="A664" s="4">
        <v>42219</v>
      </c>
      <c r="B664" s="5">
        <v>20.74</v>
      </c>
      <c r="C664" s="5">
        <v>25.24</v>
      </c>
      <c r="D664" s="2">
        <f t="shared" si="20"/>
        <v>8.5280598519074532E-2</v>
      </c>
      <c r="E664" s="2">
        <f t="shared" si="19"/>
        <v>9.4028499768671323E-2</v>
      </c>
    </row>
    <row r="665" spans="1:5" x14ac:dyDescent="0.3">
      <c r="A665" s="4">
        <v>42220</v>
      </c>
      <c r="B665" s="5">
        <v>21.09</v>
      </c>
      <c r="C665" s="5">
        <v>25.4</v>
      </c>
      <c r="D665" s="2">
        <f t="shared" si="20"/>
        <v>8.0757136880451663E-2</v>
      </c>
      <c r="E665" s="2">
        <f t="shared" si="19"/>
        <v>9.3648767786216586E-2</v>
      </c>
    </row>
    <row r="666" spans="1:5" x14ac:dyDescent="0.3">
      <c r="A666" s="4">
        <v>42221</v>
      </c>
      <c r="B666" s="5">
        <v>21.040001</v>
      </c>
      <c r="C666" s="5">
        <v>25.41</v>
      </c>
      <c r="D666" s="2">
        <f t="shared" si="20"/>
        <v>8.195890892729564E-2</v>
      </c>
      <c r="E666" s="2">
        <f t="shared" si="19"/>
        <v>9.3356839405048228E-2</v>
      </c>
    </row>
    <row r="667" spans="1:5" x14ac:dyDescent="0.3">
      <c r="A667" s="4">
        <v>42222</v>
      </c>
      <c r="B667" s="5">
        <v>20.52</v>
      </c>
      <c r="C667" s="5">
        <v>25.389999</v>
      </c>
      <c r="D667" s="2">
        <f t="shared" si="20"/>
        <v>9.2485327329001082E-2</v>
      </c>
      <c r="E667" s="2">
        <f t="shared" si="19"/>
        <v>9.338802568522879E-2</v>
      </c>
    </row>
    <row r="668" spans="1:5" x14ac:dyDescent="0.3">
      <c r="A668" s="4">
        <v>42223</v>
      </c>
      <c r="B668" s="5">
        <v>20.34</v>
      </c>
      <c r="C668" s="5">
        <v>25.16</v>
      </c>
      <c r="D668" s="2">
        <f t="shared" si="20"/>
        <v>9.2359688186505515E-2</v>
      </c>
      <c r="E668" s="2">
        <f t="shared" si="19"/>
        <v>9.3084760599486394E-2</v>
      </c>
    </row>
    <row r="669" spans="1:5" x14ac:dyDescent="0.3">
      <c r="A669" s="4">
        <v>42226</v>
      </c>
      <c r="B669" s="5">
        <v>20.65</v>
      </c>
      <c r="C669" s="5">
        <v>25.68</v>
      </c>
      <c r="D669" s="2">
        <f t="shared" si="20"/>
        <v>9.4674963404395823E-2</v>
      </c>
      <c r="E669" s="2">
        <f t="shared" si="19"/>
        <v>9.2621211849911483E-2</v>
      </c>
    </row>
    <row r="670" spans="1:5" x14ac:dyDescent="0.3">
      <c r="A670" s="4">
        <v>42227</v>
      </c>
      <c r="B670" s="5">
        <v>19.940000999999999</v>
      </c>
      <c r="C670" s="5">
        <v>25.360001</v>
      </c>
      <c r="D670" s="2">
        <f t="shared" si="20"/>
        <v>0.10442409057917086</v>
      </c>
      <c r="E670" s="2">
        <f t="shared" si="19"/>
        <v>9.2529431527677411E-2</v>
      </c>
    </row>
    <row r="671" spans="1:5" x14ac:dyDescent="0.3">
      <c r="A671" s="4">
        <v>42228</v>
      </c>
      <c r="B671" s="5">
        <v>19.950001</v>
      </c>
      <c r="C671" s="5">
        <v>25.469999000000001</v>
      </c>
      <c r="D671" s="2">
        <f t="shared" si="20"/>
        <v>0.10608600612048491</v>
      </c>
      <c r="E671" s="2">
        <f t="shared" si="19"/>
        <v>9.262617431994799E-2</v>
      </c>
    </row>
    <row r="672" spans="1:5" x14ac:dyDescent="0.3">
      <c r="A672" s="4">
        <v>42229</v>
      </c>
      <c r="B672" s="5">
        <v>19.889999</v>
      </c>
      <c r="C672" s="5">
        <v>25.15</v>
      </c>
      <c r="D672" s="2">
        <f t="shared" si="20"/>
        <v>0.10190322810232674</v>
      </c>
      <c r="E672" s="2">
        <f t="shared" ref="E672:E735" si="21">AVERAGE(D643:D672)</f>
        <v>9.2800788784783789E-2</v>
      </c>
    </row>
    <row r="673" spans="1:5" x14ac:dyDescent="0.3">
      <c r="A673" s="4">
        <v>42230</v>
      </c>
      <c r="B673" s="5">
        <v>19.860001</v>
      </c>
      <c r="C673" s="5">
        <v>25.16</v>
      </c>
      <c r="D673" s="2">
        <f t="shared" si="20"/>
        <v>0.10273137074607079</v>
      </c>
      <c r="E673" s="2">
        <f t="shared" si="21"/>
        <v>9.3015150697573462E-2</v>
      </c>
    </row>
    <row r="674" spans="1:5" x14ac:dyDescent="0.3">
      <c r="A674" s="4">
        <v>42233</v>
      </c>
      <c r="B674" s="5">
        <v>19.93</v>
      </c>
      <c r="C674" s="5">
        <v>25.120000999999998</v>
      </c>
      <c r="D674" s="2">
        <f t="shared" si="20"/>
        <v>0.1005123536534636</v>
      </c>
      <c r="E674" s="2">
        <f t="shared" si="21"/>
        <v>9.2901766119826576E-2</v>
      </c>
    </row>
    <row r="675" spans="1:5" x14ac:dyDescent="0.3">
      <c r="A675" s="4">
        <v>42234</v>
      </c>
      <c r="B675" s="5">
        <v>19.700001</v>
      </c>
      <c r="C675" s="5">
        <v>25.040001</v>
      </c>
      <c r="D675" s="2">
        <f t="shared" si="20"/>
        <v>0.10416809367542297</v>
      </c>
      <c r="E675" s="2">
        <f t="shared" si="21"/>
        <v>9.2977939078304719E-2</v>
      </c>
    </row>
    <row r="676" spans="1:5" x14ac:dyDescent="0.3">
      <c r="A676" s="4">
        <v>42235</v>
      </c>
      <c r="B676" s="5">
        <v>19.850000000000001</v>
      </c>
      <c r="C676" s="5">
        <v>24.66</v>
      </c>
      <c r="D676" s="2">
        <f t="shared" si="20"/>
        <v>9.4232561160578959E-2</v>
      </c>
      <c r="E676" s="2">
        <f t="shared" si="21"/>
        <v>9.255653323263853E-2</v>
      </c>
    </row>
    <row r="677" spans="1:5" x14ac:dyDescent="0.3">
      <c r="A677" s="4">
        <v>42236</v>
      </c>
      <c r="B677" s="5">
        <v>19.280000999999999</v>
      </c>
      <c r="C677" s="5">
        <v>24.17</v>
      </c>
      <c r="D677" s="2">
        <f t="shared" si="20"/>
        <v>9.8169598315191633E-2</v>
      </c>
      <c r="E677" s="2">
        <f t="shared" si="21"/>
        <v>9.2474402981780043E-2</v>
      </c>
    </row>
    <row r="678" spans="1:5" x14ac:dyDescent="0.3">
      <c r="A678" s="4">
        <v>42237</v>
      </c>
      <c r="B678" s="5">
        <v>18.82</v>
      </c>
      <c r="C678" s="5">
        <v>23.51</v>
      </c>
      <c r="D678" s="2">
        <f t="shared" si="20"/>
        <v>9.6633010033701311E-2</v>
      </c>
      <c r="E678" s="2">
        <f t="shared" si="21"/>
        <v>9.2373148978343325E-2</v>
      </c>
    </row>
    <row r="679" spans="1:5" x14ac:dyDescent="0.3">
      <c r="A679" s="4">
        <v>42240</v>
      </c>
      <c r="B679" s="5">
        <v>17.280000999999999</v>
      </c>
      <c r="C679" s="5">
        <v>22.65</v>
      </c>
      <c r="D679" s="2">
        <f t="shared" si="20"/>
        <v>0.11752444307319443</v>
      </c>
      <c r="E679" s="2">
        <f t="shared" si="21"/>
        <v>9.2908708356481254E-2</v>
      </c>
    </row>
    <row r="680" spans="1:5" x14ac:dyDescent="0.3">
      <c r="A680" s="4">
        <v>42241</v>
      </c>
      <c r="B680" s="5">
        <v>18.370000999999998</v>
      </c>
      <c r="C680" s="5">
        <v>22.690000999999999</v>
      </c>
      <c r="D680" s="2">
        <f t="shared" si="20"/>
        <v>9.1725335077968373E-2</v>
      </c>
      <c r="E680" s="2">
        <f t="shared" si="21"/>
        <v>9.2695863735043529E-2</v>
      </c>
    </row>
    <row r="681" spans="1:5" x14ac:dyDescent="0.3">
      <c r="A681" s="4">
        <v>42242</v>
      </c>
      <c r="B681" s="5">
        <v>18.879999000000002</v>
      </c>
      <c r="C681" s="5">
        <v>23.200001</v>
      </c>
      <c r="D681" s="2">
        <f t="shared" si="20"/>
        <v>8.9486036651325152E-2</v>
      </c>
      <c r="E681" s="2">
        <f t="shared" si="21"/>
        <v>9.2495574607985187E-2</v>
      </c>
    </row>
    <row r="682" spans="1:5" x14ac:dyDescent="0.3">
      <c r="A682" s="4">
        <v>42243</v>
      </c>
      <c r="B682" s="5">
        <v>19.25</v>
      </c>
      <c r="C682" s="5">
        <v>24.040001</v>
      </c>
      <c r="D682" s="2">
        <f t="shared" si="20"/>
        <v>9.6503747551676289E-2</v>
      </c>
      <c r="E682" s="2">
        <f t="shared" si="21"/>
        <v>9.2684677544465452E-2</v>
      </c>
    </row>
    <row r="683" spans="1:5" x14ac:dyDescent="0.3">
      <c r="A683" s="4">
        <v>42244</v>
      </c>
      <c r="B683" s="5">
        <v>19.149999999999999</v>
      </c>
      <c r="C683" s="5">
        <v>24.200001</v>
      </c>
      <c r="D683" s="2">
        <f t="shared" si="20"/>
        <v>0.10164660562184234</v>
      </c>
      <c r="E683" s="2">
        <f t="shared" si="21"/>
        <v>9.3064430799920925E-2</v>
      </c>
    </row>
    <row r="684" spans="1:5" x14ac:dyDescent="0.3">
      <c r="A684" s="4">
        <v>42247</v>
      </c>
      <c r="B684" s="5">
        <v>18.649999999999999</v>
      </c>
      <c r="C684" s="5">
        <v>24.27</v>
      </c>
      <c r="D684" s="2">
        <f t="shared" si="20"/>
        <v>0.11439094018722838</v>
      </c>
      <c r="E684" s="2">
        <f t="shared" si="21"/>
        <v>9.4167630334148128E-2</v>
      </c>
    </row>
    <row r="685" spans="1:5" x14ac:dyDescent="0.3">
      <c r="A685" s="4">
        <v>42248</v>
      </c>
      <c r="B685" s="5">
        <v>17.790001</v>
      </c>
      <c r="C685" s="5">
        <v>23.5</v>
      </c>
      <c r="D685" s="2">
        <f t="shared" si="20"/>
        <v>0.12089188977553075</v>
      </c>
      <c r="E685" s="2">
        <f t="shared" si="21"/>
        <v>9.5544353784400612E-2</v>
      </c>
    </row>
    <row r="686" spans="1:5" x14ac:dyDescent="0.3">
      <c r="A686" s="4">
        <v>42249</v>
      </c>
      <c r="B686" s="5">
        <v>18.190000999999999</v>
      </c>
      <c r="C686" s="5">
        <v>23.549999</v>
      </c>
      <c r="D686" s="2">
        <f t="shared" si="20"/>
        <v>0.11215817008459984</v>
      </c>
      <c r="E686" s="2">
        <f t="shared" si="21"/>
        <v>9.6477583224647459E-2</v>
      </c>
    </row>
    <row r="687" spans="1:5" x14ac:dyDescent="0.3">
      <c r="A687" s="4">
        <v>42250</v>
      </c>
      <c r="B687" s="5">
        <v>17.940000999999999</v>
      </c>
      <c r="C687" s="5">
        <v>23.74</v>
      </c>
      <c r="D687" s="2">
        <f t="shared" si="20"/>
        <v>0.12165825170233471</v>
      </c>
      <c r="E687" s="2">
        <f t="shared" si="21"/>
        <v>9.7627212211035375E-2</v>
      </c>
    </row>
    <row r="688" spans="1:5" x14ac:dyDescent="0.3">
      <c r="A688" s="4">
        <v>42251</v>
      </c>
      <c r="B688" s="5">
        <v>17.540001</v>
      </c>
      <c r="C688" s="5">
        <v>23.370000999999998</v>
      </c>
      <c r="D688" s="2">
        <f t="shared" si="20"/>
        <v>0.12462911718539089</v>
      </c>
      <c r="E688" s="2">
        <f t="shared" si="21"/>
        <v>9.8692191544459726E-2</v>
      </c>
    </row>
    <row r="689" spans="1:5" x14ac:dyDescent="0.3">
      <c r="A689" s="4">
        <v>42255</v>
      </c>
      <c r="B689" s="5">
        <v>18.34</v>
      </c>
      <c r="C689" s="5">
        <v>23.77</v>
      </c>
      <c r="D689" s="2">
        <f t="shared" si="20"/>
        <v>0.11262985039417797</v>
      </c>
      <c r="E689" s="2">
        <f t="shared" si="21"/>
        <v>9.9555804738379716E-2</v>
      </c>
    </row>
    <row r="690" spans="1:5" x14ac:dyDescent="0.3">
      <c r="A690" s="4">
        <v>42256</v>
      </c>
      <c r="B690" s="5">
        <v>18.280000999999999</v>
      </c>
      <c r="C690" s="5">
        <v>23.559999000000001</v>
      </c>
      <c r="D690" s="2">
        <f t="shared" si="20"/>
        <v>0.11019905252579608</v>
      </c>
      <c r="E690" s="2">
        <f t="shared" si="21"/>
        <v>0.10044266751534618</v>
      </c>
    </row>
    <row r="691" spans="1:5" x14ac:dyDescent="0.3">
      <c r="A691" s="4">
        <v>42257</v>
      </c>
      <c r="B691" s="5">
        <v>18.360001</v>
      </c>
      <c r="C691" s="5">
        <v>23.67</v>
      </c>
      <c r="D691" s="2">
        <f t="shared" si="20"/>
        <v>0.11032555740947622</v>
      </c>
      <c r="E691" s="2">
        <f t="shared" si="21"/>
        <v>0.10116399708856537</v>
      </c>
    </row>
    <row r="692" spans="1:5" x14ac:dyDescent="0.3">
      <c r="A692" s="4">
        <v>42258</v>
      </c>
      <c r="B692" s="5">
        <v>18.329999999999998</v>
      </c>
      <c r="C692" s="5">
        <v>23.440000999999999</v>
      </c>
      <c r="D692" s="2">
        <f t="shared" si="20"/>
        <v>0.10679516091175756</v>
      </c>
      <c r="E692" s="2">
        <f t="shared" si="21"/>
        <v>0.10179234336877006</v>
      </c>
    </row>
    <row r="693" spans="1:5" x14ac:dyDescent="0.3">
      <c r="A693" s="4">
        <v>42261</v>
      </c>
      <c r="B693" s="5">
        <v>18.440000999999999</v>
      </c>
      <c r="C693" s="5">
        <v>23.25</v>
      </c>
      <c r="D693" s="2">
        <f t="shared" si="20"/>
        <v>0.10066201695660136</v>
      </c>
      <c r="E693" s="2">
        <f t="shared" si="21"/>
        <v>0.10225343702473454</v>
      </c>
    </row>
    <row r="694" spans="1:5" x14ac:dyDescent="0.3">
      <c r="A694" s="4">
        <v>42262</v>
      </c>
      <c r="B694" s="5">
        <v>18.420000000000002</v>
      </c>
      <c r="C694" s="5">
        <v>23.440000999999999</v>
      </c>
      <c r="D694" s="2">
        <f t="shared" si="20"/>
        <v>0.10466800001314402</v>
      </c>
      <c r="E694" s="2">
        <f t="shared" si="21"/>
        <v>0.10289968374120351</v>
      </c>
    </row>
    <row r="695" spans="1:5" x14ac:dyDescent="0.3">
      <c r="A695" s="4">
        <v>42263</v>
      </c>
      <c r="B695" s="5">
        <v>18.899999999999999</v>
      </c>
      <c r="C695" s="5">
        <v>24.16</v>
      </c>
      <c r="D695" s="2">
        <f t="shared" si="20"/>
        <v>0.10663512577585015</v>
      </c>
      <c r="E695" s="2">
        <f t="shared" si="21"/>
        <v>0.1037622833710501</v>
      </c>
    </row>
    <row r="696" spans="1:5" x14ac:dyDescent="0.3">
      <c r="A696" s="4">
        <v>42264</v>
      </c>
      <c r="B696" s="5">
        <v>18.709999</v>
      </c>
      <c r="C696" s="5">
        <v>24.15</v>
      </c>
      <c r="D696" s="2">
        <f t="shared" si="20"/>
        <v>0.11084337079941271</v>
      </c>
      <c r="E696" s="2">
        <f t="shared" si="21"/>
        <v>0.10472509876678734</v>
      </c>
    </row>
    <row r="697" spans="1:5" x14ac:dyDescent="0.3">
      <c r="A697" s="4">
        <v>42265</v>
      </c>
      <c r="B697" s="5">
        <v>18.610001</v>
      </c>
      <c r="C697" s="5">
        <v>23.84</v>
      </c>
      <c r="D697" s="2">
        <f t="shared" si="20"/>
        <v>0.10755985460081333</v>
      </c>
      <c r="E697" s="2">
        <f t="shared" si="21"/>
        <v>0.1052275830091811</v>
      </c>
    </row>
    <row r="698" spans="1:5" x14ac:dyDescent="0.3">
      <c r="A698" s="4">
        <v>42268</v>
      </c>
      <c r="B698" s="5">
        <v>18.450001</v>
      </c>
      <c r="C698" s="5">
        <v>23.959999</v>
      </c>
      <c r="D698" s="2">
        <f t="shared" si="20"/>
        <v>0.11349040155738548</v>
      </c>
      <c r="E698" s="2">
        <f t="shared" si="21"/>
        <v>0.10593194012154376</v>
      </c>
    </row>
    <row r="699" spans="1:5" x14ac:dyDescent="0.3">
      <c r="A699" s="4">
        <v>42269</v>
      </c>
      <c r="B699" s="5">
        <v>18.200001</v>
      </c>
      <c r="C699" s="5">
        <v>23.370000999999998</v>
      </c>
      <c r="D699" s="2">
        <f t="shared" si="20"/>
        <v>0.10858731912823627</v>
      </c>
      <c r="E699" s="2">
        <f t="shared" si="21"/>
        <v>0.10639568531233845</v>
      </c>
    </row>
    <row r="700" spans="1:5" x14ac:dyDescent="0.3">
      <c r="A700" s="4">
        <v>42270</v>
      </c>
      <c r="B700" s="5">
        <v>17.829999999999998</v>
      </c>
      <c r="C700" s="5">
        <v>23.049999</v>
      </c>
      <c r="D700" s="2">
        <f t="shared" si="20"/>
        <v>0.11151956770890277</v>
      </c>
      <c r="E700" s="2">
        <f t="shared" si="21"/>
        <v>0.10663220121666286</v>
      </c>
    </row>
    <row r="701" spans="1:5" x14ac:dyDescent="0.3">
      <c r="A701" s="4">
        <v>42271</v>
      </c>
      <c r="B701" s="5">
        <v>18.100000000000001</v>
      </c>
      <c r="C701" s="5">
        <v>23.040001</v>
      </c>
      <c r="D701" s="2">
        <f t="shared" si="20"/>
        <v>0.10480391873157638</v>
      </c>
      <c r="E701" s="2">
        <f t="shared" si="21"/>
        <v>0.10658946497036594</v>
      </c>
    </row>
    <row r="702" spans="1:5" x14ac:dyDescent="0.3">
      <c r="A702" s="4">
        <v>42272</v>
      </c>
      <c r="B702" s="5">
        <v>17.989999999999998</v>
      </c>
      <c r="C702" s="5">
        <v>23.08</v>
      </c>
      <c r="D702" s="2">
        <f t="shared" si="20"/>
        <v>0.10820464113814249</v>
      </c>
      <c r="E702" s="2">
        <f t="shared" si="21"/>
        <v>0.10679951207155977</v>
      </c>
    </row>
    <row r="703" spans="1:5" x14ac:dyDescent="0.3">
      <c r="A703" s="4">
        <v>42275</v>
      </c>
      <c r="B703" s="5">
        <v>17.709999</v>
      </c>
      <c r="C703" s="5">
        <v>22.32</v>
      </c>
      <c r="D703" s="2">
        <f t="shared" si="20"/>
        <v>0.10047565359802391</v>
      </c>
      <c r="E703" s="2">
        <f t="shared" si="21"/>
        <v>0.10672432149995821</v>
      </c>
    </row>
    <row r="704" spans="1:5" x14ac:dyDescent="0.3">
      <c r="A704" s="4">
        <v>42276</v>
      </c>
      <c r="B704" s="5">
        <v>17.489999999999998</v>
      </c>
      <c r="C704" s="5">
        <v>22.33</v>
      </c>
      <c r="D704" s="2">
        <f t="shared" si="20"/>
        <v>0.10609891359276141</v>
      </c>
      <c r="E704" s="2">
        <f t="shared" si="21"/>
        <v>0.10691054016460147</v>
      </c>
    </row>
    <row r="705" spans="1:5" x14ac:dyDescent="0.3">
      <c r="A705" s="4">
        <v>42277</v>
      </c>
      <c r="B705" s="5">
        <v>17.920000000000002</v>
      </c>
      <c r="C705" s="5">
        <v>23</v>
      </c>
      <c r="D705" s="2">
        <f t="shared" si="20"/>
        <v>0.10838983069148647</v>
      </c>
      <c r="E705" s="2">
        <f t="shared" si="21"/>
        <v>0.1070512647318036</v>
      </c>
    </row>
    <row r="706" spans="1:5" x14ac:dyDescent="0.3">
      <c r="A706" s="4">
        <v>42278</v>
      </c>
      <c r="B706" s="5">
        <v>18.07</v>
      </c>
      <c r="C706" s="5">
        <v>23</v>
      </c>
      <c r="D706" s="2">
        <f t="shared" si="20"/>
        <v>0.104769683456661</v>
      </c>
      <c r="E706" s="2">
        <f t="shared" si="21"/>
        <v>0.10740250214167299</v>
      </c>
    </row>
    <row r="707" spans="1:5" x14ac:dyDescent="0.3">
      <c r="A707" s="4">
        <v>42279</v>
      </c>
      <c r="B707" s="5">
        <v>18.25</v>
      </c>
      <c r="C707" s="5">
        <v>23.35</v>
      </c>
      <c r="D707" s="2">
        <f t="shared" ref="D707:D770" si="22">LOG(C707/B707)</f>
        <v>0.10702401610963752</v>
      </c>
      <c r="E707" s="2">
        <f t="shared" si="21"/>
        <v>0.10769764940148788</v>
      </c>
    </row>
    <row r="708" spans="1:5" x14ac:dyDescent="0.3">
      <c r="A708" s="4">
        <v>42282</v>
      </c>
      <c r="B708" s="5">
        <v>18.77</v>
      </c>
      <c r="C708" s="5">
        <v>23.84</v>
      </c>
      <c r="D708" s="2">
        <f t="shared" si="22"/>
        <v>0.10384197844685249</v>
      </c>
      <c r="E708" s="2">
        <f t="shared" si="21"/>
        <v>0.10793794834859291</v>
      </c>
    </row>
    <row r="709" spans="1:5" x14ac:dyDescent="0.3">
      <c r="A709" s="4">
        <v>42283</v>
      </c>
      <c r="B709" s="5">
        <v>18.879999000000002</v>
      </c>
      <c r="C709" s="5">
        <v>24.120000999999998</v>
      </c>
      <c r="D709" s="2">
        <f t="shared" si="22"/>
        <v>0.10637535451452493</v>
      </c>
      <c r="E709" s="2">
        <f t="shared" si="21"/>
        <v>0.10756631206330393</v>
      </c>
    </row>
    <row r="710" spans="1:5" x14ac:dyDescent="0.3">
      <c r="A710" s="4">
        <v>42284</v>
      </c>
      <c r="B710" s="5">
        <v>19.18</v>
      </c>
      <c r="C710" s="5">
        <v>24.49</v>
      </c>
      <c r="D710" s="2">
        <f t="shared" si="22"/>
        <v>0.10614018229006926</v>
      </c>
      <c r="E710" s="2">
        <f t="shared" si="21"/>
        <v>0.10804680697037393</v>
      </c>
    </row>
    <row r="711" spans="1:5" x14ac:dyDescent="0.3">
      <c r="A711" s="4">
        <v>42285</v>
      </c>
      <c r="B711" s="5">
        <v>19.459999</v>
      </c>
      <c r="C711" s="5">
        <v>24.780000999999999</v>
      </c>
      <c r="D711" s="2">
        <f t="shared" si="22"/>
        <v>0.10495850595101082</v>
      </c>
      <c r="E711" s="2">
        <f t="shared" si="21"/>
        <v>0.10856255594703011</v>
      </c>
    </row>
    <row r="712" spans="1:5" x14ac:dyDescent="0.3">
      <c r="A712" s="4">
        <v>42286</v>
      </c>
      <c r="B712" s="5">
        <v>19.639999</v>
      </c>
      <c r="C712" s="5">
        <v>24.92</v>
      </c>
      <c r="D712" s="2">
        <f t="shared" si="22"/>
        <v>0.1034065766489554</v>
      </c>
      <c r="E712" s="2">
        <f t="shared" si="21"/>
        <v>0.10879265025027275</v>
      </c>
    </row>
    <row r="713" spans="1:5" x14ac:dyDescent="0.3">
      <c r="A713" s="4">
        <v>42289</v>
      </c>
      <c r="B713" s="5">
        <v>19.57</v>
      </c>
      <c r="C713" s="5">
        <v>24.700001</v>
      </c>
      <c r="D713" s="2">
        <f t="shared" si="22"/>
        <v>0.10110614518443675</v>
      </c>
      <c r="E713" s="2">
        <f t="shared" si="21"/>
        <v>0.10877463490235924</v>
      </c>
    </row>
    <row r="714" spans="1:5" x14ac:dyDescent="0.3">
      <c r="A714" s="4">
        <v>42290</v>
      </c>
      <c r="B714" s="5">
        <v>19.149999999999999</v>
      </c>
      <c r="C714" s="5">
        <v>24.49</v>
      </c>
      <c r="D714" s="2">
        <f t="shared" si="22"/>
        <v>0.10682000682007253</v>
      </c>
      <c r="E714" s="2">
        <f t="shared" si="21"/>
        <v>0.10852227045678738</v>
      </c>
    </row>
    <row r="715" spans="1:5" x14ac:dyDescent="0.3">
      <c r="A715" s="4">
        <v>42291</v>
      </c>
      <c r="B715" s="5">
        <v>19.260000000000002</v>
      </c>
      <c r="C715" s="5">
        <v>24.780000999999999</v>
      </c>
      <c r="D715" s="2">
        <f t="shared" si="22"/>
        <v>0.10944503677753664</v>
      </c>
      <c r="E715" s="2">
        <f t="shared" si="21"/>
        <v>0.10814070869018756</v>
      </c>
    </row>
    <row r="716" spans="1:5" x14ac:dyDescent="0.3">
      <c r="A716" s="4">
        <v>42292</v>
      </c>
      <c r="B716" s="5">
        <v>19.620000999999998</v>
      </c>
      <c r="C716" s="5">
        <v>24.83</v>
      </c>
      <c r="D716" s="2">
        <f t="shared" si="22"/>
        <v>0.10227769437534048</v>
      </c>
      <c r="E716" s="2">
        <f t="shared" si="21"/>
        <v>0.10781135949987891</v>
      </c>
    </row>
    <row r="717" spans="1:5" x14ac:dyDescent="0.3">
      <c r="A717" s="4">
        <v>42293</v>
      </c>
      <c r="B717" s="5">
        <v>19.57</v>
      </c>
      <c r="C717" s="5">
        <v>24.75</v>
      </c>
      <c r="D717" s="2">
        <f t="shared" si="22"/>
        <v>0.10198437761158635</v>
      </c>
      <c r="E717" s="2">
        <f t="shared" si="21"/>
        <v>0.10715556369685396</v>
      </c>
    </row>
    <row r="718" spans="1:5" x14ac:dyDescent="0.3">
      <c r="A718" s="4">
        <v>42296</v>
      </c>
      <c r="B718" s="5">
        <v>19.399999999999999</v>
      </c>
      <c r="C718" s="5">
        <v>24.370000999999998</v>
      </c>
      <c r="D718" s="2">
        <f t="shared" si="22"/>
        <v>9.9053817075362982E-2</v>
      </c>
      <c r="E718" s="2">
        <f t="shared" si="21"/>
        <v>0.10630305369318636</v>
      </c>
    </row>
    <row r="719" spans="1:5" x14ac:dyDescent="0.3">
      <c r="A719" s="4">
        <v>42297</v>
      </c>
      <c r="B719" s="5">
        <v>19.280000999999999</v>
      </c>
      <c r="C719" s="5">
        <v>24.6</v>
      </c>
      <c r="D719" s="2">
        <f t="shared" si="22"/>
        <v>0.10582805501092038</v>
      </c>
      <c r="E719" s="2">
        <f t="shared" si="21"/>
        <v>0.10607632718041111</v>
      </c>
    </row>
    <row r="720" spans="1:5" x14ac:dyDescent="0.3">
      <c r="A720" s="4">
        <v>42298</v>
      </c>
      <c r="B720" s="5">
        <v>19.139999</v>
      </c>
      <c r="C720" s="5">
        <v>24.030000999999999</v>
      </c>
      <c r="D720" s="2">
        <f t="shared" si="22"/>
        <v>9.8811878126499511E-2</v>
      </c>
      <c r="E720" s="2">
        <f t="shared" si="21"/>
        <v>0.10569675470043456</v>
      </c>
    </row>
    <row r="721" spans="1:5" x14ac:dyDescent="0.3">
      <c r="A721" s="4">
        <v>42299</v>
      </c>
      <c r="B721" s="5">
        <v>19.530000999999999</v>
      </c>
      <c r="C721" s="5">
        <v>24.43</v>
      </c>
      <c r="D721" s="2">
        <f t="shared" si="22"/>
        <v>9.7221201448282252E-2</v>
      </c>
      <c r="E721" s="2">
        <f t="shared" si="21"/>
        <v>0.10525994283506145</v>
      </c>
    </row>
    <row r="722" spans="1:5" x14ac:dyDescent="0.3">
      <c r="A722" s="4">
        <v>42300</v>
      </c>
      <c r="B722" s="5">
        <v>19.790001</v>
      </c>
      <c r="C722" s="5">
        <v>24.43</v>
      </c>
      <c r="D722" s="2">
        <f t="shared" si="22"/>
        <v>9.1477650821892853E-2</v>
      </c>
      <c r="E722" s="2">
        <f t="shared" si="21"/>
        <v>0.10474935916539931</v>
      </c>
    </row>
    <row r="723" spans="1:5" x14ac:dyDescent="0.3">
      <c r="A723" s="4">
        <v>42303</v>
      </c>
      <c r="B723" s="5">
        <v>19.73</v>
      </c>
      <c r="C723" s="5">
        <v>24.16</v>
      </c>
      <c r="D723" s="2">
        <f t="shared" si="22"/>
        <v>8.7969844696902985E-2</v>
      </c>
      <c r="E723" s="2">
        <f t="shared" si="21"/>
        <v>0.10432628675674269</v>
      </c>
    </row>
    <row r="724" spans="1:5" x14ac:dyDescent="0.3">
      <c r="A724" s="4">
        <v>42304</v>
      </c>
      <c r="B724" s="5">
        <v>19.549999</v>
      </c>
      <c r="C724" s="5">
        <v>23.870000999999998</v>
      </c>
      <c r="D724" s="2">
        <f t="shared" si="22"/>
        <v>8.6705697683575722E-2</v>
      </c>
      <c r="E724" s="2">
        <f t="shared" si="21"/>
        <v>0.10372754334575705</v>
      </c>
    </row>
    <row r="725" spans="1:5" x14ac:dyDescent="0.3">
      <c r="A725" s="4">
        <v>42305</v>
      </c>
      <c r="B725" s="5">
        <v>19.389999</v>
      </c>
      <c r="C725" s="5">
        <v>24.290001</v>
      </c>
      <c r="D725" s="2">
        <f t="shared" si="22"/>
        <v>9.7849746003842913E-2</v>
      </c>
      <c r="E725" s="2">
        <f t="shared" si="21"/>
        <v>0.10343469735335682</v>
      </c>
    </row>
    <row r="726" spans="1:5" x14ac:dyDescent="0.3">
      <c r="A726" s="4">
        <v>42306</v>
      </c>
      <c r="B726" s="5">
        <v>18.829999999999998</v>
      </c>
      <c r="C726" s="5">
        <v>24.209999</v>
      </c>
      <c r="D726" s="2">
        <f t="shared" si="22"/>
        <v>0.1091444514864274</v>
      </c>
      <c r="E726" s="2">
        <f t="shared" si="21"/>
        <v>0.10337806670959063</v>
      </c>
    </row>
    <row r="727" spans="1:5" x14ac:dyDescent="0.3">
      <c r="A727" s="4">
        <v>42307</v>
      </c>
      <c r="B727" s="5">
        <v>18.920000000000002</v>
      </c>
      <c r="C727" s="5">
        <v>23.799999</v>
      </c>
      <c r="D727" s="2">
        <f t="shared" si="22"/>
        <v>9.9655806743070244E-2</v>
      </c>
      <c r="E727" s="2">
        <f t="shared" si="21"/>
        <v>0.10311459844766585</v>
      </c>
    </row>
    <row r="728" spans="1:5" x14ac:dyDescent="0.3">
      <c r="A728" s="4">
        <v>42310</v>
      </c>
      <c r="B728" s="5">
        <v>18.870000999999998</v>
      </c>
      <c r="C728" s="5">
        <v>23.969999000000001</v>
      </c>
      <c r="D728" s="2">
        <f t="shared" si="22"/>
        <v>0.10389609273539563</v>
      </c>
      <c r="E728" s="2">
        <f t="shared" si="21"/>
        <v>0.10279478815359956</v>
      </c>
    </row>
    <row r="729" spans="1:5" x14ac:dyDescent="0.3">
      <c r="A729" s="4">
        <v>42311</v>
      </c>
      <c r="B729" s="5">
        <v>19.209999</v>
      </c>
      <c r="C729" s="5">
        <v>24.280000999999999</v>
      </c>
      <c r="D729" s="2">
        <f t="shared" si="22"/>
        <v>0.1017213580361786</v>
      </c>
      <c r="E729" s="2">
        <f t="shared" si="21"/>
        <v>0.10256592278386428</v>
      </c>
    </row>
    <row r="730" spans="1:5" x14ac:dyDescent="0.3">
      <c r="A730" s="4">
        <v>42312</v>
      </c>
      <c r="B730" s="5">
        <v>18.989999999999998</v>
      </c>
      <c r="C730" s="5">
        <v>23.98</v>
      </c>
      <c r="D730" s="2">
        <f t="shared" si="22"/>
        <v>0.10132421402581235</v>
      </c>
      <c r="E730" s="2">
        <f t="shared" si="21"/>
        <v>0.10222607766109461</v>
      </c>
    </row>
    <row r="731" spans="1:5" x14ac:dyDescent="0.3">
      <c r="A731" s="4">
        <v>42313</v>
      </c>
      <c r="B731" s="5">
        <v>18.809999000000001</v>
      </c>
      <c r="C731" s="5">
        <v>23.75</v>
      </c>
      <c r="D731" s="2">
        <f t="shared" si="22"/>
        <v>0.10127484149899627</v>
      </c>
      <c r="E731" s="2">
        <f t="shared" si="21"/>
        <v>0.10210844175334194</v>
      </c>
    </row>
    <row r="732" spans="1:5" x14ac:dyDescent="0.3">
      <c r="A732" s="4">
        <v>42314</v>
      </c>
      <c r="B732" s="5">
        <v>18.639999</v>
      </c>
      <c r="C732" s="5">
        <v>23.52</v>
      </c>
      <c r="D732" s="2">
        <f t="shared" si="22"/>
        <v>0.10099143268519918</v>
      </c>
      <c r="E732" s="2">
        <f t="shared" si="21"/>
        <v>0.10186800147157717</v>
      </c>
    </row>
    <row r="733" spans="1:5" x14ac:dyDescent="0.3">
      <c r="A733" s="4">
        <v>42317</v>
      </c>
      <c r="B733" s="5">
        <v>18.16</v>
      </c>
      <c r="C733" s="5">
        <v>23.41</v>
      </c>
      <c r="D733" s="2">
        <f t="shared" si="22"/>
        <v>0.110285569511558</v>
      </c>
      <c r="E733" s="2">
        <f t="shared" si="21"/>
        <v>0.10219499866869497</v>
      </c>
    </row>
    <row r="734" spans="1:5" x14ac:dyDescent="0.3">
      <c r="A734" s="4">
        <v>42318</v>
      </c>
      <c r="B734" s="5">
        <v>18.139999</v>
      </c>
      <c r="C734" s="5">
        <v>23.32</v>
      </c>
      <c r="D734" s="2">
        <f t="shared" si="22"/>
        <v>0.10909128730416212</v>
      </c>
      <c r="E734" s="2">
        <f t="shared" si="21"/>
        <v>0.10229474445907499</v>
      </c>
    </row>
    <row r="735" spans="1:5" x14ac:dyDescent="0.3">
      <c r="A735" s="4">
        <v>42319</v>
      </c>
      <c r="B735" s="5">
        <v>18.34</v>
      </c>
      <c r="C735" s="5">
        <v>23.209999</v>
      </c>
      <c r="D735" s="2">
        <f t="shared" si="22"/>
        <v>0.10227579041039062</v>
      </c>
      <c r="E735" s="2">
        <f t="shared" si="21"/>
        <v>0.1020909431163718</v>
      </c>
    </row>
    <row r="736" spans="1:5" x14ac:dyDescent="0.3">
      <c r="A736" s="4">
        <v>42320</v>
      </c>
      <c r="B736" s="5">
        <v>18.350000000000001</v>
      </c>
      <c r="C736" s="5">
        <v>22.780000999999999</v>
      </c>
      <c r="D736" s="2">
        <f t="shared" si="22"/>
        <v>9.3917670219699947E-2</v>
      </c>
      <c r="E736" s="2">
        <f t="shared" ref="E736:E799" si="23">AVERAGE(D707:D736)</f>
        <v>0.10172920934180645</v>
      </c>
    </row>
    <row r="737" spans="1:5" x14ac:dyDescent="0.3">
      <c r="A737" s="4">
        <v>42321</v>
      </c>
      <c r="B737" s="5">
        <v>18.110001</v>
      </c>
      <c r="C737" s="5">
        <v>22.58</v>
      </c>
      <c r="D737" s="2">
        <f t="shared" si="22"/>
        <v>9.5805463293970106E-2</v>
      </c>
      <c r="E737" s="2">
        <f t="shared" si="23"/>
        <v>0.10135525758128419</v>
      </c>
    </row>
    <row r="738" spans="1:5" x14ac:dyDescent="0.3">
      <c r="A738" s="4">
        <v>42324</v>
      </c>
      <c r="B738" s="5">
        <v>18.260000000000002</v>
      </c>
      <c r="C738" s="5">
        <v>23.030000999999999</v>
      </c>
      <c r="D738" s="2">
        <f t="shared" si="22"/>
        <v>0.10079318362372221</v>
      </c>
      <c r="E738" s="2">
        <f t="shared" si="23"/>
        <v>0.10125363108717986</v>
      </c>
    </row>
    <row r="739" spans="1:5" x14ac:dyDescent="0.3">
      <c r="A739" s="4">
        <v>42325</v>
      </c>
      <c r="B739" s="5">
        <v>18.459999</v>
      </c>
      <c r="C739" s="5">
        <v>23.01</v>
      </c>
      <c r="D739" s="2">
        <f t="shared" si="22"/>
        <v>9.5684945504995747E-2</v>
      </c>
      <c r="E739" s="2">
        <f t="shared" si="23"/>
        <v>0.10089728412019555</v>
      </c>
    </row>
    <row r="740" spans="1:5" x14ac:dyDescent="0.3">
      <c r="A740" s="4">
        <v>42326</v>
      </c>
      <c r="B740" s="5">
        <v>18.73</v>
      </c>
      <c r="C740" s="5">
        <v>23.23</v>
      </c>
      <c r="D740" s="2">
        <f t="shared" si="22"/>
        <v>9.3511432424998056E-2</v>
      </c>
      <c r="E740" s="2">
        <f t="shared" si="23"/>
        <v>0.10047632579135987</v>
      </c>
    </row>
    <row r="741" spans="1:5" x14ac:dyDescent="0.3">
      <c r="A741" s="4">
        <v>42327</v>
      </c>
      <c r="B741" s="5">
        <v>19.200001</v>
      </c>
      <c r="C741" s="5">
        <v>23.41</v>
      </c>
      <c r="D741" s="2">
        <f t="shared" si="22"/>
        <v>8.6100162373571071E-2</v>
      </c>
      <c r="E741" s="2">
        <f t="shared" si="23"/>
        <v>9.9847714338778537E-2</v>
      </c>
    </row>
    <row r="742" spans="1:5" x14ac:dyDescent="0.3">
      <c r="A742" s="4">
        <v>42328</v>
      </c>
      <c r="B742" s="5">
        <v>19.350000000000001</v>
      </c>
      <c r="C742" s="5">
        <v>23.24</v>
      </c>
      <c r="D742" s="2">
        <f t="shared" si="22"/>
        <v>7.955515436336287E-2</v>
      </c>
      <c r="E742" s="2">
        <f t="shared" si="23"/>
        <v>9.9052666929258806E-2</v>
      </c>
    </row>
    <row r="743" spans="1:5" x14ac:dyDescent="0.3">
      <c r="A743" s="4">
        <v>42331</v>
      </c>
      <c r="B743" s="5">
        <v>19.23</v>
      </c>
      <c r="C743" s="5">
        <v>23.07</v>
      </c>
      <c r="D743" s="2">
        <f t="shared" si="22"/>
        <v>7.9068310282613616E-2</v>
      </c>
      <c r="E743" s="2">
        <f t="shared" si="23"/>
        <v>9.8318072432531364E-2</v>
      </c>
    </row>
    <row r="744" spans="1:5" x14ac:dyDescent="0.3">
      <c r="A744" s="4">
        <v>42332</v>
      </c>
      <c r="B744" s="5">
        <v>19.350000000000001</v>
      </c>
      <c r="C744" s="5">
        <v>23.27</v>
      </c>
      <c r="D744" s="2">
        <f t="shared" si="22"/>
        <v>8.0115413931799662E-2</v>
      </c>
      <c r="E744" s="2">
        <f t="shared" si="23"/>
        <v>9.7427919336255595E-2</v>
      </c>
    </row>
    <row r="745" spans="1:5" x14ac:dyDescent="0.3">
      <c r="A745" s="4">
        <v>42333</v>
      </c>
      <c r="B745" s="5">
        <v>19.16</v>
      </c>
      <c r="C745" s="5">
        <v>23.24</v>
      </c>
      <c r="D745" s="2">
        <f t="shared" si="22"/>
        <v>8.3840618975767459E-2</v>
      </c>
      <c r="E745" s="2">
        <f t="shared" si="23"/>
        <v>9.6574438742863283E-2</v>
      </c>
    </row>
    <row r="746" spans="1:5" x14ac:dyDescent="0.3">
      <c r="A746" s="4">
        <v>42335</v>
      </c>
      <c r="B746" s="5">
        <v>19.02</v>
      </c>
      <c r="C746" s="5">
        <v>23.110001</v>
      </c>
      <c r="D746" s="2">
        <f t="shared" si="22"/>
        <v>8.4589451670205443E-2</v>
      </c>
      <c r="E746" s="2">
        <f t="shared" si="23"/>
        <v>9.5984830652692102E-2</v>
      </c>
    </row>
    <row r="747" spans="1:5" x14ac:dyDescent="0.3">
      <c r="A747" s="4">
        <v>42338</v>
      </c>
      <c r="B747" s="5">
        <v>19.09</v>
      </c>
      <c r="C747" s="5">
        <v>23.27</v>
      </c>
      <c r="D747" s="2">
        <f t="shared" si="22"/>
        <v>8.5990454893063159E-2</v>
      </c>
      <c r="E747" s="2">
        <f t="shared" si="23"/>
        <v>9.5451699895407999E-2</v>
      </c>
    </row>
    <row r="748" spans="1:5" x14ac:dyDescent="0.3">
      <c r="A748" s="4">
        <v>42339</v>
      </c>
      <c r="B748" s="5">
        <v>19.629999000000002</v>
      </c>
      <c r="C748" s="5">
        <v>23.6</v>
      </c>
      <c r="D748" s="2">
        <f t="shared" si="22"/>
        <v>7.9991725494119356E-2</v>
      </c>
      <c r="E748" s="2">
        <f t="shared" si="23"/>
        <v>9.4816296842699863E-2</v>
      </c>
    </row>
    <row r="749" spans="1:5" x14ac:dyDescent="0.3">
      <c r="A749" s="4">
        <v>42340</v>
      </c>
      <c r="B749" s="5">
        <v>19.43</v>
      </c>
      <c r="C749" s="5">
        <v>23.280000999999999</v>
      </c>
      <c r="D749" s="2">
        <f t="shared" si="22"/>
        <v>7.851019403332915E-2</v>
      </c>
      <c r="E749" s="2">
        <f t="shared" si="23"/>
        <v>9.3905701476780151E-2</v>
      </c>
    </row>
    <row r="750" spans="1:5" x14ac:dyDescent="0.3">
      <c r="A750" s="4">
        <v>42341</v>
      </c>
      <c r="B750" s="5">
        <v>19.299999</v>
      </c>
      <c r="C750" s="5">
        <v>23.059999000000001</v>
      </c>
      <c r="D750" s="2">
        <f t="shared" si="22"/>
        <v>7.7301997619972862E-2</v>
      </c>
      <c r="E750" s="2">
        <f t="shared" si="23"/>
        <v>9.3188705459895924E-2</v>
      </c>
    </row>
    <row r="751" spans="1:5" x14ac:dyDescent="0.3">
      <c r="A751" s="4">
        <v>42342</v>
      </c>
      <c r="B751" s="5">
        <v>19.389999</v>
      </c>
      <c r="C751" s="5">
        <v>23.1</v>
      </c>
      <c r="D751" s="2">
        <f t="shared" si="22"/>
        <v>7.603419321129834E-2</v>
      </c>
      <c r="E751" s="2">
        <f t="shared" si="23"/>
        <v>9.2482471851996456E-2</v>
      </c>
    </row>
    <row r="752" spans="1:5" x14ac:dyDescent="0.3">
      <c r="A752" s="4">
        <v>42345</v>
      </c>
      <c r="B752" s="5">
        <v>19.010000000000002</v>
      </c>
      <c r="C752" s="5">
        <v>22.309999000000001</v>
      </c>
      <c r="D752" s="2">
        <f t="shared" si="22"/>
        <v>6.9517433952034552E-2</v>
      </c>
      <c r="E752" s="2">
        <f t="shared" si="23"/>
        <v>9.1750464623001182E-2</v>
      </c>
    </row>
    <row r="753" spans="1:5" x14ac:dyDescent="0.3">
      <c r="A753" s="4">
        <v>42346</v>
      </c>
      <c r="B753" s="5">
        <v>18.629999000000002</v>
      </c>
      <c r="C753" s="5">
        <v>21.969999000000001</v>
      </c>
      <c r="D753" s="2">
        <f t="shared" si="22"/>
        <v>7.1617205568220155E-2</v>
      </c>
      <c r="E753" s="2">
        <f t="shared" si="23"/>
        <v>9.1205376652045062E-2</v>
      </c>
    </row>
    <row r="754" spans="1:5" x14ac:dyDescent="0.3">
      <c r="A754" s="4">
        <v>42347</v>
      </c>
      <c r="B754" s="5">
        <v>18.600000000000001</v>
      </c>
      <c r="C754" s="5">
        <v>22.08</v>
      </c>
      <c r="D754" s="2">
        <f t="shared" si="22"/>
        <v>7.4486124839244952E-2</v>
      </c>
      <c r="E754" s="2">
        <f t="shared" si="23"/>
        <v>9.0798057557234052E-2</v>
      </c>
    </row>
    <row r="755" spans="1:5" x14ac:dyDescent="0.3">
      <c r="A755" s="4">
        <v>42348</v>
      </c>
      <c r="B755" s="5">
        <v>18.610001</v>
      </c>
      <c r="C755" s="5">
        <v>22.08</v>
      </c>
      <c r="D755" s="2">
        <f t="shared" si="22"/>
        <v>7.4252672589775706E-2</v>
      </c>
      <c r="E755" s="2">
        <f t="shared" si="23"/>
        <v>9.0011488443431806E-2</v>
      </c>
    </row>
    <row r="756" spans="1:5" x14ac:dyDescent="0.3">
      <c r="A756" s="4">
        <v>42349</v>
      </c>
      <c r="B756" s="5">
        <v>18.09</v>
      </c>
      <c r="C756" s="5">
        <v>21.57</v>
      </c>
      <c r="D756" s="2">
        <f t="shared" si="22"/>
        <v>7.6411578242731301E-2</v>
      </c>
      <c r="E756" s="2">
        <f t="shared" si="23"/>
        <v>8.8920392668641948E-2</v>
      </c>
    </row>
    <row r="757" spans="1:5" x14ac:dyDescent="0.3">
      <c r="A757" s="4">
        <v>42352</v>
      </c>
      <c r="B757" s="5">
        <v>18.100000000000001</v>
      </c>
      <c r="C757" s="5">
        <v>21.43</v>
      </c>
      <c r="D757" s="2">
        <f t="shared" si="22"/>
        <v>7.3343596172644077E-2</v>
      </c>
      <c r="E757" s="2">
        <f t="shared" si="23"/>
        <v>8.8043318982961083E-2</v>
      </c>
    </row>
    <row r="758" spans="1:5" x14ac:dyDescent="0.3">
      <c r="A758" s="4">
        <v>42353</v>
      </c>
      <c r="B758" s="5">
        <v>18.129999000000002</v>
      </c>
      <c r="C758" s="5">
        <v>21.83</v>
      </c>
      <c r="D758" s="2">
        <f t="shared" si="22"/>
        <v>8.0655955568097848E-2</v>
      </c>
      <c r="E758" s="2">
        <f t="shared" si="23"/>
        <v>8.7268647744051159E-2</v>
      </c>
    </row>
    <row r="759" spans="1:5" x14ac:dyDescent="0.3">
      <c r="A759" s="4">
        <v>42354</v>
      </c>
      <c r="B759" s="5">
        <v>18.649999999999999</v>
      </c>
      <c r="C759" s="5">
        <v>22.129999000000002</v>
      </c>
      <c r="D759" s="2">
        <f t="shared" si="22"/>
        <v>7.4302558157856968E-2</v>
      </c>
      <c r="E759" s="2">
        <f t="shared" si="23"/>
        <v>8.6354687748107117E-2</v>
      </c>
    </row>
    <row r="760" spans="1:5" x14ac:dyDescent="0.3">
      <c r="A760" s="4">
        <v>42355</v>
      </c>
      <c r="B760" s="5">
        <v>18.309999000000001</v>
      </c>
      <c r="C760" s="5">
        <v>21.629999000000002</v>
      </c>
      <c r="D760" s="2">
        <f t="shared" si="22"/>
        <v>7.2368178778033448E-2</v>
      </c>
      <c r="E760" s="2">
        <f t="shared" si="23"/>
        <v>8.5389486573181142E-2</v>
      </c>
    </row>
    <row r="761" spans="1:5" x14ac:dyDescent="0.3">
      <c r="A761" s="4">
        <v>42356</v>
      </c>
      <c r="B761" s="5">
        <v>18.530000999999999</v>
      </c>
      <c r="C761" s="5">
        <v>21.629999000000002</v>
      </c>
      <c r="D761" s="2">
        <f t="shared" si="22"/>
        <v>6.7181056604483827E-2</v>
      </c>
      <c r="E761" s="2">
        <f t="shared" si="23"/>
        <v>8.4253027076697393E-2</v>
      </c>
    </row>
    <row r="762" spans="1:5" x14ac:dyDescent="0.3">
      <c r="A762" s="4">
        <v>42359</v>
      </c>
      <c r="B762" s="5">
        <v>18.239999999999998</v>
      </c>
      <c r="C762" s="5">
        <v>21.33</v>
      </c>
      <c r="D762" s="2">
        <f t="shared" si="22"/>
        <v>6.7966021457031345E-2</v>
      </c>
      <c r="E762" s="2">
        <f t="shared" si="23"/>
        <v>8.3152180035758472E-2</v>
      </c>
    </row>
    <row r="763" spans="1:5" x14ac:dyDescent="0.3">
      <c r="A763" s="4">
        <v>42360</v>
      </c>
      <c r="B763" s="5">
        <v>18.379999000000002</v>
      </c>
      <c r="C763" s="5">
        <v>21.450001</v>
      </c>
      <c r="D763" s="2">
        <f t="shared" si="22"/>
        <v>6.7081833346124026E-2</v>
      </c>
      <c r="E763" s="2">
        <f t="shared" si="23"/>
        <v>8.1712055496910671E-2</v>
      </c>
    </row>
    <row r="764" spans="1:5" x14ac:dyDescent="0.3">
      <c r="A764" s="4">
        <v>42361</v>
      </c>
      <c r="B764" s="5">
        <v>18.719999000000001</v>
      </c>
      <c r="C764" s="5">
        <v>21.92</v>
      </c>
      <c r="D764" s="2">
        <f t="shared" si="22"/>
        <v>6.8534728609737305E-2</v>
      </c>
      <c r="E764" s="2">
        <f t="shared" si="23"/>
        <v>8.0360170207096501E-2</v>
      </c>
    </row>
    <row r="765" spans="1:5" x14ac:dyDescent="0.3">
      <c r="A765" s="4">
        <v>42362</v>
      </c>
      <c r="B765" s="5">
        <v>18.73</v>
      </c>
      <c r="C765" s="5">
        <v>21.98</v>
      </c>
      <c r="D765" s="2">
        <f t="shared" si="22"/>
        <v>6.9489910712234357E-2</v>
      </c>
      <c r="E765" s="2">
        <f t="shared" si="23"/>
        <v>7.9267307550491314E-2</v>
      </c>
    </row>
    <row r="766" spans="1:5" x14ac:dyDescent="0.3">
      <c r="A766" s="4">
        <v>42366</v>
      </c>
      <c r="B766" s="5">
        <v>18.690000999999999</v>
      </c>
      <c r="C766" s="5">
        <v>21.65</v>
      </c>
      <c r="D766" s="2">
        <f t="shared" si="22"/>
        <v>6.3848576073822938E-2</v>
      </c>
      <c r="E766" s="2">
        <f t="shared" si="23"/>
        <v>7.8265004412295405E-2</v>
      </c>
    </row>
    <row r="767" spans="1:5" x14ac:dyDescent="0.3">
      <c r="A767" s="4">
        <v>42367</v>
      </c>
      <c r="B767" s="5">
        <v>19.200001</v>
      </c>
      <c r="C767" s="5">
        <v>21.9</v>
      </c>
      <c r="D767" s="2">
        <f t="shared" si="22"/>
        <v>5.7142863517065011E-2</v>
      </c>
      <c r="E767" s="2">
        <f t="shared" si="23"/>
        <v>7.6976251086398578E-2</v>
      </c>
    </row>
    <row r="768" spans="1:5" x14ac:dyDescent="0.3">
      <c r="A768" s="4">
        <v>42368</v>
      </c>
      <c r="B768" s="5">
        <v>19.16</v>
      </c>
      <c r="C768" s="5">
        <v>21.66</v>
      </c>
      <c r="D768" s="2">
        <f t="shared" si="22"/>
        <v>5.326294754677597E-2</v>
      </c>
      <c r="E768" s="2">
        <f t="shared" si="23"/>
        <v>7.539190988383368E-2</v>
      </c>
    </row>
    <row r="769" spans="1:5" x14ac:dyDescent="0.3">
      <c r="A769" s="4">
        <v>42369</v>
      </c>
      <c r="B769" s="5">
        <v>18.959999</v>
      </c>
      <c r="C769" s="5">
        <v>21.5</v>
      </c>
      <c r="D769" s="2">
        <f t="shared" si="22"/>
        <v>5.4600149819385574E-2</v>
      </c>
      <c r="E769" s="2">
        <f t="shared" si="23"/>
        <v>7.402241669431335E-2</v>
      </c>
    </row>
    <row r="770" spans="1:5" x14ac:dyDescent="0.3">
      <c r="A770" s="4">
        <v>42373</v>
      </c>
      <c r="B770" s="5">
        <v>18.700001</v>
      </c>
      <c r="C770" s="5">
        <v>21.190000999999999</v>
      </c>
      <c r="D770" s="2">
        <f t="shared" si="22"/>
        <v>5.4289347445248222E-2</v>
      </c>
      <c r="E770" s="2">
        <f t="shared" si="23"/>
        <v>7.271501386165502E-2</v>
      </c>
    </row>
    <row r="771" spans="1:5" x14ac:dyDescent="0.3">
      <c r="A771" s="4">
        <v>42374</v>
      </c>
      <c r="B771" s="5">
        <v>18.420000000000002</v>
      </c>
      <c r="C771" s="5">
        <v>21.09</v>
      </c>
      <c r="D771" s="2">
        <f t="shared" ref="D771:D834" si="24">LOG(C771/B771)</f>
        <v>5.878695387865622E-2</v>
      </c>
      <c r="E771" s="2">
        <f t="shared" si="23"/>
        <v>7.1804573578491196E-2</v>
      </c>
    </row>
    <row r="772" spans="1:5" x14ac:dyDescent="0.3">
      <c r="A772" s="4">
        <v>42375</v>
      </c>
      <c r="B772" s="5">
        <v>17.889999</v>
      </c>
      <c r="C772" s="5">
        <v>20.629999000000002</v>
      </c>
      <c r="D772" s="2">
        <f t="shared" si="24"/>
        <v>6.1888890630003544E-2</v>
      </c>
      <c r="E772" s="2">
        <f t="shared" si="23"/>
        <v>7.1215698120712559E-2</v>
      </c>
    </row>
    <row r="773" spans="1:5" x14ac:dyDescent="0.3">
      <c r="A773" s="4">
        <v>42376</v>
      </c>
      <c r="B773" s="5">
        <v>17.129999000000002</v>
      </c>
      <c r="C773" s="5">
        <v>20.139999</v>
      </c>
      <c r="D773" s="2">
        <f t="shared" si="24"/>
        <v>7.0302107041170653E-2</v>
      </c>
      <c r="E773" s="2">
        <f t="shared" si="23"/>
        <v>7.0923491345997791E-2</v>
      </c>
    </row>
    <row r="774" spans="1:5" x14ac:dyDescent="0.3">
      <c r="A774" s="4">
        <v>42377</v>
      </c>
      <c r="B774" s="5">
        <v>16.879999000000002</v>
      </c>
      <c r="C774" s="5">
        <v>20.049999</v>
      </c>
      <c r="D774" s="2">
        <f t="shared" si="24"/>
        <v>7.4741938734338445E-2</v>
      </c>
      <c r="E774" s="2">
        <f t="shared" si="23"/>
        <v>7.074437550608241E-2</v>
      </c>
    </row>
    <row r="775" spans="1:5" x14ac:dyDescent="0.3">
      <c r="A775" s="4">
        <v>42380</v>
      </c>
      <c r="B775" s="5">
        <v>17.02</v>
      </c>
      <c r="C775" s="5">
        <v>19.780000999999999</v>
      </c>
      <c r="D775" s="2">
        <f t="shared" si="24"/>
        <v>6.5266753468833733E-2</v>
      </c>
      <c r="E775" s="2">
        <f t="shared" si="23"/>
        <v>7.0125246655851292E-2</v>
      </c>
    </row>
    <row r="776" spans="1:5" x14ac:dyDescent="0.3">
      <c r="A776" s="4">
        <v>42381</v>
      </c>
      <c r="B776" s="5">
        <v>17.120000999999998</v>
      </c>
      <c r="C776" s="5">
        <v>19.82</v>
      </c>
      <c r="D776" s="2">
        <f t="shared" si="24"/>
        <v>6.3599864440454568E-2</v>
      </c>
      <c r="E776" s="2">
        <f t="shared" si="23"/>
        <v>6.9425593748192932E-2</v>
      </c>
    </row>
    <row r="777" spans="1:5" x14ac:dyDescent="0.3">
      <c r="A777" s="4">
        <v>42382</v>
      </c>
      <c r="B777" s="5">
        <v>16.82</v>
      </c>
      <c r="C777" s="5">
        <v>19.379999000000002</v>
      </c>
      <c r="D777" s="2">
        <f t="shared" si="24"/>
        <v>6.1527758843436642E-2</v>
      </c>
      <c r="E777" s="2">
        <f t="shared" si="23"/>
        <v>6.8610170546538715E-2</v>
      </c>
    </row>
    <row r="778" spans="1:5" x14ac:dyDescent="0.3">
      <c r="A778" s="4">
        <v>42383</v>
      </c>
      <c r="B778" s="5">
        <v>17.170000000000002</v>
      </c>
      <c r="C778" s="5">
        <v>19.629999000000002</v>
      </c>
      <c r="D778" s="2">
        <f t="shared" si="24"/>
        <v>5.8149982315070729E-2</v>
      </c>
      <c r="E778" s="2">
        <f t="shared" si="23"/>
        <v>6.7882112440570422E-2</v>
      </c>
    </row>
    <row r="779" spans="1:5" x14ac:dyDescent="0.3">
      <c r="A779" s="4">
        <v>42384</v>
      </c>
      <c r="B779" s="5">
        <v>16.25</v>
      </c>
      <c r="C779" s="5">
        <v>18.969999000000001</v>
      </c>
      <c r="D779" s="2">
        <f t="shared" si="24"/>
        <v>6.72139426800165E-2</v>
      </c>
      <c r="E779" s="2">
        <f t="shared" si="23"/>
        <v>6.7505570728793318E-2</v>
      </c>
    </row>
    <row r="780" spans="1:5" x14ac:dyDescent="0.3">
      <c r="A780" s="4">
        <v>42388</v>
      </c>
      <c r="B780" s="5">
        <v>16.639999</v>
      </c>
      <c r="C780" s="5">
        <v>18.889999</v>
      </c>
      <c r="D780" s="2">
        <f t="shared" si="24"/>
        <v>5.5078639075848229E-2</v>
      </c>
      <c r="E780" s="2">
        <f t="shared" si="23"/>
        <v>6.6764792110655835E-2</v>
      </c>
    </row>
    <row r="781" spans="1:5" x14ac:dyDescent="0.3">
      <c r="A781" s="4">
        <v>42389</v>
      </c>
      <c r="B781" s="5">
        <v>16.579999999999998</v>
      </c>
      <c r="C781" s="5">
        <v>18.649999999999999</v>
      </c>
      <c r="D781" s="2">
        <f t="shared" si="24"/>
        <v>5.1094309930451651E-2</v>
      </c>
      <c r="E781" s="2">
        <f t="shared" si="23"/>
        <v>6.5933462667960949E-2</v>
      </c>
    </row>
    <row r="782" spans="1:5" x14ac:dyDescent="0.3">
      <c r="A782" s="4">
        <v>42390</v>
      </c>
      <c r="B782" s="5">
        <v>16.899999999999999</v>
      </c>
      <c r="C782" s="5">
        <v>19.25</v>
      </c>
      <c r="D782" s="2">
        <f t="shared" si="24"/>
        <v>5.6544029230846005E-2</v>
      </c>
      <c r="E782" s="2">
        <f t="shared" si="23"/>
        <v>6.5501015843921331E-2</v>
      </c>
    </row>
    <row r="783" spans="1:5" x14ac:dyDescent="0.3">
      <c r="A783" s="4">
        <v>42391</v>
      </c>
      <c r="B783" s="5">
        <v>17.209999</v>
      </c>
      <c r="C783" s="5">
        <v>20.010000000000002</v>
      </c>
      <c r="D783" s="2">
        <f t="shared" si="24"/>
        <v>6.5466243543659597E-2</v>
      </c>
      <c r="E783" s="2">
        <f t="shared" si="23"/>
        <v>6.5295983776435973E-2</v>
      </c>
    </row>
    <row r="784" spans="1:5" x14ac:dyDescent="0.3">
      <c r="A784" s="4">
        <v>42394</v>
      </c>
      <c r="B784" s="5">
        <v>16.940000999999999</v>
      </c>
      <c r="C784" s="5">
        <v>19.48</v>
      </c>
      <c r="D784" s="2">
        <f t="shared" si="24"/>
        <v>6.0675520910690874E-2</v>
      </c>
      <c r="E784" s="2">
        <f t="shared" si="23"/>
        <v>6.4835630312150852E-2</v>
      </c>
    </row>
    <row r="785" spans="1:5" x14ac:dyDescent="0.3">
      <c r="A785" s="4">
        <v>42395</v>
      </c>
      <c r="B785" s="5">
        <v>17.280000999999999</v>
      </c>
      <c r="C785" s="5">
        <v>20.030000999999999</v>
      </c>
      <c r="D785" s="2">
        <f t="shared" si="24"/>
        <v>6.4137207700120213E-2</v>
      </c>
      <c r="E785" s="2">
        <f t="shared" si="23"/>
        <v>6.4498448149162335E-2</v>
      </c>
    </row>
    <row r="786" spans="1:5" x14ac:dyDescent="0.3">
      <c r="A786" s="4">
        <v>42396</v>
      </c>
      <c r="B786" s="5">
        <v>17.09</v>
      </c>
      <c r="C786" s="5">
        <v>20.059999000000001</v>
      </c>
      <c r="D786" s="2">
        <f t="shared" si="24"/>
        <v>6.9588844313887205E-2</v>
      </c>
      <c r="E786" s="2">
        <f t="shared" si="23"/>
        <v>6.4271023684867534E-2</v>
      </c>
    </row>
    <row r="787" spans="1:5" x14ac:dyDescent="0.3">
      <c r="A787" s="4">
        <v>42397</v>
      </c>
      <c r="B787" s="5">
        <v>17.399999999999999</v>
      </c>
      <c r="C787" s="5">
        <v>20.540001</v>
      </c>
      <c r="D787" s="2">
        <f t="shared" si="24"/>
        <v>7.2051212122499611E-2</v>
      </c>
      <c r="E787" s="2">
        <f t="shared" si="23"/>
        <v>6.4227944216529387E-2</v>
      </c>
    </row>
    <row r="788" spans="1:5" x14ac:dyDescent="0.3">
      <c r="A788" s="4">
        <v>42398</v>
      </c>
      <c r="B788" s="5">
        <v>17.639999</v>
      </c>
      <c r="C788" s="5">
        <v>20.91</v>
      </c>
      <c r="D788" s="2">
        <f t="shared" si="24"/>
        <v>7.3855476641740248E-2</v>
      </c>
      <c r="E788" s="2">
        <f t="shared" si="23"/>
        <v>6.4001261585650809E-2</v>
      </c>
    </row>
    <row r="789" spans="1:5" x14ac:dyDescent="0.3">
      <c r="A789" s="4">
        <v>42401</v>
      </c>
      <c r="B789" s="5">
        <v>17.670000000000002</v>
      </c>
      <c r="C789" s="5">
        <v>20.809999000000001</v>
      </c>
      <c r="D789" s="2">
        <f t="shared" si="24"/>
        <v>7.103550983535338E-2</v>
      </c>
      <c r="E789" s="2">
        <f t="shared" si="23"/>
        <v>6.3892359974900684E-2</v>
      </c>
    </row>
    <row r="790" spans="1:5" x14ac:dyDescent="0.3">
      <c r="A790" s="4">
        <v>42402</v>
      </c>
      <c r="B790" s="5">
        <v>17.110001</v>
      </c>
      <c r="C790" s="5">
        <v>20.299999</v>
      </c>
      <c r="D790" s="2">
        <f t="shared" si="24"/>
        <v>7.4245981595801466E-2</v>
      </c>
      <c r="E790" s="2">
        <f t="shared" si="23"/>
        <v>6.3954953402159606E-2</v>
      </c>
    </row>
    <row r="791" spans="1:5" x14ac:dyDescent="0.3">
      <c r="A791" s="4">
        <v>42403</v>
      </c>
      <c r="B791" s="5">
        <v>17.350000000000001</v>
      </c>
      <c r="C791" s="5">
        <v>20.9</v>
      </c>
      <c r="D791" s="2">
        <f t="shared" si="24"/>
        <v>8.0846806984161412E-2</v>
      </c>
      <c r="E791" s="2">
        <f t="shared" si="23"/>
        <v>6.4410478414815536E-2</v>
      </c>
    </row>
    <row r="792" spans="1:5" x14ac:dyDescent="0.3">
      <c r="A792" s="4">
        <v>42404</v>
      </c>
      <c r="B792" s="5">
        <v>17.649999999999999</v>
      </c>
      <c r="C792" s="5">
        <v>21.26</v>
      </c>
      <c r="D792" s="2">
        <f t="shared" si="24"/>
        <v>8.0818550463436625E-2</v>
      </c>
      <c r="E792" s="2">
        <f t="shared" si="23"/>
        <v>6.4838896048362377E-2</v>
      </c>
    </row>
    <row r="793" spans="1:5" x14ac:dyDescent="0.3">
      <c r="A793" s="4">
        <v>42405</v>
      </c>
      <c r="B793" s="5">
        <v>17.190000999999999</v>
      </c>
      <c r="C793" s="5">
        <v>20.98</v>
      </c>
      <c r="D793" s="2">
        <f t="shared" si="24"/>
        <v>8.6529581906119632E-2</v>
      </c>
      <c r="E793" s="2">
        <f t="shared" si="23"/>
        <v>6.5487154333695563E-2</v>
      </c>
    </row>
    <row r="794" spans="1:5" x14ac:dyDescent="0.3">
      <c r="A794" s="4">
        <v>42408</v>
      </c>
      <c r="B794" s="5">
        <v>17.170000000000002</v>
      </c>
      <c r="C794" s="5">
        <v>20.58</v>
      </c>
      <c r="D794" s="2">
        <f t="shared" si="24"/>
        <v>7.8675075265497538E-2</v>
      </c>
      <c r="E794" s="2">
        <f t="shared" si="23"/>
        <v>6.5825165888887566E-2</v>
      </c>
    </row>
    <row r="795" spans="1:5" x14ac:dyDescent="0.3">
      <c r="A795" s="4">
        <v>42409</v>
      </c>
      <c r="B795" s="5">
        <v>16.84</v>
      </c>
      <c r="C795" s="5">
        <v>20.200001</v>
      </c>
      <c r="D795" s="2">
        <f t="shared" si="24"/>
        <v>7.9009303782719351E-2</v>
      </c>
      <c r="E795" s="2">
        <f t="shared" si="23"/>
        <v>6.6142478991237055E-2</v>
      </c>
    </row>
    <row r="796" spans="1:5" x14ac:dyDescent="0.3">
      <c r="A796" s="4">
        <v>42410</v>
      </c>
      <c r="B796" s="5">
        <v>16.780000999999999</v>
      </c>
      <c r="C796" s="5">
        <v>19.989999999999998</v>
      </c>
      <c r="D796" s="2">
        <f t="shared" si="24"/>
        <v>7.6020811743762698E-2</v>
      </c>
      <c r="E796" s="2">
        <f t="shared" si="23"/>
        <v>6.654822018023504E-2</v>
      </c>
    </row>
    <row r="797" spans="1:5" x14ac:dyDescent="0.3">
      <c r="A797" s="4">
        <v>42411</v>
      </c>
      <c r="B797" s="5">
        <v>16.719999000000001</v>
      </c>
      <c r="C797" s="5">
        <v>19.799999</v>
      </c>
      <c r="D797" s="2">
        <f t="shared" si="24"/>
        <v>7.3428921199019295E-2</v>
      </c>
      <c r="E797" s="2">
        <f t="shared" si="23"/>
        <v>6.7091088769633503E-2</v>
      </c>
    </row>
    <row r="798" spans="1:5" x14ac:dyDescent="0.3">
      <c r="A798" s="4">
        <v>42412</v>
      </c>
      <c r="B798" s="5">
        <v>16.940000999999999</v>
      </c>
      <c r="C798" s="5">
        <v>20.41</v>
      </c>
      <c r="D798" s="2">
        <f t="shared" si="24"/>
        <v>8.092957308416468E-2</v>
      </c>
      <c r="E798" s="2">
        <f t="shared" si="23"/>
        <v>6.80133096208798E-2</v>
      </c>
    </row>
    <row r="799" spans="1:5" x14ac:dyDescent="0.3">
      <c r="A799" s="4">
        <v>42416</v>
      </c>
      <c r="B799" s="5">
        <v>17.32</v>
      </c>
      <c r="C799" s="5">
        <v>20.719999000000001</v>
      </c>
      <c r="D799" s="2">
        <f t="shared" si="24"/>
        <v>7.7841842431708705E-2</v>
      </c>
      <c r="E799" s="2">
        <f t="shared" si="23"/>
        <v>6.8788032707957247E-2</v>
      </c>
    </row>
    <row r="800" spans="1:5" x14ac:dyDescent="0.3">
      <c r="A800" s="4">
        <v>42417</v>
      </c>
      <c r="B800" s="5">
        <v>17.600000000000001</v>
      </c>
      <c r="C800" s="5">
        <v>21.549999</v>
      </c>
      <c r="D800" s="2">
        <f t="shared" si="24"/>
        <v>8.7934586529723857E-2</v>
      </c>
      <c r="E800" s="2">
        <f t="shared" ref="E800:E863" si="25">AVERAGE(D771:D800)</f>
        <v>6.9909540677439763E-2</v>
      </c>
    </row>
    <row r="801" spans="1:5" x14ac:dyDescent="0.3">
      <c r="A801" s="4">
        <v>42418</v>
      </c>
      <c r="B801" s="5">
        <v>17.66</v>
      </c>
      <c r="C801" s="5">
        <v>21.540001</v>
      </c>
      <c r="D801" s="2">
        <f t="shared" si="24"/>
        <v>8.6255019882644765E-2</v>
      </c>
      <c r="E801" s="2">
        <f t="shared" si="25"/>
        <v>7.082514287757273E-2</v>
      </c>
    </row>
    <row r="802" spans="1:5" x14ac:dyDescent="0.3">
      <c r="A802" s="4">
        <v>42419</v>
      </c>
      <c r="B802" s="5">
        <v>17.620000999999998</v>
      </c>
      <c r="C802" s="5">
        <v>21.299999</v>
      </c>
      <c r="D802" s="2">
        <f t="shared" si="24"/>
        <v>8.237365432548259E-2</v>
      </c>
      <c r="E802" s="2">
        <f t="shared" si="25"/>
        <v>7.1507968334088692E-2</v>
      </c>
    </row>
    <row r="803" spans="1:5" x14ac:dyDescent="0.3">
      <c r="A803" s="4">
        <v>42422</v>
      </c>
      <c r="B803" s="5">
        <v>18.110001</v>
      </c>
      <c r="C803" s="5">
        <v>21.450001</v>
      </c>
      <c r="D803" s="2">
        <f t="shared" si="24"/>
        <v>7.350884247259265E-2</v>
      </c>
      <c r="E803" s="2">
        <f t="shared" si="25"/>
        <v>7.1614859515136089E-2</v>
      </c>
    </row>
    <row r="804" spans="1:5" x14ac:dyDescent="0.3">
      <c r="A804" s="4">
        <v>42423</v>
      </c>
      <c r="B804" s="5">
        <v>17.77</v>
      </c>
      <c r="C804" s="5">
        <v>21.18</v>
      </c>
      <c r="D804" s="2">
        <f t="shared" si="24"/>
        <v>7.6238527966164676E-2</v>
      </c>
      <c r="E804" s="2">
        <f t="shared" si="25"/>
        <v>7.1664745822863626E-2</v>
      </c>
    </row>
    <row r="805" spans="1:5" x14ac:dyDescent="0.3">
      <c r="A805" s="4">
        <v>42424</v>
      </c>
      <c r="B805" s="5">
        <v>17.579999999999998</v>
      </c>
      <c r="C805" s="5">
        <v>21.23</v>
      </c>
      <c r="D805" s="2">
        <f t="shared" si="24"/>
        <v>8.1931123428245795E-2</v>
      </c>
      <c r="E805" s="2">
        <f t="shared" si="25"/>
        <v>7.2220224821510692E-2</v>
      </c>
    </row>
    <row r="806" spans="1:5" x14ac:dyDescent="0.3">
      <c r="A806" s="4">
        <v>42425</v>
      </c>
      <c r="B806" s="5">
        <v>17.600000000000001</v>
      </c>
      <c r="C806" s="5">
        <v>21.49</v>
      </c>
      <c r="D806" s="2">
        <f t="shared" si="24"/>
        <v>8.6723747677293392E-2</v>
      </c>
      <c r="E806" s="2">
        <f t="shared" si="25"/>
        <v>7.2991020929405334E-2</v>
      </c>
    </row>
    <row r="807" spans="1:5" x14ac:dyDescent="0.3">
      <c r="A807" s="4">
        <v>42426</v>
      </c>
      <c r="B807" s="5">
        <v>17.299999</v>
      </c>
      <c r="C807" s="5">
        <v>21.629999000000002</v>
      </c>
      <c r="D807" s="2">
        <f t="shared" si="24"/>
        <v>9.7010421335684188E-2</v>
      </c>
      <c r="E807" s="2">
        <f t="shared" si="25"/>
        <v>7.4173776345813583E-2</v>
      </c>
    </row>
    <row r="808" spans="1:5" x14ac:dyDescent="0.3">
      <c r="A808" s="4">
        <v>42429</v>
      </c>
      <c r="B808" s="5">
        <v>17.280000999999999</v>
      </c>
      <c r="C808" s="5">
        <v>21.629999000000002</v>
      </c>
      <c r="D808" s="2">
        <f t="shared" si="24"/>
        <v>9.751273608509535E-2</v>
      </c>
      <c r="E808" s="2">
        <f t="shared" si="25"/>
        <v>7.5485868138147713E-2</v>
      </c>
    </row>
    <row r="809" spans="1:5" x14ac:dyDescent="0.3">
      <c r="A809" s="4">
        <v>42430</v>
      </c>
      <c r="B809" s="5">
        <v>17.84</v>
      </c>
      <c r="C809" s="5">
        <v>22.110001</v>
      </c>
      <c r="D809" s="2">
        <f t="shared" si="24"/>
        <v>9.3193912181055216E-2</v>
      </c>
      <c r="E809" s="2">
        <f t="shared" si="25"/>
        <v>7.6351867121515676E-2</v>
      </c>
    </row>
    <row r="810" spans="1:5" x14ac:dyDescent="0.3">
      <c r="A810" s="4">
        <v>42431</v>
      </c>
      <c r="B810" s="5">
        <v>18.360001</v>
      </c>
      <c r="C810" s="5">
        <v>22.15</v>
      </c>
      <c r="D810" s="2">
        <f t="shared" si="24"/>
        <v>8.1501030039481837E-2</v>
      </c>
      <c r="E810" s="2">
        <f t="shared" si="25"/>
        <v>7.7232613486970123E-2</v>
      </c>
    </row>
    <row r="811" spans="1:5" x14ac:dyDescent="0.3">
      <c r="A811" s="4">
        <v>42432</v>
      </c>
      <c r="B811" s="5">
        <v>18.719999000000001</v>
      </c>
      <c r="C811" s="5">
        <v>22.389999</v>
      </c>
      <c r="D811" s="2">
        <f t="shared" si="24"/>
        <v>7.7748252979629714E-2</v>
      </c>
      <c r="E811" s="2">
        <f t="shared" si="25"/>
        <v>7.8121078255276089E-2</v>
      </c>
    </row>
    <row r="812" spans="1:5" x14ac:dyDescent="0.3">
      <c r="A812" s="4">
        <v>42433</v>
      </c>
      <c r="B812" s="5">
        <v>19.049999</v>
      </c>
      <c r="C812" s="5">
        <v>22.620000999999998</v>
      </c>
      <c r="D812" s="2">
        <f t="shared" si="24"/>
        <v>7.4597662574988316E-2</v>
      </c>
      <c r="E812" s="2">
        <f t="shared" si="25"/>
        <v>7.8722866033414177E-2</v>
      </c>
    </row>
    <row r="813" spans="1:5" x14ac:dyDescent="0.3">
      <c r="A813" s="4">
        <v>42436</v>
      </c>
      <c r="B813" s="5">
        <v>19.32</v>
      </c>
      <c r="C813" s="5">
        <v>23.040001</v>
      </c>
      <c r="D813" s="2">
        <f t="shared" si="24"/>
        <v>7.6475371521286403E-2</v>
      </c>
      <c r="E813" s="2">
        <f t="shared" si="25"/>
        <v>7.9089836966001734E-2</v>
      </c>
    </row>
    <row r="814" spans="1:5" x14ac:dyDescent="0.3">
      <c r="A814" s="4">
        <v>42437</v>
      </c>
      <c r="B814" s="5">
        <v>18.959999</v>
      </c>
      <c r="C814" s="5">
        <v>22.68</v>
      </c>
      <c r="D814" s="2">
        <f t="shared" si="24"/>
        <v>7.780474012464926E-2</v>
      </c>
      <c r="E814" s="2">
        <f t="shared" si="25"/>
        <v>7.9660810939800333E-2</v>
      </c>
    </row>
    <row r="815" spans="1:5" x14ac:dyDescent="0.3">
      <c r="A815" s="4">
        <v>42438</v>
      </c>
      <c r="B815" s="5">
        <v>19.41</v>
      </c>
      <c r="C815" s="5">
        <v>23.1</v>
      </c>
      <c r="D815" s="2">
        <f t="shared" si="24"/>
        <v>7.5586444503781519E-2</v>
      </c>
      <c r="E815" s="2">
        <f t="shared" si="25"/>
        <v>8.0042452166589062E-2</v>
      </c>
    </row>
    <row r="816" spans="1:5" x14ac:dyDescent="0.3">
      <c r="A816" s="4">
        <v>42439</v>
      </c>
      <c r="B816" s="5">
        <v>19.27</v>
      </c>
      <c r="C816" s="5">
        <v>22.92</v>
      </c>
      <c r="D816" s="2">
        <f t="shared" si="24"/>
        <v>7.5332898639899448E-2</v>
      </c>
      <c r="E816" s="2">
        <f t="shared" si="25"/>
        <v>8.0233920644122783E-2</v>
      </c>
    </row>
    <row r="817" spans="1:5" x14ac:dyDescent="0.3">
      <c r="A817" s="4">
        <v>42440</v>
      </c>
      <c r="B817" s="5">
        <v>19.77</v>
      </c>
      <c r="C817" s="5">
        <v>23.389999</v>
      </c>
      <c r="D817" s="2">
        <f t="shared" si="24"/>
        <v>7.3023533927952272E-2</v>
      </c>
      <c r="E817" s="2">
        <f t="shared" si="25"/>
        <v>8.0266331370971208E-2</v>
      </c>
    </row>
    <row r="818" spans="1:5" x14ac:dyDescent="0.3">
      <c r="A818" s="4">
        <v>42443</v>
      </c>
      <c r="B818" s="5">
        <v>19.510000000000002</v>
      </c>
      <c r="C818" s="5">
        <v>23.27</v>
      </c>
      <c r="D818" s="2">
        <f t="shared" si="24"/>
        <v>7.6539113892211838E-2</v>
      </c>
      <c r="E818" s="2">
        <f t="shared" si="25"/>
        <v>8.0355785945986913E-2</v>
      </c>
    </row>
    <row r="819" spans="1:5" x14ac:dyDescent="0.3">
      <c r="A819" s="4">
        <v>42444</v>
      </c>
      <c r="B819" s="5">
        <v>19.07</v>
      </c>
      <c r="C819" s="5">
        <v>22.99</v>
      </c>
      <c r="D819" s="2">
        <f t="shared" si="24"/>
        <v>8.1188278223273402E-2</v>
      </c>
      <c r="E819" s="2">
        <f t="shared" si="25"/>
        <v>8.0694211558917581E-2</v>
      </c>
    </row>
    <row r="820" spans="1:5" x14ac:dyDescent="0.3">
      <c r="A820" s="4">
        <v>42445</v>
      </c>
      <c r="B820" s="5">
        <v>19.510000000000002</v>
      </c>
      <c r="C820" s="5">
        <v>23.49</v>
      </c>
      <c r="D820" s="2">
        <f t="shared" si="24"/>
        <v>8.0625747383087726E-2</v>
      </c>
      <c r="E820" s="2">
        <f t="shared" si="25"/>
        <v>8.0906870418493801E-2</v>
      </c>
    </row>
    <row r="821" spans="1:5" x14ac:dyDescent="0.3">
      <c r="A821" s="4">
        <v>42446</v>
      </c>
      <c r="B821" s="5">
        <v>19.940000999999999</v>
      </c>
      <c r="C821" s="5">
        <v>23.950001</v>
      </c>
      <c r="D821" s="2">
        <f t="shared" si="24"/>
        <v>7.9580360128262334E-2</v>
      </c>
      <c r="E821" s="2">
        <f t="shared" si="25"/>
        <v>8.0864655523297163E-2</v>
      </c>
    </row>
    <row r="822" spans="1:5" x14ac:dyDescent="0.3">
      <c r="A822" s="4">
        <v>42447</v>
      </c>
      <c r="B822" s="5">
        <v>19.829999999999998</v>
      </c>
      <c r="C822" s="5">
        <v>23.709999</v>
      </c>
      <c r="D822" s="2">
        <f t="shared" si="24"/>
        <v>7.7608821455952118E-2</v>
      </c>
      <c r="E822" s="2">
        <f t="shared" si="25"/>
        <v>8.0757664556381017E-2</v>
      </c>
    </row>
    <row r="823" spans="1:5" x14ac:dyDescent="0.3">
      <c r="A823" s="4">
        <v>42450</v>
      </c>
      <c r="B823" s="5">
        <v>19.719999000000001</v>
      </c>
      <c r="C823" s="5">
        <v>23.709999</v>
      </c>
      <c r="D823" s="2">
        <f t="shared" si="24"/>
        <v>8.002464707910964E-2</v>
      </c>
      <c r="E823" s="2">
        <f t="shared" si="25"/>
        <v>8.0540833395480696E-2</v>
      </c>
    </row>
    <row r="824" spans="1:5" x14ac:dyDescent="0.3">
      <c r="A824" s="4">
        <v>42451</v>
      </c>
      <c r="B824" s="5">
        <v>19.690000999999999</v>
      </c>
      <c r="C824" s="5">
        <v>23.700001</v>
      </c>
      <c r="D824" s="2">
        <f t="shared" si="24"/>
        <v>8.0502626140046163E-2</v>
      </c>
      <c r="E824" s="2">
        <f t="shared" si="25"/>
        <v>8.0601751757965648E-2</v>
      </c>
    </row>
    <row r="825" spans="1:5" x14ac:dyDescent="0.3">
      <c r="A825" s="4">
        <v>42452</v>
      </c>
      <c r="B825" s="5">
        <v>19.27</v>
      </c>
      <c r="C825" s="5">
        <v>23.200001</v>
      </c>
      <c r="D825" s="2">
        <f t="shared" si="24"/>
        <v>8.0606288955036062E-2</v>
      </c>
      <c r="E825" s="2">
        <f t="shared" si="25"/>
        <v>8.0654984597042859E-2</v>
      </c>
    </row>
    <row r="826" spans="1:5" x14ac:dyDescent="0.3">
      <c r="A826" s="4">
        <v>42453</v>
      </c>
      <c r="B826" s="5">
        <v>19.23</v>
      </c>
      <c r="C826" s="5">
        <v>23.09</v>
      </c>
      <c r="D826" s="2">
        <f t="shared" si="24"/>
        <v>7.9444648678696481E-2</v>
      </c>
      <c r="E826" s="2">
        <f t="shared" si="25"/>
        <v>8.0769112494873993E-2</v>
      </c>
    </row>
    <row r="827" spans="1:5" x14ac:dyDescent="0.3">
      <c r="A827" s="4">
        <v>42457</v>
      </c>
      <c r="B827" s="5">
        <v>19.290001</v>
      </c>
      <c r="C827" s="5">
        <v>23.23</v>
      </c>
      <c r="D827" s="2">
        <f t="shared" si="24"/>
        <v>8.07169596423815E-2</v>
      </c>
      <c r="E827" s="2">
        <f t="shared" si="25"/>
        <v>8.1012047109652721E-2</v>
      </c>
    </row>
    <row r="828" spans="1:5" x14ac:dyDescent="0.3">
      <c r="A828" s="4">
        <v>42458</v>
      </c>
      <c r="B828" s="5">
        <v>19.239999999999998</v>
      </c>
      <c r="C828" s="5">
        <v>23.469999000000001</v>
      </c>
      <c r="D828" s="2">
        <f t="shared" si="24"/>
        <v>8.6308003392559368E-2</v>
      </c>
      <c r="E828" s="2">
        <f t="shared" si="25"/>
        <v>8.1191328119932543E-2</v>
      </c>
    </row>
    <row r="829" spans="1:5" x14ac:dyDescent="0.3">
      <c r="A829" s="4">
        <v>42459</v>
      </c>
      <c r="B829" s="5">
        <v>19.329999999999998</v>
      </c>
      <c r="C829" s="5">
        <v>23.799999</v>
      </c>
      <c r="D829" s="2">
        <f t="shared" si="24"/>
        <v>9.0345084780291282E-2</v>
      </c>
      <c r="E829" s="2">
        <f t="shared" si="25"/>
        <v>8.1608102864885318E-2</v>
      </c>
    </row>
    <row r="830" spans="1:5" x14ac:dyDescent="0.3">
      <c r="A830" s="4">
        <v>42460</v>
      </c>
      <c r="B830" s="5">
        <v>19.32</v>
      </c>
      <c r="C830" s="5">
        <v>23.709999</v>
      </c>
      <c r="D830" s="2">
        <f t="shared" si="24"/>
        <v>8.8924413581780187E-2</v>
      </c>
      <c r="E830" s="2">
        <f t="shared" si="25"/>
        <v>8.164109709995386E-2</v>
      </c>
    </row>
    <row r="831" spans="1:5" x14ac:dyDescent="0.3">
      <c r="A831" s="4">
        <v>42461</v>
      </c>
      <c r="B831" s="5">
        <v>19.200001</v>
      </c>
      <c r="C831" s="5">
        <v>23.610001</v>
      </c>
      <c r="D831" s="2">
        <f t="shared" si="24"/>
        <v>8.9794754150187603E-2</v>
      </c>
      <c r="E831" s="2">
        <f t="shared" si="25"/>
        <v>8.1759088242205277E-2</v>
      </c>
    </row>
    <row r="832" spans="1:5" x14ac:dyDescent="0.3">
      <c r="A832" s="4">
        <v>42464</v>
      </c>
      <c r="B832" s="5">
        <v>18.959999</v>
      </c>
      <c r="C832" s="5">
        <v>23.32</v>
      </c>
      <c r="D832" s="2">
        <f t="shared" si="24"/>
        <v>8.9890235990756739E-2</v>
      </c>
      <c r="E832" s="2">
        <f t="shared" si="25"/>
        <v>8.2009640964381098E-2</v>
      </c>
    </row>
    <row r="833" spans="1:5" x14ac:dyDescent="0.3">
      <c r="A833" s="4">
        <v>42465</v>
      </c>
      <c r="B833" s="5">
        <v>18.399999999999999</v>
      </c>
      <c r="C833" s="5">
        <v>23.08</v>
      </c>
      <c r="D833" s="2">
        <f t="shared" si="24"/>
        <v>9.841798147415734E-2</v>
      </c>
      <c r="E833" s="2">
        <f t="shared" si="25"/>
        <v>8.2839945597766584E-2</v>
      </c>
    </row>
    <row r="834" spans="1:5" x14ac:dyDescent="0.3">
      <c r="A834" s="4">
        <v>42466</v>
      </c>
      <c r="B834" s="5">
        <v>18.799999</v>
      </c>
      <c r="C834" s="5">
        <v>23.280000999999999</v>
      </c>
      <c r="D834" s="2">
        <f t="shared" si="24"/>
        <v>9.2825168470202765E-2</v>
      </c>
      <c r="E834" s="2">
        <f t="shared" si="25"/>
        <v>8.3392833614567854E-2</v>
      </c>
    </row>
    <row r="835" spans="1:5" x14ac:dyDescent="0.3">
      <c r="A835" s="4">
        <v>42467</v>
      </c>
      <c r="B835" s="5">
        <v>18.41</v>
      </c>
      <c r="C835" s="5">
        <v>23.02</v>
      </c>
      <c r="D835" s="2">
        <f t="shared" ref="D835:D898" si="26">LOG(C835/B835)</f>
        <v>9.705153078975827E-2</v>
      </c>
      <c r="E835" s="2">
        <f t="shared" si="25"/>
        <v>8.3896847193284926E-2</v>
      </c>
    </row>
    <row r="836" spans="1:5" x14ac:dyDescent="0.3">
      <c r="A836" s="4">
        <v>42468</v>
      </c>
      <c r="B836" s="5">
        <v>18.600000000000001</v>
      </c>
      <c r="C836" s="5">
        <v>23.5</v>
      </c>
      <c r="D836" s="2">
        <f t="shared" si="26"/>
        <v>0.10155491805381996</v>
      </c>
      <c r="E836" s="2">
        <f t="shared" si="25"/>
        <v>8.4391219539169143E-2</v>
      </c>
    </row>
    <row r="837" spans="1:5" x14ac:dyDescent="0.3">
      <c r="A837" s="4">
        <v>42471</v>
      </c>
      <c r="B837" s="5">
        <v>18.610001</v>
      </c>
      <c r="C837" s="5">
        <v>23.719999000000001</v>
      </c>
      <c r="D837" s="2">
        <f t="shared" si="26"/>
        <v>0.10536826991562827</v>
      </c>
      <c r="E837" s="2">
        <f t="shared" si="25"/>
        <v>8.4669814491833931E-2</v>
      </c>
    </row>
    <row r="838" spans="1:5" x14ac:dyDescent="0.3">
      <c r="A838" s="4">
        <v>42472</v>
      </c>
      <c r="B838" s="5">
        <v>19.190000999999999</v>
      </c>
      <c r="C838" s="5">
        <v>24.280000999999999</v>
      </c>
      <c r="D838" s="2">
        <f t="shared" si="26"/>
        <v>0.10217370292337992</v>
      </c>
      <c r="E838" s="2">
        <f t="shared" si="25"/>
        <v>8.48251800531101E-2</v>
      </c>
    </row>
    <row r="839" spans="1:5" x14ac:dyDescent="0.3">
      <c r="A839" s="4">
        <v>42473</v>
      </c>
      <c r="B839" s="5">
        <v>19.489999999999998</v>
      </c>
      <c r="C839" s="5">
        <v>24.379999000000002</v>
      </c>
      <c r="D839" s="2">
        <f t="shared" si="26"/>
        <v>9.7221844351185929E-2</v>
      </c>
      <c r="E839" s="2">
        <f t="shared" si="25"/>
        <v>8.4959444458781133E-2</v>
      </c>
    </row>
    <row r="840" spans="1:5" x14ac:dyDescent="0.3">
      <c r="A840" s="4">
        <v>42474</v>
      </c>
      <c r="B840" s="5">
        <v>19.690000999999999</v>
      </c>
      <c r="C840" s="5">
        <v>24.32</v>
      </c>
      <c r="D840" s="2">
        <f t="shared" si="26"/>
        <v>9.1717832405978264E-2</v>
      </c>
      <c r="E840" s="2">
        <f t="shared" si="25"/>
        <v>8.5300004537664356E-2</v>
      </c>
    </row>
    <row r="841" spans="1:5" x14ac:dyDescent="0.3">
      <c r="A841" s="4">
        <v>42475</v>
      </c>
      <c r="B841" s="5">
        <v>19.879999000000002</v>
      </c>
      <c r="C841" s="5">
        <v>24.24</v>
      </c>
      <c r="D841" s="2">
        <f t="shared" si="26"/>
        <v>8.6116257278753466E-2</v>
      </c>
      <c r="E841" s="2">
        <f t="shared" si="25"/>
        <v>8.5578938014301803E-2</v>
      </c>
    </row>
    <row r="842" spans="1:5" x14ac:dyDescent="0.3">
      <c r="A842" s="4">
        <v>42478</v>
      </c>
      <c r="B842" s="5">
        <v>20.129999000000002</v>
      </c>
      <c r="C842" s="5">
        <v>24.450001</v>
      </c>
      <c r="D842" s="2">
        <f t="shared" si="26"/>
        <v>8.443512790803008E-2</v>
      </c>
      <c r="E842" s="2">
        <f t="shared" si="25"/>
        <v>8.5906853525403212E-2</v>
      </c>
    </row>
    <row r="843" spans="1:5" x14ac:dyDescent="0.3">
      <c r="A843" s="4">
        <v>42479</v>
      </c>
      <c r="B843" s="5">
        <v>20.440000999999999</v>
      </c>
      <c r="C843" s="5">
        <v>24.98</v>
      </c>
      <c r="D843" s="2">
        <f t="shared" si="26"/>
        <v>8.7111521328158317E-2</v>
      </c>
      <c r="E843" s="2">
        <f t="shared" si="25"/>
        <v>8.6261391852298933E-2</v>
      </c>
    </row>
    <row r="844" spans="1:5" x14ac:dyDescent="0.3">
      <c r="A844" s="4">
        <v>42480</v>
      </c>
      <c r="B844" s="5">
        <v>20.459999</v>
      </c>
      <c r="C844" s="5">
        <v>25.120000999999998</v>
      </c>
      <c r="D844" s="2">
        <f t="shared" si="26"/>
        <v>8.9114044204324658E-2</v>
      </c>
      <c r="E844" s="2">
        <f t="shared" si="25"/>
        <v>8.6638368654954764E-2</v>
      </c>
    </row>
    <row r="845" spans="1:5" x14ac:dyDescent="0.3">
      <c r="A845" s="4">
        <v>42481</v>
      </c>
      <c r="B845" s="5">
        <v>20.329999999999998</v>
      </c>
      <c r="C845" s="5">
        <v>24.93</v>
      </c>
      <c r="D845" s="2">
        <f t="shared" si="26"/>
        <v>8.8584899865734895E-2</v>
      </c>
      <c r="E845" s="2">
        <f t="shared" si="25"/>
        <v>8.7071650500353204E-2</v>
      </c>
    </row>
    <row r="846" spans="1:5" x14ac:dyDescent="0.3">
      <c r="A846" s="4">
        <v>42482</v>
      </c>
      <c r="B846" s="5">
        <v>20.260000000000002</v>
      </c>
      <c r="C846" s="5">
        <v>25.059999000000001</v>
      </c>
      <c r="D846" s="2">
        <f t="shared" si="26"/>
        <v>9.234160830368239E-2</v>
      </c>
      <c r="E846" s="2">
        <f t="shared" si="25"/>
        <v>8.7638607489145967E-2</v>
      </c>
    </row>
    <row r="847" spans="1:5" x14ac:dyDescent="0.3">
      <c r="A847" s="4">
        <v>42485</v>
      </c>
      <c r="B847" s="5">
        <v>20.149999999999999</v>
      </c>
      <c r="C847" s="5">
        <v>24.889999</v>
      </c>
      <c r="D847" s="2">
        <f t="shared" si="26"/>
        <v>9.1749828682911705E-2</v>
      </c>
      <c r="E847" s="2">
        <f t="shared" si="25"/>
        <v>8.8262817314311265E-2</v>
      </c>
    </row>
    <row r="848" spans="1:5" x14ac:dyDescent="0.3">
      <c r="A848" s="4">
        <v>42486</v>
      </c>
      <c r="B848" s="5">
        <v>20.299999</v>
      </c>
      <c r="C848" s="5">
        <v>25.059999000000001</v>
      </c>
      <c r="D848" s="2">
        <f t="shared" si="26"/>
        <v>9.1485032808548472E-2</v>
      </c>
      <c r="E848" s="2">
        <f t="shared" si="25"/>
        <v>8.8761014611522485E-2</v>
      </c>
    </row>
    <row r="849" spans="1:5" x14ac:dyDescent="0.3">
      <c r="A849" s="4">
        <v>42487</v>
      </c>
      <c r="B849" s="5">
        <v>19.809999000000001</v>
      </c>
      <c r="C849" s="5">
        <v>25.18</v>
      </c>
      <c r="D849" s="2">
        <f t="shared" si="26"/>
        <v>0.10417127215628978</v>
      </c>
      <c r="E849" s="2">
        <f t="shared" si="25"/>
        <v>8.9527114409289704E-2</v>
      </c>
    </row>
    <row r="850" spans="1:5" x14ac:dyDescent="0.3">
      <c r="A850" s="4">
        <v>42488</v>
      </c>
      <c r="B850" s="5">
        <v>19.870000999999998</v>
      </c>
      <c r="C850" s="5">
        <v>25.26</v>
      </c>
      <c r="D850" s="2">
        <f t="shared" si="26"/>
        <v>0.10423545725270414</v>
      </c>
      <c r="E850" s="2">
        <f t="shared" si="25"/>
        <v>9.0314104738276932E-2</v>
      </c>
    </row>
    <row r="851" spans="1:5" x14ac:dyDescent="0.3">
      <c r="A851" s="4">
        <v>42489</v>
      </c>
      <c r="B851" s="5">
        <v>19.93</v>
      </c>
      <c r="C851" s="5">
        <v>25.4</v>
      </c>
      <c r="D851" s="2">
        <f t="shared" si="26"/>
        <v>0.10532641791945041</v>
      </c>
      <c r="E851" s="2">
        <f t="shared" si="25"/>
        <v>9.1172306664649871E-2</v>
      </c>
    </row>
    <row r="852" spans="1:5" x14ac:dyDescent="0.3">
      <c r="A852" s="4">
        <v>42492</v>
      </c>
      <c r="B852" s="5">
        <v>20.079999999999998</v>
      </c>
      <c r="C852" s="5">
        <v>25.25</v>
      </c>
      <c r="D852" s="2">
        <f t="shared" si="26"/>
        <v>9.9497673981698495E-2</v>
      </c>
      <c r="E852" s="2">
        <f t="shared" si="25"/>
        <v>9.1901935082174757E-2</v>
      </c>
    </row>
    <row r="853" spans="1:5" x14ac:dyDescent="0.3">
      <c r="A853" s="4">
        <v>42493</v>
      </c>
      <c r="B853" s="5">
        <v>19.829999999999998</v>
      </c>
      <c r="C853" s="5">
        <v>24.629999000000002</v>
      </c>
      <c r="D853" s="2">
        <f t="shared" si="26"/>
        <v>9.4141680001056341E-2</v>
      </c>
      <c r="E853" s="2">
        <f t="shared" si="25"/>
        <v>9.2372502846239643E-2</v>
      </c>
    </row>
    <row r="854" spans="1:5" x14ac:dyDescent="0.3">
      <c r="A854" s="4">
        <v>42494</v>
      </c>
      <c r="B854" s="5">
        <v>19.52</v>
      </c>
      <c r="C854" s="5">
        <v>24.16</v>
      </c>
      <c r="D854" s="2">
        <f t="shared" si="26"/>
        <v>9.2617116618421189E-2</v>
      </c>
      <c r="E854" s="2">
        <f t="shared" si="25"/>
        <v>9.2776319195518805E-2</v>
      </c>
    </row>
    <row r="855" spans="1:5" x14ac:dyDescent="0.3">
      <c r="A855" s="4">
        <v>42495</v>
      </c>
      <c r="B855" s="5">
        <v>19.510000000000002</v>
      </c>
      <c r="C855" s="5">
        <v>24.15</v>
      </c>
      <c r="D855" s="2">
        <f t="shared" si="26"/>
        <v>9.2659865693012808E-2</v>
      </c>
      <c r="E855" s="2">
        <f t="shared" si="25"/>
        <v>9.3178105086784688E-2</v>
      </c>
    </row>
    <row r="856" spans="1:5" x14ac:dyDescent="0.3">
      <c r="A856" s="4">
        <v>42496</v>
      </c>
      <c r="B856" s="5">
        <v>19.469999000000001</v>
      </c>
      <c r="C856" s="5">
        <v>24.18</v>
      </c>
      <c r="D856" s="2">
        <f t="shared" si="26"/>
        <v>9.4090367310550538E-2</v>
      </c>
      <c r="E856" s="2">
        <f t="shared" si="25"/>
        <v>9.36662957078465E-2</v>
      </c>
    </row>
    <row r="857" spans="1:5" x14ac:dyDescent="0.3">
      <c r="A857" s="4">
        <v>42499</v>
      </c>
      <c r="B857" s="5">
        <v>19.370000999999998</v>
      </c>
      <c r="C857" s="5">
        <v>23.799999</v>
      </c>
      <c r="D857" s="2">
        <f t="shared" si="26"/>
        <v>8.9447295668748955E-2</v>
      </c>
      <c r="E857" s="2">
        <f t="shared" si="25"/>
        <v>9.3957306908725405E-2</v>
      </c>
    </row>
    <row r="858" spans="1:5" x14ac:dyDescent="0.3">
      <c r="A858" s="4">
        <v>42500</v>
      </c>
      <c r="B858" s="5">
        <v>19.799999</v>
      </c>
      <c r="C858" s="5">
        <v>24.24</v>
      </c>
      <c r="D858" s="2">
        <f t="shared" si="26"/>
        <v>8.7867447166782728E-2</v>
      </c>
      <c r="E858" s="2">
        <f t="shared" si="25"/>
        <v>9.4009288367866178E-2</v>
      </c>
    </row>
    <row r="859" spans="1:5" x14ac:dyDescent="0.3">
      <c r="A859" s="4">
        <v>42501</v>
      </c>
      <c r="B859" s="5">
        <v>19.73</v>
      </c>
      <c r="C859" s="5">
        <v>24.34</v>
      </c>
      <c r="D859" s="2">
        <f t="shared" si="26"/>
        <v>9.1193488641854961E-2</v>
      </c>
      <c r="E859" s="2">
        <f t="shared" si="25"/>
        <v>9.4037568496584983E-2</v>
      </c>
    </row>
    <row r="860" spans="1:5" x14ac:dyDescent="0.3">
      <c r="A860" s="4">
        <v>42502</v>
      </c>
      <c r="B860" s="5">
        <v>19.68</v>
      </c>
      <c r="C860" s="5">
        <v>24.41</v>
      </c>
      <c r="D860" s="2">
        <f t="shared" si="26"/>
        <v>9.3542685321865937E-2</v>
      </c>
      <c r="E860" s="2">
        <f t="shared" si="25"/>
        <v>9.4191510887921187E-2</v>
      </c>
    </row>
    <row r="861" spans="1:5" x14ac:dyDescent="0.3">
      <c r="A861" s="4">
        <v>42503</v>
      </c>
      <c r="B861" s="5">
        <v>19.399999999999999</v>
      </c>
      <c r="C861" s="5">
        <v>24.139999</v>
      </c>
      <c r="D861" s="2">
        <f t="shared" si="26"/>
        <v>9.493551784044614E-2</v>
      </c>
      <c r="E861" s="2">
        <f t="shared" si="25"/>
        <v>9.4362869677596453E-2</v>
      </c>
    </row>
    <row r="862" spans="1:5" x14ac:dyDescent="0.3">
      <c r="A862" s="4">
        <v>42506</v>
      </c>
      <c r="B862" s="5">
        <v>19.709999</v>
      </c>
      <c r="C862" s="5">
        <v>24.5</v>
      </c>
      <c r="D862" s="2">
        <f t="shared" si="26"/>
        <v>9.4479482119310135E-2</v>
      </c>
      <c r="E862" s="2">
        <f t="shared" si="25"/>
        <v>9.4515844548548208E-2</v>
      </c>
    </row>
    <row r="863" spans="1:5" x14ac:dyDescent="0.3">
      <c r="A863" s="4">
        <v>42507</v>
      </c>
      <c r="B863" s="5">
        <v>19.68</v>
      </c>
      <c r="C863" s="5">
        <v>24.549999</v>
      </c>
      <c r="D863" s="2">
        <f t="shared" si="26"/>
        <v>9.6026384673461265E-2</v>
      </c>
      <c r="E863" s="2">
        <f t="shared" si="25"/>
        <v>9.4436124655191675E-2</v>
      </c>
    </row>
    <row r="864" spans="1:5" x14ac:dyDescent="0.3">
      <c r="A864" s="4">
        <v>42508</v>
      </c>
      <c r="B864" s="5">
        <v>19.43</v>
      </c>
      <c r="C864" s="5">
        <v>24.200001</v>
      </c>
      <c r="D864" s="2">
        <f t="shared" si="26"/>
        <v>9.5342583326701355E-2</v>
      </c>
      <c r="E864" s="2">
        <f t="shared" ref="E864:E927" si="27">AVERAGE(D835:D864)</f>
        <v>9.4520038483741659E-2</v>
      </c>
    </row>
    <row r="865" spans="1:5" x14ac:dyDescent="0.3">
      <c r="A865" s="4">
        <v>42509</v>
      </c>
      <c r="B865" s="5">
        <v>19.370000999999998</v>
      </c>
      <c r="C865" s="5">
        <v>24.02</v>
      </c>
      <c r="D865" s="2">
        <f t="shared" si="26"/>
        <v>9.3443359926791883E-2</v>
      </c>
      <c r="E865" s="2">
        <f t="shared" si="27"/>
        <v>9.4399766121642775E-2</v>
      </c>
    </row>
    <row r="866" spans="1:5" x14ac:dyDescent="0.3">
      <c r="A866" s="4">
        <v>42510</v>
      </c>
      <c r="B866" s="5">
        <v>19.450001</v>
      </c>
      <c r="C866" s="5">
        <v>24.16</v>
      </c>
      <c r="D866" s="2">
        <f t="shared" si="26"/>
        <v>9.4177301958603105E-2</v>
      </c>
      <c r="E866" s="2">
        <f t="shared" si="27"/>
        <v>9.4153845585135565E-2</v>
      </c>
    </row>
    <row r="867" spans="1:5" x14ac:dyDescent="0.3">
      <c r="A867" s="4">
        <v>42513</v>
      </c>
      <c r="B867" s="5">
        <v>19.32</v>
      </c>
      <c r="C867" s="5">
        <v>24.120000999999998</v>
      </c>
      <c r="D867" s="2">
        <f t="shared" si="26"/>
        <v>9.6370199394214276E-2</v>
      </c>
      <c r="E867" s="2">
        <f t="shared" si="27"/>
        <v>9.3853909901088411E-2</v>
      </c>
    </row>
    <row r="868" spans="1:5" x14ac:dyDescent="0.3">
      <c r="A868" s="4">
        <v>42514</v>
      </c>
      <c r="B868" s="5">
        <v>19.370000999999998</v>
      </c>
      <c r="C868" s="5">
        <v>24.16</v>
      </c>
      <c r="D868" s="2">
        <f t="shared" si="26"/>
        <v>9.5967286808998922E-2</v>
      </c>
      <c r="E868" s="2">
        <f t="shared" si="27"/>
        <v>9.3647029363942397E-2</v>
      </c>
    </row>
    <row r="869" spans="1:5" x14ac:dyDescent="0.3">
      <c r="A869" s="4">
        <v>42515</v>
      </c>
      <c r="B869" s="5">
        <v>19.489999999999998</v>
      </c>
      <c r="C869" s="5">
        <v>24.610001</v>
      </c>
      <c r="D869" s="2">
        <f t="shared" si="26"/>
        <v>0.1012997922322544</v>
      </c>
      <c r="E869" s="2">
        <f t="shared" si="27"/>
        <v>9.3782960959978012E-2</v>
      </c>
    </row>
    <row r="870" spans="1:5" x14ac:dyDescent="0.3">
      <c r="A870" s="4">
        <v>42516</v>
      </c>
      <c r="B870" s="5">
        <v>19.559999000000001</v>
      </c>
      <c r="C870" s="5">
        <v>24.73</v>
      </c>
      <c r="D870" s="2">
        <f t="shared" si="26"/>
        <v>0.10185528811290953</v>
      </c>
      <c r="E870" s="2">
        <f t="shared" si="27"/>
        <v>9.4120876150209046E-2</v>
      </c>
    </row>
    <row r="871" spans="1:5" x14ac:dyDescent="0.3">
      <c r="A871" s="4">
        <v>42517</v>
      </c>
      <c r="B871" s="5">
        <v>19.579999999999998</v>
      </c>
      <c r="C871" s="5">
        <v>24.73</v>
      </c>
      <c r="D871" s="2">
        <f t="shared" si="26"/>
        <v>0.10141142889417833</v>
      </c>
      <c r="E871" s="2">
        <f t="shared" si="27"/>
        <v>9.4630715204056567E-2</v>
      </c>
    </row>
    <row r="872" spans="1:5" x14ac:dyDescent="0.3">
      <c r="A872" s="4">
        <v>42521</v>
      </c>
      <c r="B872" s="5">
        <v>19.450001</v>
      </c>
      <c r="C872" s="5">
        <v>24.48</v>
      </c>
      <c r="D872" s="2">
        <f t="shared" si="26"/>
        <v>9.9891785483032486E-2</v>
      </c>
      <c r="E872" s="2">
        <f t="shared" si="27"/>
        <v>9.5145937123223306E-2</v>
      </c>
    </row>
    <row r="873" spans="1:5" x14ac:dyDescent="0.3">
      <c r="A873" s="4">
        <v>42522</v>
      </c>
      <c r="B873" s="5">
        <v>19.420000000000002</v>
      </c>
      <c r="C873" s="5">
        <v>24.540001</v>
      </c>
      <c r="D873" s="2">
        <f t="shared" si="26"/>
        <v>0.10162535051641061</v>
      </c>
      <c r="E873" s="2">
        <f t="shared" si="27"/>
        <v>9.5629731429498391E-2</v>
      </c>
    </row>
    <row r="874" spans="1:5" x14ac:dyDescent="0.3">
      <c r="A874" s="4">
        <v>42523</v>
      </c>
      <c r="B874" s="5">
        <v>19.27</v>
      </c>
      <c r="C874" s="5">
        <v>24.610001</v>
      </c>
      <c r="D874" s="2">
        <f t="shared" si="26"/>
        <v>0.10622991669442286</v>
      </c>
      <c r="E874" s="2">
        <f t="shared" si="27"/>
        <v>9.6200260512501648E-2</v>
      </c>
    </row>
    <row r="875" spans="1:5" x14ac:dyDescent="0.3">
      <c r="A875" s="4">
        <v>42524</v>
      </c>
      <c r="B875" s="5">
        <v>19.639999</v>
      </c>
      <c r="C875" s="5">
        <v>25.049999</v>
      </c>
      <c r="D875" s="2">
        <f t="shared" si="26"/>
        <v>0.10566625152798251</v>
      </c>
      <c r="E875" s="2">
        <f t="shared" si="27"/>
        <v>9.6769638901243224E-2</v>
      </c>
    </row>
    <row r="876" spans="1:5" x14ac:dyDescent="0.3">
      <c r="A876" s="4">
        <v>42527</v>
      </c>
      <c r="B876" s="5">
        <v>19.860001</v>
      </c>
      <c r="C876" s="5">
        <v>25.389999</v>
      </c>
      <c r="D876" s="2">
        <f t="shared" si="26"/>
        <v>0.10668341774161917</v>
      </c>
      <c r="E876" s="2">
        <f t="shared" si="27"/>
        <v>9.7247699215841144E-2</v>
      </c>
    </row>
    <row r="877" spans="1:5" x14ac:dyDescent="0.3">
      <c r="A877" s="4">
        <v>42528</v>
      </c>
      <c r="B877" s="5">
        <v>20.059999000000001</v>
      </c>
      <c r="C877" s="5">
        <v>25.65</v>
      </c>
      <c r="D877" s="2">
        <f t="shared" si="26"/>
        <v>0.10675646241321103</v>
      </c>
      <c r="E877" s="2">
        <f t="shared" si="27"/>
        <v>9.7747920340184466E-2</v>
      </c>
    </row>
    <row r="878" spans="1:5" x14ac:dyDescent="0.3">
      <c r="A878" s="4">
        <v>42529</v>
      </c>
      <c r="B878" s="5">
        <v>20.190000999999999</v>
      </c>
      <c r="C878" s="5">
        <v>25.67</v>
      </c>
      <c r="D878" s="2">
        <f t="shared" si="26"/>
        <v>0.10428952821742911</v>
      </c>
      <c r="E878" s="2">
        <f t="shared" si="27"/>
        <v>9.8174736853813796E-2</v>
      </c>
    </row>
    <row r="879" spans="1:5" x14ac:dyDescent="0.3">
      <c r="A879" s="4">
        <v>42530</v>
      </c>
      <c r="B879" s="5">
        <v>19.93</v>
      </c>
      <c r="C879" s="5">
        <v>25.48</v>
      </c>
      <c r="D879" s="2">
        <f t="shared" si="26"/>
        <v>0.10669212496282525</v>
      </c>
      <c r="E879" s="2">
        <f t="shared" si="27"/>
        <v>9.825876528069831E-2</v>
      </c>
    </row>
    <row r="880" spans="1:5" x14ac:dyDescent="0.3">
      <c r="A880" s="4">
        <v>42531</v>
      </c>
      <c r="B880" s="5">
        <v>19.43</v>
      </c>
      <c r="C880" s="5">
        <v>25.049999</v>
      </c>
      <c r="D880" s="2">
        <f t="shared" si="26"/>
        <v>0.11033491226637658</v>
      </c>
      <c r="E880" s="2">
        <f t="shared" si="27"/>
        <v>9.8462080447820732E-2</v>
      </c>
    </row>
    <row r="881" spans="1:5" x14ac:dyDescent="0.3">
      <c r="A881" s="4">
        <v>42534</v>
      </c>
      <c r="B881" s="5">
        <v>19.25</v>
      </c>
      <c r="C881" s="5">
        <v>24.9</v>
      </c>
      <c r="D881" s="2">
        <f t="shared" si="26"/>
        <v>0.11176861325121686</v>
      </c>
      <c r="E881" s="2">
        <f t="shared" si="27"/>
        <v>9.8676820292212961E-2</v>
      </c>
    </row>
    <row r="882" spans="1:5" x14ac:dyDescent="0.3">
      <c r="A882" s="4">
        <v>42535</v>
      </c>
      <c r="B882" s="5">
        <v>19.079999999999998</v>
      </c>
      <c r="C882" s="5">
        <v>24.58</v>
      </c>
      <c r="D882" s="2">
        <f t="shared" si="26"/>
        <v>0.11000350818235896</v>
      </c>
      <c r="E882" s="2">
        <f t="shared" si="27"/>
        <v>9.9027014765568314E-2</v>
      </c>
    </row>
    <row r="883" spans="1:5" x14ac:dyDescent="0.3">
      <c r="A883" s="4">
        <v>42536</v>
      </c>
      <c r="B883" s="5">
        <v>19.09</v>
      </c>
      <c r="C883" s="5">
        <v>24.5</v>
      </c>
      <c r="D883" s="2">
        <f t="shared" si="26"/>
        <v>0.10836015597086568</v>
      </c>
      <c r="E883" s="2">
        <f t="shared" si="27"/>
        <v>9.9500963964561956E-2</v>
      </c>
    </row>
    <row r="884" spans="1:5" x14ac:dyDescent="0.3">
      <c r="A884" s="4">
        <v>42537</v>
      </c>
      <c r="B884" s="5">
        <v>18.950001</v>
      </c>
      <c r="C884" s="5">
        <v>24.379999000000002</v>
      </c>
      <c r="D884" s="2">
        <f t="shared" si="26"/>
        <v>0.10942444624680217</v>
      </c>
      <c r="E884" s="2">
        <f t="shared" si="27"/>
        <v>0.10006120828550799</v>
      </c>
    </row>
    <row r="885" spans="1:5" x14ac:dyDescent="0.3">
      <c r="A885" s="4">
        <v>42538</v>
      </c>
      <c r="B885" s="5">
        <v>19.110001</v>
      </c>
      <c r="C885" s="5">
        <v>24.58</v>
      </c>
      <c r="D885" s="2">
        <f t="shared" si="26"/>
        <v>0.10932116876939042</v>
      </c>
      <c r="E885" s="2">
        <f t="shared" si="27"/>
        <v>0.10061658505472057</v>
      </c>
    </row>
    <row r="886" spans="1:5" x14ac:dyDescent="0.3">
      <c r="A886" s="4">
        <v>42541</v>
      </c>
      <c r="B886" s="5">
        <v>19.59</v>
      </c>
      <c r="C886" s="5">
        <v>24.92</v>
      </c>
      <c r="D886" s="2">
        <f t="shared" si="26"/>
        <v>0.10451360199239566</v>
      </c>
      <c r="E886" s="2">
        <f t="shared" si="27"/>
        <v>0.10096402621078207</v>
      </c>
    </row>
    <row r="887" spans="1:5" x14ac:dyDescent="0.3">
      <c r="A887" s="4">
        <v>42542</v>
      </c>
      <c r="B887" s="5">
        <v>19.73</v>
      </c>
      <c r="C887" s="5">
        <v>24.940000999999999</v>
      </c>
      <c r="D887" s="2">
        <f t="shared" si="26"/>
        <v>0.10176938130390413</v>
      </c>
      <c r="E887" s="2">
        <f t="shared" si="27"/>
        <v>0.10137476239862057</v>
      </c>
    </row>
    <row r="888" spans="1:5" x14ac:dyDescent="0.3">
      <c r="A888" s="4">
        <v>42543</v>
      </c>
      <c r="B888" s="5">
        <v>19.459999</v>
      </c>
      <c r="C888" s="5">
        <v>24.65</v>
      </c>
      <c r="D888" s="2">
        <f t="shared" si="26"/>
        <v>0.1026741099982072</v>
      </c>
      <c r="E888" s="2">
        <f t="shared" si="27"/>
        <v>0.10186831782633474</v>
      </c>
    </row>
    <row r="889" spans="1:5" x14ac:dyDescent="0.3">
      <c r="A889" s="4">
        <v>42544</v>
      </c>
      <c r="B889" s="5">
        <v>20</v>
      </c>
      <c r="C889" s="5">
        <v>25.049999</v>
      </c>
      <c r="D889" s="2">
        <f t="shared" si="26"/>
        <v>9.7777717202177927E-2</v>
      </c>
      <c r="E889" s="2">
        <f t="shared" si="27"/>
        <v>0.10208779211167882</v>
      </c>
    </row>
    <row r="890" spans="1:5" x14ac:dyDescent="0.3">
      <c r="A890" s="4">
        <v>42545</v>
      </c>
      <c r="B890" s="5">
        <v>18.920000000000002</v>
      </c>
      <c r="C890" s="5">
        <v>24.139999</v>
      </c>
      <c r="D890" s="2">
        <f t="shared" si="26"/>
        <v>0.10581611570489813</v>
      </c>
      <c r="E890" s="2">
        <f t="shared" si="27"/>
        <v>0.1024969064577799</v>
      </c>
    </row>
    <row r="891" spans="1:5" x14ac:dyDescent="0.3">
      <c r="A891" s="4">
        <v>42548</v>
      </c>
      <c r="B891" s="5">
        <v>18.360001</v>
      </c>
      <c r="C891" s="5">
        <v>23.620000999999998</v>
      </c>
      <c r="D891" s="2">
        <f t="shared" si="26"/>
        <v>0.10940721114461563</v>
      </c>
      <c r="E891" s="2">
        <f t="shared" si="27"/>
        <v>0.10297929623458554</v>
      </c>
    </row>
    <row r="892" spans="1:5" x14ac:dyDescent="0.3">
      <c r="A892" s="4">
        <v>42549</v>
      </c>
      <c r="B892" s="5">
        <v>18.879999000000002</v>
      </c>
      <c r="C892" s="5">
        <v>23.98</v>
      </c>
      <c r="D892" s="2">
        <f t="shared" si="26"/>
        <v>0.10384721180366599</v>
      </c>
      <c r="E892" s="2">
        <f t="shared" si="27"/>
        <v>0.10329155389073073</v>
      </c>
    </row>
    <row r="893" spans="1:5" x14ac:dyDescent="0.3">
      <c r="A893" s="4">
        <v>42550</v>
      </c>
      <c r="B893" s="5">
        <v>19.120000999999998</v>
      </c>
      <c r="C893" s="5">
        <v>24.370000999999998</v>
      </c>
      <c r="D893" s="2">
        <f t="shared" si="26"/>
        <v>0.10536763635136177</v>
      </c>
      <c r="E893" s="2">
        <f t="shared" si="27"/>
        <v>0.10360292894666073</v>
      </c>
    </row>
    <row r="894" spans="1:5" x14ac:dyDescent="0.3">
      <c r="A894" s="4">
        <v>42551</v>
      </c>
      <c r="B894" s="5">
        <v>19.450001</v>
      </c>
      <c r="C894" s="5">
        <v>24.51</v>
      </c>
      <c r="D894" s="2">
        <f t="shared" si="26"/>
        <v>0.10042368326158684</v>
      </c>
      <c r="E894" s="2">
        <f t="shared" si="27"/>
        <v>0.10377229894449026</v>
      </c>
    </row>
    <row r="895" spans="1:5" x14ac:dyDescent="0.3">
      <c r="A895" s="4">
        <v>42552</v>
      </c>
      <c r="B895" s="5">
        <v>19.540001</v>
      </c>
      <c r="C895" s="5">
        <v>24.83</v>
      </c>
      <c r="D895" s="2">
        <f t="shared" si="26"/>
        <v>0.10405213794589033</v>
      </c>
      <c r="E895" s="2">
        <f t="shared" si="27"/>
        <v>0.1041259248784602</v>
      </c>
    </row>
    <row r="896" spans="1:5" x14ac:dyDescent="0.3">
      <c r="A896" s="4">
        <v>42556</v>
      </c>
      <c r="B896" s="5">
        <v>19.149999999999999</v>
      </c>
      <c r="C896" s="5">
        <v>24.58</v>
      </c>
      <c r="D896" s="2">
        <f t="shared" si="26"/>
        <v>0.10841310024579372</v>
      </c>
      <c r="E896" s="2">
        <f t="shared" si="27"/>
        <v>0.10460045148803322</v>
      </c>
    </row>
    <row r="897" spans="1:5" x14ac:dyDescent="0.3">
      <c r="A897" s="4">
        <v>42557</v>
      </c>
      <c r="B897" s="5">
        <v>19.379999000000002</v>
      </c>
      <c r="C897" s="5">
        <v>24.73</v>
      </c>
      <c r="D897" s="2">
        <f t="shared" si="26"/>
        <v>0.10587036605596729</v>
      </c>
      <c r="E897" s="2">
        <f t="shared" si="27"/>
        <v>0.10491712371009164</v>
      </c>
    </row>
    <row r="898" spans="1:5" x14ac:dyDescent="0.3">
      <c r="A898" s="4">
        <v>42558</v>
      </c>
      <c r="B898" s="5">
        <v>19.239999999999998</v>
      </c>
      <c r="C898" s="5">
        <v>24.49</v>
      </c>
      <c r="D898" s="2">
        <f t="shared" si="26"/>
        <v>0.10478371742291998</v>
      </c>
      <c r="E898" s="2">
        <f t="shared" si="27"/>
        <v>0.10521100473055568</v>
      </c>
    </row>
    <row r="899" spans="1:5" x14ac:dyDescent="0.3">
      <c r="A899" s="4">
        <v>42559</v>
      </c>
      <c r="B899" s="5">
        <v>19.709999</v>
      </c>
      <c r="C899" s="5">
        <v>24.639999</v>
      </c>
      <c r="D899" s="2">
        <f t="shared" ref="D899:D962" si="28">LOG(C899/B899)</f>
        <v>9.6954083621577383E-2</v>
      </c>
      <c r="E899" s="2">
        <f t="shared" si="27"/>
        <v>0.10506614777686644</v>
      </c>
    </row>
    <row r="900" spans="1:5" x14ac:dyDescent="0.3">
      <c r="A900" s="4">
        <v>42562</v>
      </c>
      <c r="B900" s="5">
        <v>19.91</v>
      </c>
      <c r="C900" s="5">
        <v>24.66</v>
      </c>
      <c r="D900" s="2">
        <f t="shared" si="28"/>
        <v>9.2921812232303294E-2</v>
      </c>
      <c r="E900" s="2">
        <f t="shared" si="27"/>
        <v>0.1047683652475129</v>
      </c>
    </row>
    <row r="901" spans="1:5" x14ac:dyDescent="0.3">
      <c r="A901" s="4">
        <v>42563</v>
      </c>
      <c r="B901" s="5">
        <v>20.27</v>
      </c>
      <c r="C901" s="5">
        <v>25.07</v>
      </c>
      <c r="D901" s="2">
        <f t="shared" si="28"/>
        <v>9.2300585265207805E-2</v>
      </c>
      <c r="E901" s="2">
        <f t="shared" si="27"/>
        <v>0.10446467045988055</v>
      </c>
    </row>
    <row r="902" spans="1:5" x14ac:dyDescent="0.3">
      <c r="A902" s="4">
        <v>42564</v>
      </c>
      <c r="B902" s="5">
        <v>20.239999999999998</v>
      </c>
      <c r="C902" s="5">
        <v>25.15</v>
      </c>
      <c r="D902" s="2">
        <f t="shared" si="28"/>
        <v>9.4327481224184731E-2</v>
      </c>
      <c r="E902" s="2">
        <f t="shared" si="27"/>
        <v>0.10427919365125229</v>
      </c>
    </row>
    <row r="903" spans="1:5" x14ac:dyDescent="0.3">
      <c r="A903" s="4">
        <v>42565</v>
      </c>
      <c r="B903" s="5">
        <v>20.450001</v>
      </c>
      <c r="C903" s="5">
        <v>25.41</v>
      </c>
      <c r="D903" s="2">
        <f t="shared" si="28"/>
        <v>9.4311331470115278E-2</v>
      </c>
      <c r="E903" s="2">
        <f t="shared" si="27"/>
        <v>0.10403539301637578</v>
      </c>
    </row>
    <row r="904" spans="1:5" x14ac:dyDescent="0.3">
      <c r="A904" s="4">
        <v>42566</v>
      </c>
      <c r="B904" s="5">
        <v>20.379999000000002</v>
      </c>
      <c r="C904" s="5">
        <v>25.280000999999999</v>
      </c>
      <c r="D904" s="2">
        <f t="shared" si="28"/>
        <v>9.3572928429147426E-2</v>
      </c>
      <c r="E904" s="2">
        <f t="shared" si="27"/>
        <v>0.10361349340753327</v>
      </c>
    </row>
    <row r="905" spans="1:5" x14ac:dyDescent="0.3">
      <c r="A905" s="4">
        <v>42569</v>
      </c>
      <c r="B905" s="5">
        <v>20.48</v>
      </c>
      <c r="C905" s="5">
        <v>25.379999000000002</v>
      </c>
      <c r="D905" s="2">
        <f t="shared" si="28"/>
        <v>9.3161648343210821E-2</v>
      </c>
      <c r="E905" s="2">
        <f t="shared" si="27"/>
        <v>0.10319667330137422</v>
      </c>
    </row>
    <row r="906" spans="1:5" x14ac:dyDescent="0.3">
      <c r="A906" s="4">
        <v>42570</v>
      </c>
      <c r="B906" s="5">
        <v>20.209999</v>
      </c>
      <c r="C906" s="5">
        <v>25.200001</v>
      </c>
      <c r="D906" s="2">
        <f t="shared" si="28"/>
        <v>9.5834265989237014E-2</v>
      </c>
      <c r="E906" s="2">
        <f t="shared" si="27"/>
        <v>0.10283503490962811</v>
      </c>
    </row>
    <row r="907" spans="1:5" x14ac:dyDescent="0.3">
      <c r="A907" s="4">
        <v>42571</v>
      </c>
      <c r="B907" s="5">
        <v>20.32</v>
      </c>
      <c r="C907" s="5">
        <v>25.200001</v>
      </c>
      <c r="D907" s="2">
        <f t="shared" si="28"/>
        <v>9.3476854403570134E-2</v>
      </c>
      <c r="E907" s="2">
        <f t="shared" si="27"/>
        <v>0.10239238130930677</v>
      </c>
    </row>
    <row r="908" spans="1:5" x14ac:dyDescent="0.3">
      <c r="A908" s="4">
        <v>42572</v>
      </c>
      <c r="B908" s="5">
        <v>20.34</v>
      </c>
      <c r="C908" s="5">
        <v>25.139999</v>
      </c>
      <c r="D908" s="2">
        <f t="shared" si="28"/>
        <v>9.2014307488173741E-2</v>
      </c>
      <c r="E908" s="2">
        <f t="shared" si="27"/>
        <v>0.10198320728499825</v>
      </c>
    </row>
    <row r="909" spans="1:5" x14ac:dyDescent="0.3">
      <c r="A909" s="4">
        <v>42573</v>
      </c>
      <c r="B909" s="5">
        <v>20.32</v>
      </c>
      <c r="C909" s="5">
        <v>25.110001</v>
      </c>
      <c r="D909" s="2">
        <f t="shared" si="28"/>
        <v>9.1923026396718704E-2</v>
      </c>
      <c r="E909" s="2">
        <f t="shared" si="27"/>
        <v>0.10149090399946135</v>
      </c>
    </row>
    <row r="910" spans="1:5" x14ac:dyDescent="0.3">
      <c r="A910" s="4">
        <v>42576</v>
      </c>
      <c r="B910" s="5">
        <v>20.379999000000002</v>
      </c>
      <c r="C910" s="5">
        <v>24.790001</v>
      </c>
      <c r="D910" s="2">
        <f t="shared" si="28"/>
        <v>8.5072385926189528E-2</v>
      </c>
      <c r="E910" s="2">
        <f t="shared" si="27"/>
        <v>0.10064881978812178</v>
      </c>
    </row>
    <row r="911" spans="1:5" x14ac:dyDescent="0.3">
      <c r="A911" s="4">
        <v>42577</v>
      </c>
      <c r="B911" s="5">
        <v>20.549999</v>
      </c>
      <c r="C911" s="5">
        <v>24.959999</v>
      </c>
      <c r="D911" s="2">
        <f t="shared" si="28"/>
        <v>8.4432758532231325E-2</v>
      </c>
      <c r="E911" s="2">
        <f t="shared" si="27"/>
        <v>9.9737624630822294E-2</v>
      </c>
    </row>
    <row r="912" spans="1:5" x14ac:dyDescent="0.3">
      <c r="A912" s="4">
        <v>42578</v>
      </c>
      <c r="B912" s="5">
        <v>20.540001</v>
      </c>
      <c r="C912" s="5">
        <v>24.950001</v>
      </c>
      <c r="D912" s="2">
        <f t="shared" si="28"/>
        <v>8.4470106960901556E-2</v>
      </c>
      <c r="E912" s="2">
        <f t="shared" si="27"/>
        <v>9.8886511256773696E-2</v>
      </c>
    </row>
    <row r="913" spans="1:5" x14ac:dyDescent="0.3">
      <c r="A913" s="4">
        <v>42579</v>
      </c>
      <c r="B913" s="5">
        <v>20.610001</v>
      </c>
      <c r="C913" s="5">
        <v>24.98</v>
      </c>
      <c r="D913" s="2">
        <f t="shared" si="28"/>
        <v>8.3514421186877089E-2</v>
      </c>
      <c r="E913" s="2">
        <f t="shared" si="27"/>
        <v>9.8058320097307403E-2</v>
      </c>
    </row>
    <row r="914" spans="1:5" x14ac:dyDescent="0.3">
      <c r="A914" s="4">
        <v>42580</v>
      </c>
      <c r="B914" s="5">
        <v>20.889999</v>
      </c>
      <c r="C914" s="5">
        <v>25.24</v>
      </c>
      <c r="D914" s="2">
        <f t="shared" si="28"/>
        <v>8.2150931381376066E-2</v>
      </c>
      <c r="E914" s="2">
        <f t="shared" si="27"/>
        <v>9.714920293512655E-2</v>
      </c>
    </row>
    <row r="915" spans="1:5" x14ac:dyDescent="0.3">
      <c r="A915" s="4">
        <v>42583</v>
      </c>
      <c r="B915" s="5">
        <v>20.66</v>
      </c>
      <c r="C915" s="5">
        <v>24.93</v>
      </c>
      <c r="D915" s="2">
        <f t="shared" si="28"/>
        <v>8.1591961320171644E-2</v>
      </c>
      <c r="E915" s="2">
        <f t="shared" si="27"/>
        <v>9.6224896020152578E-2</v>
      </c>
    </row>
    <row r="916" spans="1:5" x14ac:dyDescent="0.3">
      <c r="A916" s="4">
        <v>42584</v>
      </c>
      <c r="B916" s="5">
        <v>20.639999</v>
      </c>
      <c r="C916" s="5">
        <v>24.9</v>
      </c>
      <c r="D916" s="2">
        <f t="shared" si="28"/>
        <v>8.1489675181962429E-2</v>
      </c>
      <c r="E916" s="2">
        <f t="shared" si="27"/>
        <v>9.545743179313812E-2</v>
      </c>
    </row>
    <row r="917" spans="1:5" x14ac:dyDescent="0.3">
      <c r="A917" s="4">
        <v>42585</v>
      </c>
      <c r="B917" s="5">
        <v>20.559999000000001</v>
      </c>
      <c r="C917" s="5">
        <v>25.1</v>
      </c>
      <c r="D917" s="2">
        <f t="shared" si="28"/>
        <v>8.6650632281073003E-2</v>
      </c>
      <c r="E917" s="2">
        <f t="shared" si="27"/>
        <v>9.4953473492377094E-2</v>
      </c>
    </row>
    <row r="918" spans="1:5" x14ac:dyDescent="0.3">
      <c r="A918" s="4">
        <v>42586</v>
      </c>
      <c r="B918" s="5">
        <v>20.66</v>
      </c>
      <c r="C918" s="5">
        <v>25.129999000000002</v>
      </c>
      <c r="D918" s="2">
        <f t="shared" si="28"/>
        <v>8.5062154127060585E-2</v>
      </c>
      <c r="E918" s="2">
        <f t="shared" si="27"/>
        <v>9.4366408296672213E-2</v>
      </c>
    </row>
    <row r="919" spans="1:5" x14ac:dyDescent="0.3">
      <c r="A919" s="4">
        <v>42587</v>
      </c>
      <c r="B919" s="5">
        <v>20.809999000000001</v>
      </c>
      <c r="C919" s="5">
        <v>25.110001</v>
      </c>
      <c r="D919" s="2">
        <f t="shared" si="28"/>
        <v>8.1574670666482885E-2</v>
      </c>
      <c r="E919" s="2">
        <f t="shared" si="27"/>
        <v>9.3826306745482396E-2</v>
      </c>
    </row>
    <row r="920" spans="1:5" x14ac:dyDescent="0.3">
      <c r="A920" s="4">
        <v>42590</v>
      </c>
      <c r="B920" s="5">
        <v>20.92</v>
      </c>
      <c r="C920" s="5">
        <v>25.33</v>
      </c>
      <c r="D920" s="2">
        <f t="shared" si="28"/>
        <v>8.3073509595311304E-2</v>
      </c>
      <c r="E920" s="2">
        <f t="shared" si="27"/>
        <v>9.3068219875162853E-2</v>
      </c>
    </row>
    <row r="921" spans="1:5" x14ac:dyDescent="0.3">
      <c r="A921" s="4">
        <v>42591</v>
      </c>
      <c r="B921" s="5">
        <v>21.030000999999999</v>
      </c>
      <c r="C921" s="5">
        <v>25.48</v>
      </c>
      <c r="D921" s="2">
        <f t="shared" si="28"/>
        <v>8.3360130325804346E-2</v>
      </c>
      <c r="E921" s="2">
        <f t="shared" si="27"/>
        <v>9.2199983847869135E-2</v>
      </c>
    </row>
    <row r="922" spans="1:5" x14ac:dyDescent="0.3">
      <c r="A922" s="4">
        <v>42592</v>
      </c>
      <c r="B922" s="5">
        <v>21.040001</v>
      </c>
      <c r="C922" s="5">
        <v>25.530000999999999</v>
      </c>
      <c r="D922" s="2">
        <f t="shared" si="28"/>
        <v>8.4005075692319339E-2</v>
      </c>
      <c r="E922" s="2">
        <f t="shared" si="27"/>
        <v>9.153857931082425E-2</v>
      </c>
    </row>
    <row r="923" spans="1:5" x14ac:dyDescent="0.3">
      <c r="A923" s="4">
        <v>42593</v>
      </c>
      <c r="B923" s="5">
        <v>21.1</v>
      </c>
      <c r="C923" s="5">
        <v>25.82</v>
      </c>
      <c r="D923" s="2">
        <f t="shared" si="28"/>
        <v>8.7673782632708794E-2</v>
      </c>
      <c r="E923" s="2">
        <f t="shared" si="27"/>
        <v>9.0948784186869164E-2</v>
      </c>
    </row>
    <row r="924" spans="1:5" x14ac:dyDescent="0.3">
      <c r="A924" s="4">
        <v>42594</v>
      </c>
      <c r="B924" s="5">
        <v>20.860001</v>
      </c>
      <c r="C924" s="5">
        <v>25.73</v>
      </c>
      <c r="D924" s="2">
        <f t="shared" si="28"/>
        <v>9.112546130034882E-2</v>
      </c>
      <c r="E924" s="2">
        <f t="shared" si="27"/>
        <v>9.0638843454827894E-2</v>
      </c>
    </row>
    <row r="925" spans="1:5" x14ac:dyDescent="0.3">
      <c r="A925" s="4">
        <v>42597</v>
      </c>
      <c r="B925" s="5">
        <v>21</v>
      </c>
      <c r="C925" s="5">
        <v>25.860001</v>
      </c>
      <c r="D925" s="2">
        <f t="shared" si="28"/>
        <v>9.0409242604519158E-2</v>
      </c>
      <c r="E925" s="2">
        <f t="shared" si="27"/>
        <v>9.0184080276782208E-2</v>
      </c>
    </row>
    <row r="926" spans="1:5" x14ac:dyDescent="0.3">
      <c r="A926" s="4">
        <v>42598</v>
      </c>
      <c r="B926" s="5">
        <v>20.99</v>
      </c>
      <c r="C926" s="5">
        <v>25.889999</v>
      </c>
      <c r="D926" s="2">
        <f t="shared" si="28"/>
        <v>9.1119595077867932E-2</v>
      </c>
      <c r="E926" s="2">
        <f t="shared" si="27"/>
        <v>8.9607630104517985E-2</v>
      </c>
    </row>
    <row r="927" spans="1:5" x14ac:dyDescent="0.3">
      <c r="A927" s="4">
        <v>42599</v>
      </c>
      <c r="B927" s="5">
        <v>20.99</v>
      </c>
      <c r="C927" s="5">
        <v>25.860001</v>
      </c>
      <c r="D927" s="2">
        <f t="shared" si="28"/>
        <v>9.0616098756038016E-2</v>
      </c>
      <c r="E927" s="2">
        <f t="shared" si="27"/>
        <v>8.9099154527853677E-2</v>
      </c>
    </row>
    <row r="928" spans="1:5" x14ac:dyDescent="0.3">
      <c r="A928" s="4">
        <v>42600</v>
      </c>
      <c r="B928" s="5">
        <v>21</v>
      </c>
      <c r="C928" s="5">
        <v>26.040001</v>
      </c>
      <c r="D928" s="2">
        <f t="shared" si="28"/>
        <v>9.3421701840210231E-2</v>
      </c>
      <c r="E928" s="2">
        <f t="shared" ref="E928:E991" si="29">AVERAGE(D899:D928)</f>
        <v>8.8720420675096681E-2</v>
      </c>
    </row>
    <row r="929" spans="1:5" x14ac:dyDescent="0.3">
      <c r="A929" s="4">
        <v>42601</v>
      </c>
      <c r="B929" s="5">
        <v>20.809999000000001</v>
      </c>
      <c r="C929" s="5">
        <v>25.870000999999998</v>
      </c>
      <c r="D929" s="2">
        <f t="shared" si="28"/>
        <v>9.4524386161997404E-2</v>
      </c>
      <c r="E929" s="2">
        <f t="shared" si="29"/>
        <v>8.863943075977733E-2</v>
      </c>
    </row>
    <row r="930" spans="1:5" x14ac:dyDescent="0.3">
      <c r="A930" s="4">
        <v>42604</v>
      </c>
      <c r="B930" s="5">
        <v>20.83</v>
      </c>
      <c r="C930" s="5">
        <v>25.790001</v>
      </c>
      <c r="D930" s="2">
        <f t="shared" si="28"/>
        <v>9.2762089029837819E-2</v>
      </c>
      <c r="E930" s="2">
        <f t="shared" si="29"/>
        <v>8.8634106653028483E-2</v>
      </c>
    </row>
    <row r="931" spans="1:5" x14ac:dyDescent="0.3">
      <c r="A931" s="4">
        <v>42605</v>
      </c>
      <c r="B931" s="5">
        <v>20.959999</v>
      </c>
      <c r="C931" s="5">
        <v>25.940000999999999</v>
      </c>
      <c r="D931" s="2">
        <f t="shared" si="28"/>
        <v>9.2578730898798908E-2</v>
      </c>
      <c r="E931" s="2">
        <f t="shared" si="29"/>
        <v>8.8643378174148177E-2</v>
      </c>
    </row>
    <row r="932" spans="1:5" x14ac:dyDescent="0.3">
      <c r="A932" s="4">
        <v>42606</v>
      </c>
      <c r="B932" s="5">
        <v>20.959999</v>
      </c>
      <c r="C932" s="5">
        <v>25.73</v>
      </c>
      <c r="D932" s="2">
        <f t="shared" si="28"/>
        <v>8.9048528618814654E-2</v>
      </c>
      <c r="E932" s="2">
        <f t="shared" si="29"/>
        <v>8.8467413087302493E-2</v>
      </c>
    </row>
    <row r="933" spans="1:5" x14ac:dyDescent="0.3">
      <c r="A933" s="4">
        <v>42607</v>
      </c>
      <c r="B933" s="5">
        <v>20.950001</v>
      </c>
      <c r="C933" s="5">
        <v>25.690000999999999</v>
      </c>
      <c r="D933" s="2">
        <f t="shared" si="28"/>
        <v>8.8580073139181217E-2</v>
      </c>
      <c r="E933" s="2">
        <f t="shared" si="29"/>
        <v>8.8276371142938029E-2</v>
      </c>
    </row>
    <row r="934" spans="1:5" x14ac:dyDescent="0.3">
      <c r="A934" s="4">
        <v>42608</v>
      </c>
      <c r="B934" s="5">
        <v>20.67</v>
      </c>
      <c r="C934" s="5">
        <v>25.6</v>
      </c>
      <c r="D934" s="2">
        <f t="shared" si="28"/>
        <v>9.2899488684561327E-2</v>
      </c>
      <c r="E934" s="2">
        <f t="shared" si="29"/>
        <v>8.8253923151451835E-2</v>
      </c>
    </row>
    <row r="935" spans="1:5" x14ac:dyDescent="0.3">
      <c r="A935" s="4">
        <v>42611</v>
      </c>
      <c r="B935" s="5">
        <v>20.65</v>
      </c>
      <c r="C935" s="5">
        <v>25.65</v>
      </c>
      <c r="D935" s="2">
        <f t="shared" si="28"/>
        <v>9.4167313455415277E-2</v>
      </c>
      <c r="E935" s="2">
        <f t="shared" si="29"/>
        <v>8.8287445321858671E-2</v>
      </c>
    </row>
    <row r="936" spans="1:5" x14ac:dyDescent="0.3">
      <c r="A936" s="4">
        <v>42612</v>
      </c>
      <c r="B936" s="5">
        <v>20.469999000000001</v>
      </c>
      <c r="C936" s="5">
        <v>25.530000999999999</v>
      </c>
      <c r="D936" s="2">
        <f t="shared" si="28"/>
        <v>9.5933010369032498E-2</v>
      </c>
      <c r="E936" s="2">
        <f t="shared" si="29"/>
        <v>8.8290736801185168E-2</v>
      </c>
    </row>
    <row r="937" spans="1:5" x14ac:dyDescent="0.3">
      <c r="A937" s="4">
        <v>42613</v>
      </c>
      <c r="B937" s="5">
        <v>20.219999000000001</v>
      </c>
      <c r="C937" s="5">
        <v>25.309999000000001</v>
      </c>
      <c r="D937" s="2">
        <f t="shared" si="28"/>
        <v>9.7510998222725603E-2</v>
      </c>
      <c r="E937" s="2">
        <f t="shared" si="29"/>
        <v>8.8425208261823693E-2</v>
      </c>
    </row>
    <row r="938" spans="1:5" x14ac:dyDescent="0.3">
      <c r="A938" s="4">
        <v>42614</v>
      </c>
      <c r="B938" s="5">
        <v>20.329999999999998</v>
      </c>
      <c r="C938" s="5">
        <v>25.49</v>
      </c>
      <c r="D938" s="2">
        <f t="shared" si="28"/>
        <v>9.8232456831228929E-2</v>
      </c>
      <c r="E938" s="2">
        <f t="shared" si="29"/>
        <v>8.863247990659219E-2</v>
      </c>
    </row>
    <row r="939" spans="1:5" x14ac:dyDescent="0.3">
      <c r="A939" s="4">
        <v>42615</v>
      </c>
      <c r="B939" s="5">
        <v>20.34</v>
      </c>
      <c r="C939" s="5">
        <v>25.860001</v>
      </c>
      <c r="D939" s="2">
        <f t="shared" si="28"/>
        <v>0.10427758875171264</v>
      </c>
      <c r="E939" s="2">
        <f t="shared" si="29"/>
        <v>8.9044298651758641E-2</v>
      </c>
    </row>
    <row r="940" spans="1:5" x14ac:dyDescent="0.3">
      <c r="A940" s="4">
        <v>42619</v>
      </c>
      <c r="B940" s="5">
        <v>20.700001</v>
      </c>
      <c r="C940" s="5">
        <v>26.17</v>
      </c>
      <c r="D940" s="2">
        <f t="shared" si="28"/>
        <v>0.10183335620255402</v>
      </c>
      <c r="E940" s="2">
        <f t="shared" si="29"/>
        <v>8.960299766097081E-2</v>
      </c>
    </row>
    <row r="941" spans="1:5" x14ac:dyDescent="0.3">
      <c r="A941" s="4">
        <v>42620</v>
      </c>
      <c r="B941" s="5">
        <v>20.65</v>
      </c>
      <c r="C941" s="5">
        <v>26.07</v>
      </c>
      <c r="D941" s="2">
        <f t="shared" si="28"/>
        <v>0.10122097517590915</v>
      </c>
      <c r="E941" s="2">
        <f t="shared" si="29"/>
        <v>9.0162604882426722E-2</v>
      </c>
    </row>
    <row r="942" spans="1:5" x14ac:dyDescent="0.3">
      <c r="A942" s="4">
        <v>42621</v>
      </c>
      <c r="B942" s="5">
        <v>20.420000000000002</v>
      </c>
      <c r="C942" s="5">
        <v>26.02</v>
      </c>
      <c r="D942" s="2">
        <f t="shared" si="28"/>
        <v>0.10525155447467596</v>
      </c>
      <c r="E942" s="2">
        <f t="shared" si="29"/>
        <v>9.0855319799552539E-2</v>
      </c>
    </row>
    <row r="943" spans="1:5" x14ac:dyDescent="0.3">
      <c r="A943" s="4">
        <v>42622</v>
      </c>
      <c r="B943" s="5">
        <v>19.77</v>
      </c>
      <c r="C943" s="5">
        <v>25.35</v>
      </c>
      <c r="D943" s="2">
        <f t="shared" si="28"/>
        <v>0.10797129435568252</v>
      </c>
      <c r="E943" s="2">
        <f t="shared" si="29"/>
        <v>9.1670548905179408E-2</v>
      </c>
    </row>
    <row r="944" spans="1:5" x14ac:dyDescent="0.3">
      <c r="A944" s="4">
        <v>42625</v>
      </c>
      <c r="B944" s="5">
        <v>19.959999</v>
      </c>
      <c r="C944" s="5">
        <v>25.440000999999999</v>
      </c>
      <c r="D944" s="2">
        <f t="shared" si="28"/>
        <v>0.10535660885458871</v>
      </c>
      <c r="E944" s="2">
        <f t="shared" si="29"/>
        <v>9.2444071487619808E-2</v>
      </c>
    </row>
    <row r="945" spans="1:5" x14ac:dyDescent="0.3">
      <c r="A945" s="4">
        <v>42626</v>
      </c>
      <c r="B945" s="5">
        <v>19.280000999999999</v>
      </c>
      <c r="C945" s="5">
        <v>24.77</v>
      </c>
      <c r="D945" s="2">
        <f t="shared" si="28"/>
        <v>0.10881895449337819</v>
      </c>
      <c r="E945" s="2">
        <f t="shared" si="29"/>
        <v>9.335163792672671E-2</v>
      </c>
    </row>
    <row r="946" spans="1:5" x14ac:dyDescent="0.3">
      <c r="A946" s="4">
        <v>42627</v>
      </c>
      <c r="B946" s="5">
        <v>19.440000999999999</v>
      </c>
      <c r="C946" s="5">
        <v>24.75</v>
      </c>
      <c r="D946" s="2">
        <f t="shared" si="28"/>
        <v>0.10487892033908121</v>
      </c>
      <c r="E946" s="2">
        <f t="shared" si="29"/>
        <v>9.4131279431964004E-2</v>
      </c>
    </row>
    <row r="947" spans="1:5" x14ac:dyDescent="0.3">
      <c r="A947" s="4">
        <v>42628</v>
      </c>
      <c r="B947" s="5">
        <v>19.809999000000001</v>
      </c>
      <c r="C947" s="5">
        <v>25.09</v>
      </c>
      <c r="D947" s="2">
        <f t="shared" si="28"/>
        <v>0.10261620769905654</v>
      </c>
      <c r="E947" s="2">
        <f t="shared" si="29"/>
        <v>9.4663465279230113E-2</v>
      </c>
    </row>
    <row r="948" spans="1:5" x14ac:dyDescent="0.3">
      <c r="A948" s="4">
        <v>42629</v>
      </c>
      <c r="B948" s="5">
        <v>19.790001</v>
      </c>
      <c r="C948" s="5">
        <v>24.91</v>
      </c>
      <c r="D948" s="2">
        <f t="shared" si="28"/>
        <v>9.9927911384962639E-2</v>
      </c>
      <c r="E948" s="2">
        <f t="shared" si="29"/>
        <v>9.5158990521160197E-2</v>
      </c>
    </row>
    <row r="949" spans="1:5" x14ac:dyDescent="0.3">
      <c r="A949" s="4">
        <v>42632</v>
      </c>
      <c r="B949" s="5">
        <v>19.870000999999998</v>
      </c>
      <c r="C949" s="5">
        <v>25</v>
      </c>
      <c r="D949" s="2">
        <f t="shared" si="28"/>
        <v>9.974211970542976E-2</v>
      </c>
      <c r="E949" s="2">
        <f t="shared" si="29"/>
        <v>9.5764572155791775E-2</v>
      </c>
    </row>
    <row r="950" spans="1:5" x14ac:dyDescent="0.3">
      <c r="A950" s="4">
        <v>42633</v>
      </c>
      <c r="B950" s="5">
        <v>19.989999999999998</v>
      </c>
      <c r="C950" s="5">
        <v>25.02</v>
      </c>
      <c r="D950" s="2">
        <f t="shared" si="28"/>
        <v>9.7474511239284217E-2</v>
      </c>
      <c r="E950" s="2">
        <f t="shared" si="29"/>
        <v>9.6244605543924194E-2</v>
      </c>
    </row>
    <row r="951" spans="1:5" x14ac:dyDescent="0.3">
      <c r="A951" s="4">
        <v>42634</v>
      </c>
      <c r="B951" s="5">
        <v>20.440000999999999</v>
      </c>
      <c r="C951" s="5">
        <v>25.540001</v>
      </c>
      <c r="D951" s="2">
        <f t="shared" si="28"/>
        <v>9.6739997221920171E-2</v>
      </c>
      <c r="E951" s="2">
        <f t="shared" si="29"/>
        <v>9.669060110712803E-2</v>
      </c>
    </row>
    <row r="952" spans="1:5" x14ac:dyDescent="0.3">
      <c r="A952" s="4">
        <v>42635</v>
      </c>
      <c r="B952" s="5">
        <v>20.57</v>
      </c>
      <c r="C952" s="5">
        <v>25.77</v>
      </c>
      <c r="D952" s="2">
        <f t="shared" si="28"/>
        <v>9.7880126856180721E-2</v>
      </c>
      <c r="E952" s="2">
        <f t="shared" si="29"/>
        <v>9.715310281259007E-2</v>
      </c>
    </row>
    <row r="953" spans="1:5" x14ac:dyDescent="0.3">
      <c r="A953" s="4">
        <v>42636</v>
      </c>
      <c r="B953" s="5">
        <v>20.540001</v>
      </c>
      <c r="C953" s="5">
        <v>25.43</v>
      </c>
      <c r="D953" s="2">
        <f t="shared" si="28"/>
        <v>9.2745899770609624E-2</v>
      </c>
      <c r="E953" s="2">
        <f t="shared" si="29"/>
        <v>9.7322173383853433E-2</v>
      </c>
    </row>
    <row r="954" spans="1:5" x14ac:dyDescent="0.3">
      <c r="A954" s="4">
        <v>42639</v>
      </c>
      <c r="B954" s="5">
        <v>20.52</v>
      </c>
      <c r="C954" s="5">
        <v>25.200001</v>
      </c>
      <c r="D954" s="2">
        <f t="shared" si="28"/>
        <v>8.9223201575673108E-2</v>
      </c>
      <c r="E954" s="2">
        <f t="shared" si="29"/>
        <v>9.7258764726364258E-2</v>
      </c>
    </row>
    <row r="955" spans="1:5" x14ac:dyDescent="0.3">
      <c r="A955" s="4">
        <v>42640</v>
      </c>
      <c r="B955" s="5">
        <v>20.74</v>
      </c>
      <c r="C955" s="5">
        <v>25.18</v>
      </c>
      <c r="D955" s="2">
        <f t="shared" si="28"/>
        <v>8.4246973718821658E-2</v>
      </c>
      <c r="E955" s="2">
        <f t="shared" si="29"/>
        <v>9.7053355763507682E-2</v>
      </c>
    </row>
    <row r="956" spans="1:5" x14ac:dyDescent="0.3">
      <c r="A956" s="4">
        <v>42641</v>
      </c>
      <c r="B956" s="5">
        <v>20.98</v>
      </c>
      <c r="C956" s="5">
        <v>25.68</v>
      </c>
      <c r="D956" s="2">
        <f t="shared" si="28"/>
        <v>8.7789535539276584E-2</v>
      </c>
      <c r="E956" s="2">
        <f t="shared" si="29"/>
        <v>9.6942353778887977E-2</v>
      </c>
    </row>
    <row r="957" spans="1:5" x14ac:dyDescent="0.3">
      <c r="A957" s="4">
        <v>42642</v>
      </c>
      <c r="B957" s="5">
        <v>20.74</v>
      </c>
      <c r="C957" s="5">
        <v>25.610001</v>
      </c>
      <c r="D957" s="2">
        <f t="shared" si="28"/>
        <v>9.1600843373411248E-2</v>
      </c>
      <c r="E957" s="2">
        <f t="shared" si="29"/>
        <v>9.6975178599467055E-2</v>
      </c>
    </row>
    <row r="958" spans="1:5" x14ac:dyDescent="0.3">
      <c r="A958" s="4">
        <v>42643</v>
      </c>
      <c r="B958" s="5">
        <v>20.9</v>
      </c>
      <c r="C958" s="5">
        <v>25.690000999999999</v>
      </c>
      <c r="D958" s="2">
        <f t="shared" si="28"/>
        <v>8.9617835060487719E-2</v>
      </c>
      <c r="E958" s="2">
        <f t="shared" si="29"/>
        <v>9.6848383040142982E-2</v>
      </c>
    </row>
    <row r="959" spans="1:5" x14ac:dyDescent="0.3">
      <c r="A959" s="4">
        <v>42646</v>
      </c>
      <c r="B959" s="5">
        <v>20.940000999999999</v>
      </c>
      <c r="C959" s="5">
        <v>25.639999</v>
      </c>
      <c r="D959" s="2">
        <f t="shared" si="28"/>
        <v>8.7941305825847554E-2</v>
      </c>
      <c r="E959" s="2">
        <f t="shared" si="29"/>
        <v>9.6628947028937998E-2</v>
      </c>
    </row>
    <row r="960" spans="1:5" x14ac:dyDescent="0.3">
      <c r="A960" s="4">
        <v>42647</v>
      </c>
      <c r="B960" s="5">
        <v>20.780000999999999</v>
      </c>
      <c r="C960" s="5">
        <v>25.23</v>
      </c>
      <c r="D960" s="2">
        <f t="shared" si="28"/>
        <v>8.4271686396778303E-2</v>
      </c>
      <c r="E960" s="2">
        <f t="shared" si="29"/>
        <v>9.6345933607836026E-2</v>
      </c>
    </row>
    <row r="961" spans="1:5" x14ac:dyDescent="0.3">
      <c r="A961" s="4">
        <v>42648</v>
      </c>
      <c r="B961" s="5">
        <v>20.9</v>
      </c>
      <c r="C961" s="5">
        <v>25.450001</v>
      </c>
      <c r="D961" s="2">
        <f t="shared" si="28"/>
        <v>8.5541517626339408E-2</v>
      </c>
      <c r="E961" s="2">
        <f t="shared" si="29"/>
        <v>9.6111359832087365E-2</v>
      </c>
    </row>
    <row r="962" spans="1:5" x14ac:dyDescent="0.3">
      <c r="A962" s="4">
        <v>42649</v>
      </c>
      <c r="B962" s="5">
        <v>20.91</v>
      </c>
      <c r="C962" s="5">
        <v>25.35</v>
      </c>
      <c r="D962" s="2">
        <f t="shared" si="28"/>
        <v>8.3623930851682945E-2</v>
      </c>
      <c r="E962" s="2">
        <f t="shared" si="29"/>
        <v>9.5930539906516302E-2</v>
      </c>
    </row>
    <row r="963" spans="1:5" x14ac:dyDescent="0.3">
      <c r="A963" s="4">
        <v>42650</v>
      </c>
      <c r="B963" s="5">
        <v>20.83</v>
      </c>
      <c r="C963" s="5">
        <v>25.139999</v>
      </c>
      <c r="D963" s="2">
        <f t="shared" ref="D963:D1026" si="30">LOG(C963/B963)</f>
        <v>8.167598612715371E-2</v>
      </c>
      <c r="E963" s="2">
        <f t="shared" si="29"/>
        <v>9.5700403672782056E-2</v>
      </c>
    </row>
    <row r="964" spans="1:5" x14ac:dyDescent="0.3">
      <c r="A964" s="4">
        <v>42653</v>
      </c>
      <c r="B964" s="5">
        <v>20.99</v>
      </c>
      <c r="C964" s="5">
        <v>25.41</v>
      </c>
      <c r="D964" s="2">
        <f t="shared" si="30"/>
        <v>8.2992226467968944E-2</v>
      </c>
      <c r="E964" s="2">
        <f t="shared" si="29"/>
        <v>9.537016159889565E-2</v>
      </c>
    </row>
    <row r="965" spans="1:5" x14ac:dyDescent="0.3">
      <c r="A965" s="4">
        <v>42654</v>
      </c>
      <c r="B965" s="5">
        <v>20.59</v>
      </c>
      <c r="C965" s="5">
        <v>25.219999000000001</v>
      </c>
      <c r="D965" s="2">
        <f t="shared" si="30"/>
        <v>8.8088718398789984E-2</v>
      </c>
      <c r="E965" s="2">
        <f t="shared" si="29"/>
        <v>9.5167541763674812E-2</v>
      </c>
    </row>
    <row r="966" spans="1:5" x14ac:dyDescent="0.3">
      <c r="A966" s="4">
        <v>42655</v>
      </c>
      <c r="B966" s="5">
        <v>20.73</v>
      </c>
      <c r="C966" s="5">
        <v>25.27</v>
      </c>
      <c r="D966" s="2">
        <f t="shared" si="30"/>
        <v>8.6005939826053895E-2</v>
      </c>
      <c r="E966" s="2">
        <f t="shared" si="29"/>
        <v>9.4836639412242213E-2</v>
      </c>
    </row>
    <row r="967" spans="1:5" x14ac:dyDescent="0.3">
      <c r="A967" s="4">
        <v>42656</v>
      </c>
      <c r="B967" s="5">
        <v>20.67</v>
      </c>
      <c r="C967" s="5">
        <v>25.379999000000002</v>
      </c>
      <c r="D967" s="2">
        <f t="shared" si="30"/>
        <v>8.915112401971563E-2</v>
      </c>
      <c r="E967" s="2">
        <f t="shared" si="29"/>
        <v>9.4557976938808533E-2</v>
      </c>
    </row>
    <row r="968" spans="1:5" x14ac:dyDescent="0.3">
      <c r="A968" s="4">
        <v>42657</v>
      </c>
      <c r="B968" s="5">
        <v>20.700001</v>
      </c>
      <c r="C968" s="5">
        <v>25.42</v>
      </c>
      <c r="D968" s="2">
        <f t="shared" si="30"/>
        <v>8.9205179780662378E-2</v>
      </c>
      <c r="E968" s="2">
        <f t="shared" si="29"/>
        <v>9.4257067703789651E-2</v>
      </c>
    </row>
    <row r="969" spans="1:5" x14ac:dyDescent="0.3">
      <c r="A969" s="4">
        <v>42660</v>
      </c>
      <c r="B969" s="5">
        <v>20.639999</v>
      </c>
      <c r="C969" s="5">
        <v>25.49</v>
      </c>
      <c r="D969" s="2">
        <f t="shared" si="30"/>
        <v>9.1660163555493543E-2</v>
      </c>
      <c r="E969" s="2">
        <f t="shared" si="29"/>
        <v>9.3836486863915686E-2</v>
      </c>
    </row>
    <row r="970" spans="1:5" x14ac:dyDescent="0.3">
      <c r="A970" s="4">
        <v>42661</v>
      </c>
      <c r="B970" s="5">
        <v>20.9</v>
      </c>
      <c r="C970" s="5">
        <v>25.74</v>
      </c>
      <c r="D970" s="2">
        <f t="shared" si="30"/>
        <v>9.04622564573139E-2</v>
      </c>
      <c r="E970" s="2">
        <f t="shared" si="29"/>
        <v>9.3457450205741019E-2</v>
      </c>
    </row>
    <row r="971" spans="1:5" x14ac:dyDescent="0.3">
      <c r="A971" s="4">
        <v>42662</v>
      </c>
      <c r="B971" s="5">
        <v>21.059999000000001</v>
      </c>
      <c r="C971" s="5">
        <v>25.92</v>
      </c>
      <c r="D971" s="2">
        <f t="shared" si="30"/>
        <v>9.0176650970858793E-2</v>
      </c>
      <c r="E971" s="2">
        <f t="shared" si="29"/>
        <v>9.3089306065572669E-2</v>
      </c>
    </row>
    <row r="972" spans="1:5" x14ac:dyDescent="0.3">
      <c r="A972" s="4">
        <v>42663</v>
      </c>
      <c r="B972" s="5">
        <v>20.85</v>
      </c>
      <c r="C972" s="5">
        <v>25.74</v>
      </c>
      <c r="D972" s="2">
        <f t="shared" si="30"/>
        <v>9.1502483258591491E-2</v>
      </c>
      <c r="E972" s="2">
        <f t="shared" si="29"/>
        <v>9.263100369170317E-2</v>
      </c>
    </row>
    <row r="973" spans="1:5" x14ac:dyDescent="0.3">
      <c r="A973" s="4">
        <v>42664</v>
      </c>
      <c r="B973" s="5">
        <v>20.73</v>
      </c>
      <c r="C973" s="5">
        <v>25.700001</v>
      </c>
      <c r="D973" s="2">
        <f t="shared" si="30"/>
        <v>9.3333838136051311E-2</v>
      </c>
      <c r="E973" s="2">
        <f t="shared" si="29"/>
        <v>9.214308848438213E-2</v>
      </c>
    </row>
    <row r="974" spans="1:5" x14ac:dyDescent="0.3">
      <c r="A974" s="4">
        <v>42667</v>
      </c>
      <c r="B974" s="5">
        <v>20.690000999999999</v>
      </c>
      <c r="C974" s="5">
        <v>25.58</v>
      </c>
      <c r="D974" s="2">
        <f t="shared" si="30"/>
        <v>9.2140028486350958E-2</v>
      </c>
      <c r="E974" s="2">
        <f t="shared" si="29"/>
        <v>9.1702535805440882E-2</v>
      </c>
    </row>
    <row r="975" spans="1:5" x14ac:dyDescent="0.3">
      <c r="A975" s="4">
        <v>42668</v>
      </c>
      <c r="B975" s="5">
        <v>20.860001</v>
      </c>
      <c r="C975" s="5">
        <v>25.559999000000001</v>
      </c>
      <c r="D975" s="2">
        <f t="shared" si="30"/>
        <v>8.8246507585187553E-2</v>
      </c>
      <c r="E975" s="2">
        <f t="shared" si="29"/>
        <v>9.101678757516786E-2</v>
      </c>
    </row>
    <row r="976" spans="1:5" x14ac:dyDescent="0.3">
      <c r="A976" s="4">
        <v>42669</v>
      </c>
      <c r="B976" s="5">
        <v>20.610001</v>
      </c>
      <c r="C976" s="5">
        <v>25.469999000000001</v>
      </c>
      <c r="D976" s="2">
        <f t="shared" si="30"/>
        <v>9.1950915061158794E-2</v>
      </c>
      <c r="E976" s="2">
        <f t="shared" si="29"/>
        <v>9.0585854065903762E-2</v>
      </c>
    </row>
    <row r="977" spans="1:5" x14ac:dyDescent="0.3">
      <c r="A977" s="4">
        <v>42670</v>
      </c>
      <c r="B977" s="5">
        <v>20.260000000000002</v>
      </c>
      <c r="C977" s="5">
        <v>25.51</v>
      </c>
      <c r="D977" s="2">
        <f t="shared" si="30"/>
        <v>0.10007101758552837</v>
      </c>
      <c r="E977" s="2">
        <f t="shared" si="29"/>
        <v>9.0501014395452814E-2</v>
      </c>
    </row>
    <row r="978" spans="1:5" x14ac:dyDescent="0.3">
      <c r="A978" s="4">
        <v>42671</v>
      </c>
      <c r="B978" s="5">
        <v>20.16</v>
      </c>
      <c r="C978" s="5">
        <v>25.450001</v>
      </c>
      <c r="D978" s="2">
        <f t="shared" si="30"/>
        <v>0.10119727596390569</v>
      </c>
      <c r="E978" s="2">
        <f t="shared" si="29"/>
        <v>9.0543326548084238E-2</v>
      </c>
    </row>
    <row r="979" spans="1:5" x14ac:dyDescent="0.3">
      <c r="A979" s="4">
        <v>42674</v>
      </c>
      <c r="B979" s="5">
        <v>20.280000999999999</v>
      </c>
      <c r="C979" s="5">
        <v>25.35</v>
      </c>
      <c r="D979" s="2">
        <f t="shared" si="30"/>
        <v>9.6909991593141717E-2</v>
      </c>
      <c r="E979" s="2">
        <f t="shared" si="29"/>
        <v>9.044892227767462E-2</v>
      </c>
    </row>
    <row r="980" spans="1:5" x14ac:dyDescent="0.3">
      <c r="A980" s="4">
        <v>42675</v>
      </c>
      <c r="B980" s="5">
        <v>20.200001</v>
      </c>
      <c r="C980" s="5">
        <v>25.379999000000002</v>
      </c>
      <c r="D980" s="2">
        <f t="shared" si="30"/>
        <v>9.9140209700653875E-2</v>
      </c>
      <c r="E980" s="2">
        <f t="shared" si="29"/>
        <v>9.0504445559720301E-2</v>
      </c>
    </row>
    <row r="981" spans="1:5" x14ac:dyDescent="0.3">
      <c r="A981" s="4">
        <v>42676</v>
      </c>
      <c r="B981" s="5">
        <v>19.989999999999998</v>
      </c>
      <c r="C981" s="5">
        <v>25.1</v>
      </c>
      <c r="D981" s="2">
        <f t="shared" si="30"/>
        <v>9.8860927362921264E-2</v>
      </c>
      <c r="E981" s="2">
        <f t="shared" si="29"/>
        <v>9.0575143231087007E-2</v>
      </c>
    </row>
    <row r="982" spans="1:5" x14ac:dyDescent="0.3">
      <c r="A982" s="4">
        <v>42677</v>
      </c>
      <c r="B982" s="5">
        <v>20.059999000000001</v>
      </c>
      <c r="C982" s="5">
        <v>25.07</v>
      </c>
      <c r="D982" s="2">
        <f t="shared" si="30"/>
        <v>9.6823426923592526E-2</v>
      </c>
      <c r="E982" s="2">
        <f t="shared" si="29"/>
        <v>9.0539919900000737E-2</v>
      </c>
    </row>
    <row r="983" spans="1:5" x14ac:dyDescent="0.3">
      <c r="A983" s="4">
        <v>42678</v>
      </c>
      <c r="B983" s="5">
        <v>19.899999999999999</v>
      </c>
      <c r="C983" s="5">
        <v>24.93</v>
      </c>
      <c r="D983" s="2">
        <f t="shared" si="30"/>
        <v>9.7869202094066826E-2</v>
      </c>
      <c r="E983" s="2">
        <f t="shared" si="29"/>
        <v>9.071069664411599E-2</v>
      </c>
    </row>
    <row r="984" spans="1:5" x14ac:dyDescent="0.3">
      <c r="A984" s="4">
        <v>42681</v>
      </c>
      <c r="B984" s="5">
        <v>20.48</v>
      </c>
      <c r="C984" s="5">
        <v>25.25</v>
      </c>
      <c r="D984" s="2">
        <f t="shared" si="30"/>
        <v>9.0931430150887033E-2</v>
      </c>
      <c r="E984" s="2">
        <f t="shared" si="29"/>
        <v>9.0767637596623124E-2</v>
      </c>
    </row>
    <row r="985" spans="1:5" x14ac:dyDescent="0.3">
      <c r="A985" s="4">
        <v>42682</v>
      </c>
      <c r="B985" s="5">
        <v>20.68</v>
      </c>
      <c r="C985" s="5">
        <v>25.41</v>
      </c>
      <c r="D985" s="2">
        <f t="shared" si="30"/>
        <v>8.9454130628464482E-2</v>
      </c>
      <c r="E985" s="2">
        <f t="shared" si="29"/>
        <v>9.094120949361123E-2</v>
      </c>
    </row>
    <row r="986" spans="1:5" x14ac:dyDescent="0.3">
      <c r="A986" s="4">
        <v>42683</v>
      </c>
      <c r="B986" s="5">
        <v>20.530000999999999</v>
      </c>
      <c r="C986" s="5">
        <v>25.450001</v>
      </c>
      <c r="D986" s="2">
        <f t="shared" si="30"/>
        <v>9.3298833212662649E-2</v>
      </c>
      <c r="E986" s="2">
        <f t="shared" si="29"/>
        <v>9.1124852749390778E-2</v>
      </c>
    </row>
    <row r="987" spans="1:5" x14ac:dyDescent="0.3">
      <c r="A987" s="4">
        <v>42684</v>
      </c>
      <c r="B987" s="5">
        <v>20.49</v>
      </c>
      <c r="C987" s="5">
        <v>25.299999</v>
      </c>
      <c r="D987" s="2">
        <f t="shared" si="30"/>
        <v>9.1578545608832829E-2</v>
      </c>
      <c r="E987" s="2">
        <f t="shared" si="29"/>
        <v>9.1124109490571495E-2</v>
      </c>
    </row>
    <row r="988" spans="1:5" x14ac:dyDescent="0.3">
      <c r="A988" s="4">
        <v>42685</v>
      </c>
      <c r="B988" s="5">
        <v>20.43</v>
      </c>
      <c r="C988" s="5">
        <v>24.85</v>
      </c>
      <c r="D988" s="2">
        <f t="shared" si="30"/>
        <v>8.5058026436903342E-2</v>
      </c>
      <c r="E988" s="2">
        <f t="shared" si="29"/>
        <v>9.0972115869785347E-2</v>
      </c>
    </row>
    <row r="989" spans="1:5" x14ac:dyDescent="0.3">
      <c r="A989" s="4">
        <v>42688</v>
      </c>
      <c r="B989" s="5">
        <v>20.48</v>
      </c>
      <c r="C989" s="5">
        <v>24.889999</v>
      </c>
      <c r="D989" s="2">
        <f t="shared" si="30"/>
        <v>8.4694926856246786E-2</v>
      </c>
      <c r="E989" s="2">
        <f t="shared" si="29"/>
        <v>9.0863903237465321E-2</v>
      </c>
    </row>
    <row r="990" spans="1:5" x14ac:dyDescent="0.3">
      <c r="A990" s="4">
        <v>42689</v>
      </c>
      <c r="B990" s="5">
        <v>20.559999000000001</v>
      </c>
      <c r="C990" s="5">
        <v>25.370000999999998</v>
      </c>
      <c r="D990" s="2">
        <f t="shared" si="30"/>
        <v>9.1297395140191709E-2</v>
      </c>
      <c r="E990" s="2">
        <f t="shared" si="29"/>
        <v>9.1098093528912433E-2</v>
      </c>
    </row>
    <row r="991" spans="1:5" x14ac:dyDescent="0.3">
      <c r="A991" s="4">
        <v>42690</v>
      </c>
      <c r="B991" s="5">
        <v>20.16</v>
      </c>
      <c r="C991" s="5">
        <v>25.32</v>
      </c>
      <c r="D991" s="2">
        <f t="shared" si="30"/>
        <v>9.8973173571829803E-2</v>
      </c>
      <c r="E991" s="2">
        <f t="shared" si="29"/>
        <v>9.1545815393762095E-2</v>
      </c>
    </row>
    <row r="992" spans="1:5" x14ac:dyDescent="0.3">
      <c r="A992" s="4">
        <v>42691</v>
      </c>
      <c r="B992" s="5">
        <v>20.200001</v>
      </c>
      <c r="C992" s="5">
        <v>25.42</v>
      </c>
      <c r="D992" s="2">
        <f t="shared" si="30"/>
        <v>9.9824155271639362E-2</v>
      </c>
      <c r="E992" s="2">
        <f t="shared" ref="E992:E1055" si="31">AVERAGE(D963:D992)</f>
        <v>9.2085822874427306E-2</v>
      </c>
    </row>
    <row r="993" spans="1:5" x14ac:dyDescent="0.3">
      <c r="A993" s="4">
        <v>42692</v>
      </c>
      <c r="B993" s="5">
        <v>20.030000999999999</v>
      </c>
      <c r="C993" s="5">
        <v>25.459999</v>
      </c>
      <c r="D993" s="2">
        <f t="shared" si="30"/>
        <v>0.10417741128394613</v>
      </c>
      <c r="E993" s="2">
        <f t="shared" si="31"/>
        <v>9.2835870379653726E-2</v>
      </c>
    </row>
    <row r="994" spans="1:5" x14ac:dyDescent="0.3">
      <c r="A994" s="4">
        <v>42695</v>
      </c>
      <c r="B994" s="5">
        <v>20.200001</v>
      </c>
      <c r="C994" s="5">
        <v>25.98</v>
      </c>
      <c r="D994" s="2">
        <f t="shared" si="30"/>
        <v>0.109287755790659</v>
      </c>
      <c r="E994" s="2">
        <f t="shared" si="31"/>
        <v>9.371238802374339E-2</v>
      </c>
    </row>
    <row r="995" spans="1:5" x14ac:dyDescent="0.3">
      <c r="A995" s="4">
        <v>42696</v>
      </c>
      <c r="B995" s="5">
        <v>20.420000000000002</v>
      </c>
      <c r="C995" s="5">
        <v>25.98</v>
      </c>
      <c r="D995" s="2">
        <f t="shared" si="30"/>
        <v>0.10458340898611758</v>
      </c>
      <c r="E995" s="2">
        <f t="shared" si="31"/>
        <v>9.426221104332097E-2</v>
      </c>
    </row>
    <row r="996" spans="1:5" x14ac:dyDescent="0.3">
      <c r="A996" s="4">
        <v>42697</v>
      </c>
      <c r="B996" s="5">
        <v>20.610001</v>
      </c>
      <c r="C996" s="5">
        <v>25.93</v>
      </c>
      <c r="D996" s="2">
        <f t="shared" si="30"/>
        <v>9.9724503918111856E-2</v>
      </c>
      <c r="E996" s="2">
        <f t="shared" si="31"/>
        <v>9.4719496513056251E-2</v>
      </c>
    </row>
    <row r="997" spans="1:5" x14ac:dyDescent="0.3">
      <c r="A997" s="4">
        <v>42699</v>
      </c>
      <c r="B997" s="5">
        <v>20.83</v>
      </c>
      <c r="C997" s="5">
        <v>25.879999000000002</v>
      </c>
      <c r="D997" s="2">
        <f t="shared" si="30"/>
        <v>9.4274985267831554E-2</v>
      </c>
      <c r="E997" s="2">
        <f t="shared" si="31"/>
        <v>9.4890291887993458E-2</v>
      </c>
    </row>
    <row r="998" spans="1:5" x14ac:dyDescent="0.3">
      <c r="A998" s="4">
        <v>42702</v>
      </c>
      <c r="B998" s="5">
        <v>20.75</v>
      </c>
      <c r="C998" s="5">
        <v>25.9</v>
      </c>
      <c r="D998" s="2">
        <f t="shared" si="30"/>
        <v>9.6281663033140272E-2</v>
      </c>
      <c r="E998" s="2">
        <f t="shared" si="31"/>
        <v>9.5126174663076046E-2</v>
      </c>
    </row>
    <row r="999" spans="1:5" x14ac:dyDescent="0.3">
      <c r="A999" s="4">
        <v>42703</v>
      </c>
      <c r="B999" s="5">
        <v>20.780000999999999</v>
      </c>
      <c r="C999" s="5">
        <v>25.85</v>
      </c>
      <c r="D999" s="2">
        <f t="shared" si="30"/>
        <v>9.4814983309165088E-2</v>
      </c>
      <c r="E999" s="2">
        <f t="shared" si="31"/>
        <v>9.523133532153176E-2</v>
      </c>
    </row>
    <row r="1000" spans="1:5" x14ac:dyDescent="0.3">
      <c r="A1000" s="4">
        <v>42704</v>
      </c>
      <c r="B1000" s="5">
        <v>20.440000999999999</v>
      </c>
      <c r="C1000" s="5">
        <v>26.01</v>
      </c>
      <c r="D1000" s="2">
        <f t="shared" si="30"/>
        <v>0.10465943948591433</v>
      </c>
      <c r="E1000" s="2">
        <f t="shared" si="31"/>
        <v>9.5704574755818436E-2</v>
      </c>
    </row>
    <row r="1001" spans="1:5" x14ac:dyDescent="0.3">
      <c r="A1001" s="4">
        <v>42705</v>
      </c>
      <c r="B1001" s="5">
        <v>20.66</v>
      </c>
      <c r="C1001" s="5">
        <v>26.110001</v>
      </c>
      <c r="D1001" s="2">
        <f t="shared" si="30"/>
        <v>0.10167657127260478</v>
      </c>
      <c r="E1001" s="2">
        <f t="shared" si="31"/>
        <v>9.6087905432543294E-2</v>
      </c>
    </row>
    <row r="1002" spans="1:5" x14ac:dyDescent="0.3">
      <c r="A1002" s="4">
        <v>42706</v>
      </c>
      <c r="B1002" s="5">
        <v>20.690000999999999</v>
      </c>
      <c r="C1002" s="5">
        <v>26.23</v>
      </c>
      <c r="D1002" s="2">
        <f t="shared" si="30"/>
        <v>0.10303777893406939</v>
      </c>
      <c r="E1002" s="2">
        <f t="shared" si="31"/>
        <v>9.6472415288392552E-2</v>
      </c>
    </row>
    <row r="1003" spans="1:5" x14ac:dyDescent="0.3">
      <c r="A1003" s="4">
        <v>42709</v>
      </c>
      <c r="B1003" s="5">
        <v>20.73</v>
      </c>
      <c r="C1003" s="5">
        <v>26.32</v>
      </c>
      <c r="D1003" s="2">
        <f t="shared" si="30"/>
        <v>0.10368658284805703</v>
      </c>
      <c r="E1003" s="2">
        <f t="shared" si="31"/>
        <v>9.6817506778792736E-2</v>
      </c>
    </row>
    <row r="1004" spans="1:5" x14ac:dyDescent="0.3">
      <c r="A1004" s="4">
        <v>42710</v>
      </c>
      <c r="B1004" s="5">
        <v>20.75</v>
      </c>
      <c r="C1004" s="5">
        <v>26.360001</v>
      </c>
      <c r="D1004" s="2">
        <f t="shared" si="30"/>
        <v>0.10392732134937187</v>
      </c>
      <c r="E1004" s="2">
        <f t="shared" si="31"/>
        <v>9.7210416540893435E-2</v>
      </c>
    </row>
    <row r="1005" spans="1:5" x14ac:dyDescent="0.3">
      <c r="A1005" s="4">
        <v>42711</v>
      </c>
      <c r="B1005" s="5">
        <v>21.040001</v>
      </c>
      <c r="C1005" s="5">
        <v>26.65</v>
      </c>
      <c r="D1005" s="2">
        <f t="shared" si="30"/>
        <v>0.10265145723951735</v>
      </c>
      <c r="E1005" s="2">
        <f t="shared" si="31"/>
        <v>9.7690581529371101E-2</v>
      </c>
    </row>
    <row r="1006" spans="1:5" x14ac:dyDescent="0.3">
      <c r="A1006" s="4">
        <v>42712</v>
      </c>
      <c r="B1006" s="5">
        <v>21.1</v>
      </c>
      <c r="C1006" s="5">
        <v>26.860001</v>
      </c>
      <c r="D1006" s="2">
        <f t="shared" si="30"/>
        <v>0.10482356920382273</v>
      </c>
      <c r="E1006" s="2">
        <f t="shared" si="31"/>
        <v>9.8119670000793219E-2</v>
      </c>
    </row>
    <row r="1007" spans="1:5" x14ac:dyDescent="0.3">
      <c r="A1007" s="4">
        <v>42713</v>
      </c>
      <c r="B1007" s="5">
        <v>21.15</v>
      </c>
      <c r="C1007" s="5">
        <v>26.940000999999999</v>
      </c>
      <c r="D1007" s="2">
        <f t="shared" si="30"/>
        <v>0.10508723579671016</v>
      </c>
      <c r="E1007" s="2">
        <f t="shared" si="31"/>
        <v>9.8286877274499293E-2</v>
      </c>
    </row>
    <row r="1008" spans="1:5" x14ac:dyDescent="0.3">
      <c r="A1008" s="4">
        <v>42716</v>
      </c>
      <c r="B1008" s="5">
        <v>21.200001</v>
      </c>
      <c r="C1008" s="5">
        <v>27</v>
      </c>
      <c r="D1008" s="2">
        <f t="shared" si="30"/>
        <v>0.10502788274464758</v>
      </c>
      <c r="E1008" s="2">
        <f t="shared" si="31"/>
        <v>9.8414564167190688E-2</v>
      </c>
    </row>
    <row r="1009" spans="1:5" x14ac:dyDescent="0.3">
      <c r="A1009" s="4">
        <v>42717</v>
      </c>
      <c r="B1009" s="5">
        <v>21.32</v>
      </c>
      <c r="C1009" s="5">
        <v>27.17</v>
      </c>
      <c r="D1009" s="2">
        <f t="shared" si="30"/>
        <v>0.10530243806335612</v>
      </c>
      <c r="E1009" s="2">
        <f t="shared" si="31"/>
        <v>9.8694312382864496E-2</v>
      </c>
    </row>
    <row r="1010" spans="1:5" x14ac:dyDescent="0.3">
      <c r="A1010" s="4">
        <v>42718</v>
      </c>
      <c r="B1010" s="5">
        <v>20.92</v>
      </c>
      <c r="C1010" s="5">
        <v>26.58</v>
      </c>
      <c r="D1010" s="2">
        <f t="shared" si="30"/>
        <v>0.1039932964114765</v>
      </c>
      <c r="E1010" s="2">
        <f t="shared" si="31"/>
        <v>9.885608193989194E-2</v>
      </c>
    </row>
    <row r="1011" spans="1:5" x14ac:dyDescent="0.3">
      <c r="A1011" s="4">
        <v>42719</v>
      </c>
      <c r="B1011" s="5">
        <v>20.780000999999999</v>
      </c>
      <c r="C1011" s="5">
        <v>26.530000999999999</v>
      </c>
      <c r="D1011" s="2">
        <f t="shared" si="30"/>
        <v>0.10609170223147155</v>
      </c>
      <c r="E1011" s="2">
        <f t="shared" si="31"/>
        <v>9.9097107768843617E-2</v>
      </c>
    </row>
    <row r="1012" spans="1:5" x14ac:dyDescent="0.3">
      <c r="A1012" s="4">
        <v>42720</v>
      </c>
      <c r="B1012" s="5">
        <v>20.57</v>
      </c>
      <c r="C1012" s="5">
        <v>26.59</v>
      </c>
      <c r="D1012" s="2">
        <f t="shared" si="30"/>
        <v>0.11148404563684303</v>
      </c>
      <c r="E1012" s="2">
        <f t="shared" si="31"/>
        <v>9.958579505928529E-2</v>
      </c>
    </row>
    <row r="1013" spans="1:5" x14ac:dyDescent="0.3">
      <c r="A1013" s="4">
        <v>42723</v>
      </c>
      <c r="B1013" s="5">
        <v>20.530000999999999</v>
      </c>
      <c r="C1013" s="5">
        <v>26.440000999999999</v>
      </c>
      <c r="D1013" s="2">
        <f t="shared" si="30"/>
        <v>0.10987249671453275</v>
      </c>
      <c r="E1013" s="2">
        <f t="shared" si="31"/>
        <v>9.9985904879967516E-2</v>
      </c>
    </row>
    <row r="1014" spans="1:5" x14ac:dyDescent="0.3">
      <c r="A1014" s="4">
        <v>42724</v>
      </c>
      <c r="B1014" s="5">
        <v>20.73</v>
      </c>
      <c r="C1014" s="5">
        <v>26.58</v>
      </c>
      <c r="D1014" s="2">
        <f t="shared" si="30"/>
        <v>0.10795567451285235</v>
      </c>
      <c r="E1014" s="2">
        <f t="shared" si="31"/>
        <v>0.10055337969203303</v>
      </c>
    </row>
    <row r="1015" spans="1:5" x14ac:dyDescent="0.3">
      <c r="A1015" s="4">
        <v>42725</v>
      </c>
      <c r="B1015" s="5">
        <v>20.18</v>
      </c>
      <c r="C1015" s="5">
        <v>26.299999</v>
      </c>
      <c r="D1015" s="2">
        <f t="shared" si="30"/>
        <v>0.11503457007576767</v>
      </c>
      <c r="E1015" s="2">
        <f t="shared" si="31"/>
        <v>0.10140606100694313</v>
      </c>
    </row>
    <row r="1016" spans="1:5" x14ac:dyDescent="0.3">
      <c r="A1016" s="4">
        <v>42726</v>
      </c>
      <c r="B1016" s="5">
        <v>20.200001</v>
      </c>
      <c r="C1016" s="5">
        <v>26.209999</v>
      </c>
      <c r="D1016" s="2">
        <f t="shared" si="30"/>
        <v>0.11311561343044912</v>
      </c>
      <c r="E1016" s="2">
        <f t="shared" si="31"/>
        <v>0.102066620347536</v>
      </c>
    </row>
    <row r="1017" spans="1:5" x14ac:dyDescent="0.3">
      <c r="A1017" s="4">
        <v>42727</v>
      </c>
      <c r="B1017" s="5">
        <v>20.049999</v>
      </c>
      <c r="C1017" s="5">
        <v>26.07</v>
      </c>
      <c r="D1017" s="2">
        <f t="shared" si="30"/>
        <v>0.11402667587270104</v>
      </c>
      <c r="E1017" s="2">
        <f t="shared" si="31"/>
        <v>0.10281489135633159</v>
      </c>
    </row>
    <row r="1018" spans="1:5" x14ac:dyDescent="0.3">
      <c r="A1018" s="4">
        <v>42731</v>
      </c>
      <c r="B1018" s="5">
        <v>20.139999</v>
      </c>
      <c r="C1018" s="5">
        <v>26.07</v>
      </c>
      <c r="D1018" s="2">
        <f t="shared" si="30"/>
        <v>0.11208158651450791</v>
      </c>
      <c r="E1018" s="2">
        <f t="shared" si="31"/>
        <v>0.10371567669225175</v>
      </c>
    </row>
    <row r="1019" spans="1:5" x14ac:dyDescent="0.3">
      <c r="A1019" s="4">
        <v>42732</v>
      </c>
      <c r="B1019" s="5">
        <v>20.219999000000001</v>
      </c>
      <c r="C1019" s="5">
        <v>26.02</v>
      </c>
      <c r="D1019" s="2">
        <f t="shared" si="30"/>
        <v>0.10952616244904669</v>
      </c>
      <c r="E1019" s="2">
        <f t="shared" si="31"/>
        <v>0.10454338454534508</v>
      </c>
    </row>
    <row r="1020" spans="1:5" x14ac:dyDescent="0.3">
      <c r="A1020" s="4">
        <v>42733</v>
      </c>
      <c r="B1020" s="5">
        <v>20.379999000000002</v>
      </c>
      <c r="C1020" s="5">
        <v>26.17</v>
      </c>
      <c r="D1020" s="2">
        <f t="shared" si="30"/>
        <v>0.10859956427931108</v>
      </c>
      <c r="E1020" s="2">
        <f t="shared" si="31"/>
        <v>0.10512012351664905</v>
      </c>
    </row>
    <row r="1021" spans="1:5" x14ac:dyDescent="0.3">
      <c r="A1021" s="4">
        <v>42734</v>
      </c>
      <c r="B1021" s="5">
        <v>20.23</v>
      </c>
      <c r="C1021" s="5">
        <v>26.15</v>
      </c>
      <c r="D1021" s="2">
        <f t="shared" si="30"/>
        <v>0.11147581043248835</v>
      </c>
      <c r="E1021" s="2">
        <f t="shared" si="31"/>
        <v>0.105536878078671</v>
      </c>
    </row>
    <row r="1022" spans="1:5" x14ac:dyDescent="0.3">
      <c r="A1022" s="4">
        <v>42738</v>
      </c>
      <c r="B1022" s="5">
        <v>20.59</v>
      </c>
      <c r="C1022" s="5">
        <v>26.299999</v>
      </c>
      <c r="D1022" s="2">
        <f t="shared" si="30"/>
        <v>0.10629938535862801</v>
      </c>
      <c r="E1022" s="2">
        <f t="shared" si="31"/>
        <v>0.10575271908157062</v>
      </c>
    </row>
    <row r="1023" spans="1:5" x14ac:dyDescent="0.3">
      <c r="A1023" s="4">
        <v>42739</v>
      </c>
      <c r="B1023" s="5">
        <v>20.85</v>
      </c>
      <c r="C1023" s="5">
        <v>26.74</v>
      </c>
      <c r="D1023" s="2">
        <f t="shared" si="30"/>
        <v>0.10805534361618915</v>
      </c>
      <c r="E1023" s="2">
        <f t="shared" si="31"/>
        <v>0.1058819834926454</v>
      </c>
    </row>
    <row r="1024" spans="1:5" x14ac:dyDescent="0.3">
      <c r="A1024" s="4">
        <v>42740</v>
      </c>
      <c r="B1024" s="5">
        <v>21.049999</v>
      </c>
      <c r="C1024" s="5">
        <v>26.940000999999999</v>
      </c>
      <c r="D1024" s="2">
        <f t="shared" si="30"/>
        <v>0.10714552796765152</v>
      </c>
      <c r="E1024" s="2">
        <f t="shared" si="31"/>
        <v>0.10581057589854513</v>
      </c>
    </row>
    <row r="1025" spans="1:5" x14ac:dyDescent="0.3">
      <c r="A1025" s="4">
        <v>42741</v>
      </c>
      <c r="B1025" s="5">
        <v>20.940000999999999</v>
      </c>
      <c r="C1025" s="5">
        <v>26.889999</v>
      </c>
      <c r="D1025" s="2">
        <f t="shared" si="30"/>
        <v>0.10861408798975138</v>
      </c>
      <c r="E1025" s="2">
        <f t="shared" si="31"/>
        <v>0.10594493186533292</v>
      </c>
    </row>
    <row r="1026" spans="1:5" x14ac:dyDescent="0.3">
      <c r="A1026" s="4">
        <v>42744</v>
      </c>
      <c r="B1026" s="5">
        <v>21.17</v>
      </c>
      <c r="C1026" s="5">
        <v>26.700001</v>
      </c>
      <c r="D1026" s="2">
        <f t="shared" si="30"/>
        <v>0.10079041961087384</v>
      </c>
      <c r="E1026" s="2">
        <f t="shared" si="31"/>
        <v>0.105980462388425</v>
      </c>
    </row>
    <row r="1027" spans="1:5" x14ac:dyDescent="0.3">
      <c r="A1027" s="4">
        <v>42745</v>
      </c>
      <c r="B1027" s="5">
        <v>21.209999</v>
      </c>
      <c r="C1027" s="5">
        <v>26.74</v>
      </c>
      <c r="D1027" s="2">
        <f t="shared" ref="D1027:D1090" si="32">LOG(C1027/B1027)</f>
        <v>0.10062075488533447</v>
      </c>
      <c r="E1027" s="2">
        <f t="shared" si="31"/>
        <v>0.10619198804234177</v>
      </c>
    </row>
    <row r="1028" spans="1:5" x14ac:dyDescent="0.3">
      <c r="A1028" s="4">
        <v>42746</v>
      </c>
      <c r="B1028" s="5">
        <v>21.43</v>
      </c>
      <c r="C1028" s="5">
        <v>26.99</v>
      </c>
      <c r="D1028" s="2">
        <f t="shared" si="32"/>
        <v>0.10018071351468792</v>
      </c>
      <c r="E1028" s="2">
        <f t="shared" si="31"/>
        <v>0.10632195639172667</v>
      </c>
    </row>
    <row r="1029" spans="1:5" x14ac:dyDescent="0.3">
      <c r="A1029" s="4">
        <v>42747</v>
      </c>
      <c r="B1029" s="5">
        <v>21.52</v>
      </c>
      <c r="C1029" s="5">
        <v>27</v>
      </c>
      <c r="D1029" s="2">
        <f t="shared" si="32"/>
        <v>9.8521497164635777E-2</v>
      </c>
      <c r="E1029" s="2">
        <f t="shared" si="31"/>
        <v>0.10644550685357571</v>
      </c>
    </row>
    <row r="1030" spans="1:5" x14ac:dyDescent="0.3">
      <c r="A1030" s="4">
        <v>42748</v>
      </c>
      <c r="B1030" s="5">
        <v>21.43</v>
      </c>
      <c r="C1030" s="5">
        <v>27.129999000000002</v>
      </c>
      <c r="D1030" s="2">
        <f t="shared" si="32"/>
        <v>0.10242760671186149</v>
      </c>
      <c r="E1030" s="2">
        <f t="shared" si="31"/>
        <v>0.10637111242777396</v>
      </c>
    </row>
    <row r="1031" spans="1:5" x14ac:dyDescent="0.3">
      <c r="A1031" s="4">
        <v>42752</v>
      </c>
      <c r="B1031" s="5">
        <v>21.379999000000002</v>
      </c>
      <c r="C1031" s="5">
        <v>27.16</v>
      </c>
      <c r="D1031" s="2">
        <f t="shared" si="32"/>
        <v>0.10392208504882418</v>
      </c>
      <c r="E1031" s="2">
        <f t="shared" si="31"/>
        <v>0.10644596288698129</v>
      </c>
    </row>
    <row r="1032" spans="1:5" x14ac:dyDescent="0.3">
      <c r="A1032" s="4">
        <v>42753</v>
      </c>
      <c r="B1032" s="5">
        <v>21.200001</v>
      </c>
      <c r="C1032" s="5">
        <v>26.709999</v>
      </c>
      <c r="D1032" s="2">
        <f t="shared" si="32"/>
        <v>0.10033799034741163</v>
      </c>
      <c r="E1032" s="2">
        <f t="shared" si="31"/>
        <v>0.1063559699340927</v>
      </c>
    </row>
    <row r="1033" spans="1:5" x14ac:dyDescent="0.3">
      <c r="A1033" s="4">
        <v>42754</v>
      </c>
      <c r="B1033" s="5">
        <v>21.290001</v>
      </c>
      <c r="C1033" s="5">
        <v>26.620000999999998</v>
      </c>
      <c r="D1033" s="2">
        <f t="shared" si="32"/>
        <v>9.7032385615938188E-2</v>
      </c>
      <c r="E1033" s="2">
        <f t="shared" si="31"/>
        <v>0.10613416335968871</v>
      </c>
    </row>
    <row r="1034" spans="1:5" x14ac:dyDescent="0.3">
      <c r="A1034" s="4">
        <v>42755</v>
      </c>
      <c r="B1034" s="5">
        <v>21.290001</v>
      </c>
      <c r="C1034" s="5">
        <v>26.83</v>
      </c>
      <c r="D1034" s="2">
        <f t="shared" si="32"/>
        <v>0.10044499083462757</v>
      </c>
      <c r="E1034" s="2">
        <f t="shared" si="31"/>
        <v>0.10601808567586393</v>
      </c>
    </row>
    <row r="1035" spans="1:5" x14ac:dyDescent="0.3">
      <c r="A1035" s="4">
        <v>42758</v>
      </c>
      <c r="B1035" s="5">
        <v>21.23</v>
      </c>
      <c r="C1035" s="5">
        <v>26.82</v>
      </c>
      <c r="D1035" s="2">
        <f t="shared" si="32"/>
        <v>0.10150877934958127</v>
      </c>
      <c r="E1035" s="2">
        <f t="shared" si="31"/>
        <v>0.10597999641286605</v>
      </c>
    </row>
    <row r="1036" spans="1:5" x14ac:dyDescent="0.3">
      <c r="A1036" s="4">
        <v>42759</v>
      </c>
      <c r="B1036" s="5">
        <v>21.389999</v>
      </c>
      <c r="C1036" s="5">
        <v>27.299999</v>
      </c>
      <c r="D1036" s="2">
        <f t="shared" si="32"/>
        <v>0.10595186686462778</v>
      </c>
      <c r="E1036" s="2">
        <f t="shared" si="31"/>
        <v>0.10601760633489291</v>
      </c>
    </row>
    <row r="1037" spans="1:5" x14ac:dyDescent="0.3">
      <c r="A1037" s="4">
        <v>42760</v>
      </c>
      <c r="B1037" s="5">
        <v>21.459999</v>
      </c>
      <c r="C1037" s="5">
        <v>27.540001</v>
      </c>
      <c r="D1037" s="2">
        <f t="shared" si="32"/>
        <v>0.10833425429795616</v>
      </c>
      <c r="E1037" s="2">
        <f t="shared" si="31"/>
        <v>0.10612584028493442</v>
      </c>
    </row>
    <row r="1038" spans="1:5" x14ac:dyDescent="0.3">
      <c r="A1038" s="4">
        <v>42761</v>
      </c>
      <c r="B1038" s="5">
        <v>21.34</v>
      </c>
      <c r="C1038" s="5">
        <v>27.469999000000001</v>
      </c>
      <c r="D1038" s="2">
        <f t="shared" si="32"/>
        <v>0.10966422852233697</v>
      </c>
      <c r="E1038" s="2">
        <f t="shared" si="31"/>
        <v>0.10628038514419075</v>
      </c>
    </row>
    <row r="1039" spans="1:5" x14ac:dyDescent="0.3">
      <c r="A1039" s="4">
        <v>42762</v>
      </c>
      <c r="B1039" s="5">
        <v>21.4</v>
      </c>
      <c r="C1039" s="5">
        <v>27.26</v>
      </c>
      <c r="D1039" s="2">
        <f t="shared" si="32"/>
        <v>0.10511207814946397</v>
      </c>
      <c r="E1039" s="2">
        <f t="shared" si="31"/>
        <v>0.10627403981372767</v>
      </c>
    </row>
    <row r="1040" spans="1:5" x14ac:dyDescent="0.3">
      <c r="A1040" s="4">
        <v>42765</v>
      </c>
      <c r="B1040" s="5">
        <v>21.23</v>
      </c>
      <c r="C1040" s="5">
        <v>27.01</v>
      </c>
      <c r="D1040" s="2">
        <f t="shared" si="32"/>
        <v>0.10457459002145214</v>
      </c>
      <c r="E1040" s="2">
        <f t="shared" si="31"/>
        <v>0.10629341626739351</v>
      </c>
    </row>
    <row r="1041" spans="1:5" x14ac:dyDescent="0.3">
      <c r="A1041" s="4">
        <v>42766</v>
      </c>
      <c r="B1041" s="5">
        <v>21.24</v>
      </c>
      <c r="C1041" s="5">
        <v>27.18</v>
      </c>
      <c r="D1041" s="2">
        <f t="shared" si="32"/>
        <v>0.1070949399870441</v>
      </c>
      <c r="E1041" s="2">
        <f t="shared" si="31"/>
        <v>0.1063268575259126</v>
      </c>
    </row>
    <row r="1042" spans="1:5" x14ac:dyDescent="0.3">
      <c r="A1042" s="4">
        <v>42767</v>
      </c>
      <c r="B1042" s="5">
        <v>21.35</v>
      </c>
      <c r="C1042" s="5">
        <v>27.1</v>
      </c>
      <c r="D1042" s="2">
        <f t="shared" si="32"/>
        <v>0.10357141151336309</v>
      </c>
      <c r="E1042" s="2">
        <f t="shared" si="31"/>
        <v>0.10606310305512992</v>
      </c>
    </row>
    <row r="1043" spans="1:5" x14ac:dyDescent="0.3">
      <c r="A1043" s="4">
        <v>42768</v>
      </c>
      <c r="B1043" s="5">
        <v>21.57</v>
      </c>
      <c r="C1043" s="5">
        <v>27.17</v>
      </c>
      <c r="D1043" s="2">
        <f t="shared" si="32"/>
        <v>0.10023949331534571</v>
      </c>
      <c r="E1043" s="2">
        <f t="shared" si="31"/>
        <v>0.10574200294182368</v>
      </c>
    </row>
    <row r="1044" spans="1:5" x14ac:dyDescent="0.3">
      <c r="A1044" s="4">
        <v>42769</v>
      </c>
      <c r="B1044" s="5">
        <v>21.59</v>
      </c>
      <c r="C1044" s="5">
        <v>27.27</v>
      </c>
      <c r="D1044" s="2">
        <f t="shared" si="32"/>
        <v>0.10143249560739906</v>
      </c>
      <c r="E1044" s="2">
        <f t="shared" si="31"/>
        <v>0.10552456364497524</v>
      </c>
    </row>
    <row r="1045" spans="1:5" x14ac:dyDescent="0.3">
      <c r="A1045" s="4">
        <v>42772</v>
      </c>
      <c r="B1045" s="5">
        <v>21.389999</v>
      </c>
      <c r="C1045" s="5">
        <v>27.08</v>
      </c>
      <c r="D1045" s="2">
        <f t="shared" si="32"/>
        <v>0.1024378957452015</v>
      </c>
      <c r="E1045" s="2">
        <f t="shared" si="31"/>
        <v>0.10510467450062304</v>
      </c>
    </row>
    <row r="1046" spans="1:5" x14ac:dyDescent="0.3">
      <c r="A1046" s="4">
        <v>42773</v>
      </c>
      <c r="B1046" s="5">
        <v>21.34</v>
      </c>
      <c r="C1046" s="5">
        <v>27</v>
      </c>
      <c r="D1046" s="2">
        <f t="shared" si="32"/>
        <v>0.10216934907053625</v>
      </c>
      <c r="E1046" s="2">
        <f t="shared" si="31"/>
        <v>0.10473979902195928</v>
      </c>
    </row>
    <row r="1047" spans="1:5" x14ac:dyDescent="0.3">
      <c r="A1047" s="4">
        <v>42774</v>
      </c>
      <c r="B1047" s="5">
        <v>21.450001</v>
      </c>
      <c r="C1047" s="5">
        <v>27.1</v>
      </c>
      <c r="D1047" s="2">
        <f t="shared" si="32"/>
        <v>0.10154197410683419</v>
      </c>
      <c r="E1047" s="2">
        <f t="shared" si="31"/>
        <v>0.10432364229643039</v>
      </c>
    </row>
    <row r="1048" spans="1:5" x14ac:dyDescent="0.3">
      <c r="A1048" s="4">
        <v>42775</v>
      </c>
      <c r="B1048" s="5">
        <v>21.559999000000001</v>
      </c>
      <c r="C1048" s="5">
        <v>27.290001</v>
      </c>
      <c r="D1048" s="2">
        <f t="shared" si="32"/>
        <v>0.10235481521277651</v>
      </c>
      <c r="E1048" s="2">
        <f t="shared" si="31"/>
        <v>0.10399941658637267</v>
      </c>
    </row>
    <row r="1049" spans="1:5" x14ac:dyDescent="0.3">
      <c r="A1049" s="4">
        <v>42776</v>
      </c>
      <c r="B1049" s="5">
        <v>21.85</v>
      </c>
      <c r="C1049" s="5">
        <v>27.59</v>
      </c>
      <c r="D1049" s="2">
        <f t="shared" si="32"/>
        <v>0.10130025917274479</v>
      </c>
      <c r="E1049" s="2">
        <f t="shared" si="31"/>
        <v>0.10372521981049596</v>
      </c>
    </row>
    <row r="1050" spans="1:5" x14ac:dyDescent="0.3">
      <c r="A1050" s="4">
        <v>42779</v>
      </c>
      <c r="B1050" s="5">
        <v>21.959999</v>
      </c>
      <c r="C1050" s="5">
        <v>27.68</v>
      </c>
      <c r="D1050" s="2">
        <f t="shared" si="32"/>
        <v>0.10053376978328211</v>
      </c>
      <c r="E1050" s="2">
        <f t="shared" si="31"/>
        <v>0.10345635999396166</v>
      </c>
    </row>
    <row r="1051" spans="1:5" x14ac:dyDescent="0.3">
      <c r="A1051" s="4">
        <v>42780</v>
      </c>
      <c r="B1051" s="5">
        <v>21.98</v>
      </c>
      <c r="C1051" s="5">
        <v>27.77</v>
      </c>
      <c r="D1051" s="2">
        <f t="shared" si="32"/>
        <v>0.10154819166278582</v>
      </c>
      <c r="E1051" s="2">
        <f t="shared" si="31"/>
        <v>0.1031254393683049</v>
      </c>
    </row>
    <row r="1052" spans="1:5" x14ac:dyDescent="0.3">
      <c r="A1052" s="4">
        <v>42781</v>
      </c>
      <c r="B1052" s="5">
        <v>22.280000999999999</v>
      </c>
      <c r="C1052" s="5">
        <v>27.83</v>
      </c>
      <c r="D1052" s="2">
        <f t="shared" si="32"/>
        <v>9.6598000339781095E-2</v>
      </c>
      <c r="E1052" s="2">
        <f t="shared" si="31"/>
        <v>0.10280205986767665</v>
      </c>
    </row>
    <row r="1053" spans="1:5" x14ac:dyDescent="0.3">
      <c r="A1053" s="4">
        <v>42782</v>
      </c>
      <c r="B1053" s="5">
        <v>22.280000999999999</v>
      </c>
      <c r="C1053" s="5">
        <v>27.84</v>
      </c>
      <c r="D1053" s="2">
        <f t="shared" si="32"/>
        <v>9.6754024944262648E-2</v>
      </c>
      <c r="E1053" s="2">
        <f t="shared" si="31"/>
        <v>0.1024253492452791</v>
      </c>
    </row>
    <row r="1054" spans="1:5" x14ac:dyDescent="0.3">
      <c r="A1054" s="4">
        <v>42783</v>
      </c>
      <c r="B1054" s="5">
        <v>22.24</v>
      </c>
      <c r="C1054" s="5">
        <v>27.780000999999999</v>
      </c>
      <c r="D1054" s="2">
        <f t="shared" si="32"/>
        <v>9.6597474124927321E-2</v>
      </c>
      <c r="E1054" s="2">
        <f t="shared" si="31"/>
        <v>0.10207374745052161</v>
      </c>
    </row>
    <row r="1055" spans="1:5" x14ac:dyDescent="0.3">
      <c r="A1055" s="4">
        <v>42787</v>
      </c>
      <c r="B1055" s="5">
        <v>22.33</v>
      </c>
      <c r="C1055" s="5">
        <v>27.83</v>
      </c>
      <c r="D1055" s="2">
        <f t="shared" si="32"/>
        <v>9.5624483262604976E-2</v>
      </c>
      <c r="E1055" s="2">
        <f t="shared" si="31"/>
        <v>0.10164076062628342</v>
      </c>
    </row>
    <row r="1056" spans="1:5" x14ac:dyDescent="0.3">
      <c r="A1056" s="4">
        <v>42788</v>
      </c>
      <c r="B1056" s="5">
        <v>22.370000999999998</v>
      </c>
      <c r="C1056" s="5">
        <v>27.68</v>
      </c>
      <c r="D1056" s="2">
        <f t="shared" si="32"/>
        <v>9.2500082273943351E-2</v>
      </c>
      <c r="E1056" s="2">
        <f t="shared" ref="E1056:E1119" si="33">AVERAGE(D1027:D1056)</f>
        <v>0.10136441604838574</v>
      </c>
    </row>
    <row r="1057" spans="1:5" x14ac:dyDescent="0.3">
      <c r="A1057" s="4">
        <v>42789</v>
      </c>
      <c r="B1057" s="5">
        <v>22.370000999999998</v>
      </c>
      <c r="C1057" s="5">
        <v>27.6</v>
      </c>
      <c r="D1057" s="2">
        <f t="shared" si="32"/>
        <v>9.1243078554440901E-2</v>
      </c>
      <c r="E1057" s="2">
        <f t="shared" si="33"/>
        <v>0.10105182683735593</v>
      </c>
    </row>
    <row r="1058" spans="1:5" x14ac:dyDescent="0.3">
      <c r="A1058" s="4">
        <v>42790</v>
      </c>
      <c r="B1058" s="5">
        <v>22.08</v>
      </c>
      <c r="C1058" s="5">
        <v>27.219999000000001</v>
      </c>
      <c r="D1058" s="2">
        <f t="shared" si="32"/>
        <v>9.0889035855177075E-2</v>
      </c>
      <c r="E1058" s="2">
        <f t="shared" si="33"/>
        <v>0.10074210424870557</v>
      </c>
    </row>
    <row r="1059" spans="1:5" x14ac:dyDescent="0.3">
      <c r="A1059" s="4">
        <v>42793</v>
      </c>
      <c r="B1059" s="5">
        <v>22.059999000000001</v>
      </c>
      <c r="C1059" s="5">
        <v>27.17</v>
      </c>
      <c r="D1059" s="2">
        <f t="shared" si="32"/>
        <v>9.0484150000685951E-2</v>
      </c>
      <c r="E1059" s="2">
        <f t="shared" si="33"/>
        <v>0.10047419267657393</v>
      </c>
    </row>
    <row r="1060" spans="1:5" x14ac:dyDescent="0.3">
      <c r="A1060" s="4">
        <v>42794</v>
      </c>
      <c r="B1060" s="5">
        <v>21.950001</v>
      </c>
      <c r="C1060" s="5">
        <v>26.690000999999999</v>
      </c>
      <c r="D1060" s="2">
        <f t="shared" si="32"/>
        <v>8.4914045695547266E-2</v>
      </c>
      <c r="E1060" s="2">
        <f t="shared" si="33"/>
        <v>9.9890407309363438E-2</v>
      </c>
    </row>
    <row r="1061" spans="1:5" x14ac:dyDescent="0.3">
      <c r="A1061" s="4">
        <v>42795</v>
      </c>
      <c r="B1061" s="5">
        <v>22.200001</v>
      </c>
      <c r="C1061" s="5">
        <v>26.879999000000002</v>
      </c>
      <c r="D1061" s="2">
        <f t="shared" si="32"/>
        <v>8.3076254211545908E-2</v>
      </c>
      <c r="E1061" s="2">
        <f t="shared" si="33"/>
        <v>9.9195546281454175E-2</v>
      </c>
    </row>
    <row r="1062" spans="1:5" x14ac:dyDescent="0.3">
      <c r="A1062" s="4">
        <v>42796</v>
      </c>
      <c r="B1062" s="5">
        <v>21.950001</v>
      </c>
      <c r="C1062" s="5">
        <v>26.68</v>
      </c>
      <c r="D1062" s="2">
        <f t="shared" si="32"/>
        <v>8.4751280880746016E-2</v>
      </c>
      <c r="E1062" s="2">
        <f t="shared" si="33"/>
        <v>9.8675989299231978E-2</v>
      </c>
    </row>
    <row r="1063" spans="1:5" x14ac:dyDescent="0.3">
      <c r="A1063" s="4">
        <v>42797</v>
      </c>
      <c r="B1063" s="5">
        <v>21.98</v>
      </c>
      <c r="C1063" s="5">
        <v>26.84</v>
      </c>
      <c r="D1063" s="2">
        <f t="shared" si="32"/>
        <v>8.675482340948272E-2</v>
      </c>
      <c r="E1063" s="2">
        <f t="shared" si="33"/>
        <v>9.8333403892350152E-2</v>
      </c>
    </row>
    <row r="1064" spans="1:5" x14ac:dyDescent="0.3">
      <c r="A1064" s="4">
        <v>42800</v>
      </c>
      <c r="B1064" s="5">
        <v>21.92</v>
      </c>
      <c r="C1064" s="5">
        <v>26.879999000000002</v>
      </c>
      <c r="D1064" s="2">
        <f t="shared" si="32"/>
        <v>8.8588698412666991E-2</v>
      </c>
      <c r="E1064" s="2">
        <f t="shared" si="33"/>
        <v>9.793819414495146E-2</v>
      </c>
    </row>
    <row r="1065" spans="1:5" x14ac:dyDescent="0.3">
      <c r="A1065" s="4">
        <v>42801</v>
      </c>
      <c r="B1065" s="5">
        <v>22.01</v>
      </c>
      <c r="C1065" s="5">
        <v>26.83</v>
      </c>
      <c r="D1065" s="2">
        <f t="shared" si="32"/>
        <v>8.6000630118590993E-2</v>
      </c>
      <c r="E1065" s="2">
        <f t="shared" si="33"/>
        <v>9.742125583725178E-2</v>
      </c>
    </row>
    <row r="1066" spans="1:5" x14ac:dyDescent="0.3">
      <c r="A1066" s="4">
        <v>42802</v>
      </c>
      <c r="B1066" s="5">
        <v>21.860001</v>
      </c>
      <c r="C1066" s="5">
        <v>26.5</v>
      </c>
      <c r="D1066" s="2">
        <f t="shared" si="32"/>
        <v>8.359569645603912E-2</v>
      </c>
      <c r="E1066" s="2">
        <f t="shared" si="33"/>
        <v>9.6676050156965482E-2</v>
      </c>
    </row>
    <row r="1067" spans="1:5" x14ac:dyDescent="0.3">
      <c r="A1067" s="4">
        <v>42803</v>
      </c>
      <c r="B1067" s="5">
        <v>21.860001</v>
      </c>
      <c r="C1067" s="5">
        <v>26.5</v>
      </c>
      <c r="D1067" s="2">
        <f t="shared" si="32"/>
        <v>8.359569645603912E-2</v>
      </c>
      <c r="E1067" s="2">
        <f t="shared" si="33"/>
        <v>9.5851431562234912E-2</v>
      </c>
    </row>
    <row r="1068" spans="1:5" x14ac:dyDescent="0.3">
      <c r="A1068" s="4">
        <v>42804</v>
      </c>
      <c r="B1068" s="5">
        <v>22.049999</v>
      </c>
      <c r="C1068" s="5">
        <v>26.530000999999999</v>
      </c>
      <c r="D1068" s="2">
        <f t="shared" si="32"/>
        <v>8.0328692244305819E-2</v>
      </c>
      <c r="E1068" s="2">
        <f t="shared" si="33"/>
        <v>9.4873580352967196E-2</v>
      </c>
    </row>
    <row r="1069" spans="1:5" x14ac:dyDescent="0.3">
      <c r="A1069" s="4">
        <v>42807</v>
      </c>
      <c r="B1069" s="5">
        <v>22.120000999999998</v>
      </c>
      <c r="C1069" s="5">
        <v>26.66</v>
      </c>
      <c r="D1069" s="2">
        <f t="shared" si="32"/>
        <v>8.1075002811614116E-2</v>
      </c>
      <c r="E1069" s="2">
        <f t="shared" si="33"/>
        <v>9.4072344508372194E-2</v>
      </c>
    </row>
    <row r="1070" spans="1:5" x14ac:dyDescent="0.3">
      <c r="A1070" s="4">
        <v>42808</v>
      </c>
      <c r="B1070" s="5">
        <v>21.969999000000001</v>
      </c>
      <c r="C1070" s="5">
        <v>26.32</v>
      </c>
      <c r="D1070" s="2">
        <f t="shared" si="32"/>
        <v>7.8455847789022135E-2</v>
      </c>
      <c r="E1070" s="2">
        <f t="shared" si="33"/>
        <v>9.3201719767291205E-2</v>
      </c>
    </row>
    <row r="1071" spans="1:5" x14ac:dyDescent="0.3">
      <c r="A1071" s="4">
        <v>42809</v>
      </c>
      <c r="B1071" s="5">
        <v>22.65</v>
      </c>
      <c r="C1071" s="5">
        <v>26.85</v>
      </c>
      <c r="D1071" s="2">
        <f t="shared" si="32"/>
        <v>7.3876083686723756E-2</v>
      </c>
      <c r="E1071" s="2">
        <f t="shared" si="33"/>
        <v>9.2094424557280521E-2</v>
      </c>
    </row>
    <row r="1072" spans="1:5" x14ac:dyDescent="0.3">
      <c r="A1072" s="4">
        <v>42810</v>
      </c>
      <c r="B1072" s="5">
        <v>22.450001</v>
      </c>
      <c r="C1072" s="5">
        <v>26.870000999999998</v>
      </c>
      <c r="D1072" s="2">
        <f t="shared" si="32"/>
        <v>7.8051317911662518E-2</v>
      </c>
      <c r="E1072" s="2">
        <f t="shared" si="33"/>
        <v>9.124375477055717E-2</v>
      </c>
    </row>
    <row r="1073" spans="1:5" x14ac:dyDescent="0.3">
      <c r="A1073" s="4">
        <v>42811</v>
      </c>
      <c r="B1073" s="5">
        <v>22.49</v>
      </c>
      <c r="C1073" s="5">
        <v>26.709999</v>
      </c>
      <c r="D1073" s="2">
        <f t="shared" si="32"/>
        <v>7.4684416326119218E-2</v>
      </c>
      <c r="E1073" s="2">
        <f t="shared" si="33"/>
        <v>9.0391918870916299E-2</v>
      </c>
    </row>
    <row r="1074" spans="1:5" x14ac:dyDescent="0.3">
      <c r="A1074" s="4">
        <v>42814</v>
      </c>
      <c r="B1074" s="5">
        <v>22.530000999999999</v>
      </c>
      <c r="C1074" s="5">
        <v>26.610001</v>
      </c>
      <c r="D1074" s="2">
        <f t="shared" si="32"/>
        <v>7.2283679872007511E-2</v>
      </c>
      <c r="E1074" s="2">
        <f t="shared" si="33"/>
        <v>8.9420291679736585E-2</v>
      </c>
    </row>
    <row r="1075" spans="1:5" x14ac:dyDescent="0.3">
      <c r="A1075" s="4">
        <v>42815</v>
      </c>
      <c r="B1075" s="5">
        <v>22.219999000000001</v>
      </c>
      <c r="C1075" s="5">
        <v>26.309999000000001</v>
      </c>
      <c r="D1075" s="2">
        <f t="shared" si="32"/>
        <v>7.3376796519238632E-2</v>
      </c>
      <c r="E1075" s="2">
        <f t="shared" si="33"/>
        <v>8.8451588372204501E-2</v>
      </c>
    </row>
    <row r="1076" spans="1:5" x14ac:dyDescent="0.3">
      <c r="A1076" s="4">
        <v>42816</v>
      </c>
      <c r="B1076" s="5">
        <v>22.1</v>
      </c>
      <c r="C1076" s="5">
        <v>26.469999000000001</v>
      </c>
      <c r="D1076" s="2">
        <f t="shared" si="32"/>
        <v>7.836165120919221E-2</v>
      </c>
      <c r="E1076" s="2">
        <f t="shared" si="33"/>
        <v>8.7657998443493035E-2</v>
      </c>
    </row>
    <row r="1077" spans="1:5" x14ac:dyDescent="0.3">
      <c r="A1077" s="4">
        <v>42817</v>
      </c>
      <c r="B1077" s="5">
        <v>22.02</v>
      </c>
      <c r="C1077" s="5">
        <v>26.57</v>
      </c>
      <c r="D1077" s="2">
        <f t="shared" si="32"/>
        <v>8.1574239774544546E-2</v>
      </c>
      <c r="E1077" s="2">
        <f t="shared" si="33"/>
        <v>8.6992407299083377E-2</v>
      </c>
    </row>
    <row r="1078" spans="1:5" x14ac:dyDescent="0.3">
      <c r="A1078" s="4">
        <v>42818</v>
      </c>
      <c r="B1078" s="5">
        <v>22.17</v>
      </c>
      <c r="C1078" s="5">
        <v>26.530000999999999</v>
      </c>
      <c r="D1078" s="2">
        <f t="shared" si="32"/>
        <v>7.7971573237779673E-2</v>
      </c>
      <c r="E1078" s="2">
        <f t="shared" si="33"/>
        <v>8.6179632566583494E-2</v>
      </c>
    </row>
    <row r="1079" spans="1:5" x14ac:dyDescent="0.3">
      <c r="A1079" s="4">
        <v>42821</v>
      </c>
      <c r="B1079" s="5">
        <v>22.17</v>
      </c>
      <c r="C1079" s="5">
        <v>26.620000999999998</v>
      </c>
      <c r="D1079" s="2">
        <f t="shared" si="32"/>
        <v>7.9442374338761362E-2</v>
      </c>
      <c r="E1079" s="2">
        <f t="shared" si="33"/>
        <v>8.5451036405450695E-2</v>
      </c>
    </row>
    <row r="1080" spans="1:5" x14ac:dyDescent="0.3">
      <c r="A1080" s="4">
        <v>42822</v>
      </c>
      <c r="B1080" s="5">
        <v>22.49</v>
      </c>
      <c r="C1080" s="5">
        <v>26.83</v>
      </c>
      <c r="D1080" s="2">
        <f t="shared" si="32"/>
        <v>7.6631217236306795E-2</v>
      </c>
      <c r="E1080" s="2">
        <f t="shared" si="33"/>
        <v>8.4654284653884845E-2</v>
      </c>
    </row>
    <row r="1081" spans="1:5" x14ac:dyDescent="0.3">
      <c r="A1081" s="4">
        <v>42823</v>
      </c>
      <c r="B1081" s="5">
        <v>22.75</v>
      </c>
      <c r="C1081" s="5">
        <v>27.040001</v>
      </c>
      <c r="D1081" s="2">
        <f t="shared" si="32"/>
        <v>7.5025302337653269E-2</v>
      </c>
      <c r="E1081" s="2">
        <f t="shared" si="33"/>
        <v>8.3770188343047086E-2</v>
      </c>
    </row>
    <row r="1082" spans="1:5" x14ac:dyDescent="0.3">
      <c r="A1082" s="4">
        <v>42824</v>
      </c>
      <c r="B1082" s="5">
        <v>22.780000999999999</v>
      </c>
      <c r="C1082" s="5">
        <v>26.879999000000002</v>
      </c>
      <c r="D1082" s="2">
        <f t="shared" si="32"/>
        <v>7.1875509417190467E-2</v>
      </c>
      <c r="E1082" s="2">
        <f t="shared" si="33"/>
        <v>8.2946105312294086E-2</v>
      </c>
    </row>
    <row r="1083" spans="1:5" x14ac:dyDescent="0.3">
      <c r="A1083" s="4">
        <v>42825</v>
      </c>
      <c r="B1083" s="5">
        <v>22.610001</v>
      </c>
      <c r="C1083" s="5">
        <v>26.879999000000002</v>
      </c>
      <c r="D1083" s="2">
        <f t="shared" si="32"/>
        <v>7.512866667156845E-2</v>
      </c>
      <c r="E1083" s="2">
        <f t="shared" si="33"/>
        <v>8.2225260036537615E-2</v>
      </c>
    </row>
    <row r="1084" spans="1:5" x14ac:dyDescent="0.3">
      <c r="A1084" s="4">
        <v>42828</v>
      </c>
      <c r="B1084" s="5">
        <v>22.540001</v>
      </c>
      <c r="C1084" s="5">
        <v>26.780000999999999</v>
      </c>
      <c r="D1084" s="2">
        <f t="shared" si="32"/>
        <v>7.4856657915299621E-2</v>
      </c>
      <c r="E1084" s="2">
        <f t="shared" si="33"/>
        <v>8.1500566162883342E-2</v>
      </c>
    </row>
    <row r="1085" spans="1:5" x14ac:dyDescent="0.3">
      <c r="A1085" s="4">
        <v>42829</v>
      </c>
      <c r="B1085" s="5">
        <v>22.48</v>
      </c>
      <c r="C1085" s="5">
        <v>26.879999000000002</v>
      </c>
      <c r="D1085" s="2">
        <f t="shared" si="32"/>
        <v>7.763294132797513E-2</v>
      </c>
      <c r="E1085" s="2">
        <f t="shared" si="33"/>
        <v>8.0900848098395692E-2</v>
      </c>
    </row>
    <row r="1086" spans="1:5" x14ac:dyDescent="0.3">
      <c r="A1086" s="4">
        <v>42830</v>
      </c>
      <c r="B1086" s="5">
        <v>22.450001</v>
      </c>
      <c r="C1086" s="5">
        <v>26.77</v>
      </c>
      <c r="D1086" s="2">
        <f t="shared" si="32"/>
        <v>7.6432006502625258E-2</v>
      </c>
      <c r="E1086" s="2">
        <f t="shared" si="33"/>
        <v>8.0365245572685082E-2</v>
      </c>
    </row>
    <row r="1087" spans="1:5" x14ac:dyDescent="0.3">
      <c r="A1087" s="4">
        <v>42831</v>
      </c>
      <c r="B1087" s="5">
        <v>22.42</v>
      </c>
      <c r="C1087" s="5">
        <v>26.91</v>
      </c>
      <c r="D1087" s="2">
        <f t="shared" si="32"/>
        <v>7.9278089504800156E-2</v>
      </c>
      <c r="E1087" s="2">
        <f t="shared" si="33"/>
        <v>7.9966412604363726E-2</v>
      </c>
    </row>
    <row r="1088" spans="1:5" x14ac:dyDescent="0.3">
      <c r="A1088" s="4">
        <v>42832</v>
      </c>
      <c r="B1088" s="5">
        <v>22.309999000000001</v>
      </c>
      <c r="C1088" s="5">
        <v>26.870000999999998</v>
      </c>
      <c r="D1088" s="2">
        <f t="shared" si="32"/>
        <v>8.0768131778492069E-2</v>
      </c>
      <c r="E1088" s="2">
        <f t="shared" si="33"/>
        <v>7.9629049135140878E-2</v>
      </c>
    </row>
    <row r="1089" spans="1:5" x14ac:dyDescent="0.3">
      <c r="A1089" s="4">
        <v>42835</v>
      </c>
      <c r="B1089" s="5">
        <v>22.389999</v>
      </c>
      <c r="C1089" s="5">
        <v>27.1</v>
      </c>
      <c r="D1089" s="2">
        <f t="shared" si="32"/>
        <v>8.2915216692181756E-2</v>
      </c>
      <c r="E1089" s="2">
        <f t="shared" si="33"/>
        <v>7.9376751358190736E-2</v>
      </c>
    </row>
    <row r="1090" spans="1:5" x14ac:dyDescent="0.3">
      <c r="A1090" s="4">
        <v>42836</v>
      </c>
      <c r="B1090" s="5">
        <v>22.549999</v>
      </c>
      <c r="C1090" s="5">
        <v>27.07</v>
      </c>
      <c r="D1090" s="2">
        <f t="shared" si="32"/>
        <v>7.9341728815706281E-2</v>
      </c>
      <c r="E1090" s="2">
        <f t="shared" si="33"/>
        <v>7.9191007462196053E-2</v>
      </c>
    </row>
    <row r="1091" spans="1:5" x14ac:dyDescent="0.3">
      <c r="A1091" s="4">
        <v>42837</v>
      </c>
      <c r="B1091" s="5">
        <v>22.49</v>
      </c>
      <c r="C1091" s="5">
        <v>27.049999</v>
      </c>
      <c r="D1091" s="2">
        <f t="shared" ref="D1091:D1154" si="34">LOG(C1091/B1091)</f>
        <v>8.0177797951706931E-2</v>
      </c>
      <c r="E1091" s="2">
        <f t="shared" si="33"/>
        <v>7.9094392253534748E-2</v>
      </c>
    </row>
    <row r="1092" spans="1:5" x14ac:dyDescent="0.3">
      <c r="A1092" s="4">
        <v>42838</v>
      </c>
      <c r="B1092" s="5">
        <v>22.43</v>
      </c>
      <c r="C1092" s="5">
        <v>26.690000999999999</v>
      </c>
      <c r="D1092" s="2">
        <f t="shared" si="34"/>
        <v>7.5519316476344883E-2</v>
      </c>
      <c r="E1092" s="2">
        <f t="shared" si="33"/>
        <v>7.878666010672139E-2</v>
      </c>
    </row>
    <row r="1093" spans="1:5" x14ac:dyDescent="0.3">
      <c r="A1093" s="4">
        <v>42842</v>
      </c>
      <c r="B1093" s="5">
        <v>22.559999000000001</v>
      </c>
      <c r="C1093" s="5">
        <v>27.030000999999999</v>
      </c>
      <c r="D1093" s="2">
        <f t="shared" si="34"/>
        <v>7.8506985705191185E-2</v>
      </c>
      <c r="E1093" s="2">
        <f t="shared" si="33"/>
        <v>7.8511732183245003E-2</v>
      </c>
    </row>
    <row r="1094" spans="1:5" x14ac:dyDescent="0.3">
      <c r="A1094" s="4">
        <v>42843</v>
      </c>
      <c r="B1094" s="5">
        <v>22.26</v>
      </c>
      <c r="C1094" s="5">
        <v>26.799999</v>
      </c>
      <c r="D1094" s="2">
        <f t="shared" si="34"/>
        <v>8.0609617825080956E-2</v>
      </c>
      <c r="E1094" s="2">
        <f t="shared" si="33"/>
        <v>7.8245762830325472E-2</v>
      </c>
    </row>
    <row r="1095" spans="1:5" x14ac:dyDescent="0.3">
      <c r="A1095" s="4">
        <v>42844</v>
      </c>
      <c r="B1095" s="5">
        <v>22.040001</v>
      </c>
      <c r="C1095" s="5">
        <v>26.49</v>
      </c>
      <c r="D1095" s="2">
        <f t="shared" si="34"/>
        <v>7.987034841265267E-2</v>
      </c>
      <c r="E1095" s="2">
        <f t="shared" si="33"/>
        <v>7.8041420106794199E-2</v>
      </c>
    </row>
    <row r="1096" spans="1:5" x14ac:dyDescent="0.3">
      <c r="A1096" s="4">
        <v>42845</v>
      </c>
      <c r="B1096" s="5">
        <v>22.27</v>
      </c>
      <c r="C1096" s="5">
        <v>26.65</v>
      </c>
      <c r="D1096" s="2">
        <f t="shared" si="34"/>
        <v>7.7976996328552858E-2</v>
      </c>
      <c r="E1096" s="2">
        <f t="shared" si="33"/>
        <v>7.7854130102544647E-2</v>
      </c>
    </row>
    <row r="1097" spans="1:5" x14ac:dyDescent="0.3">
      <c r="A1097" s="4">
        <v>42846</v>
      </c>
      <c r="B1097" s="5">
        <v>22.33</v>
      </c>
      <c r="C1097" s="5">
        <v>26.57</v>
      </c>
      <c r="D1097" s="2">
        <f t="shared" si="34"/>
        <v>7.5502831338839588E-2</v>
      </c>
      <c r="E1097" s="2">
        <f t="shared" si="33"/>
        <v>7.7584367931971335E-2</v>
      </c>
    </row>
    <row r="1098" spans="1:5" x14ac:dyDescent="0.3">
      <c r="A1098" s="4">
        <v>42849</v>
      </c>
      <c r="B1098" s="5">
        <v>22.57</v>
      </c>
      <c r="C1098" s="5">
        <v>26.809999000000001</v>
      </c>
      <c r="D1098" s="2">
        <f t="shared" si="34"/>
        <v>7.4765238706143683E-2</v>
      </c>
      <c r="E1098" s="2">
        <f t="shared" si="33"/>
        <v>7.7398919480699255E-2</v>
      </c>
    </row>
    <row r="1099" spans="1:5" x14ac:dyDescent="0.3">
      <c r="A1099" s="4">
        <v>42850</v>
      </c>
      <c r="B1099" s="5">
        <v>22.620000999999998</v>
      </c>
      <c r="C1099" s="5">
        <v>26.780000999999999</v>
      </c>
      <c r="D1099" s="2">
        <f t="shared" si="34"/>
        <v>7.3317969104094882E-2</v>
      </c>
      <c r="E1099" s="2">
        <f t="shared" si="33"/>
        <v>7.7140351690448625E-2</v>
      </c>
    </row>
    <row r="1100" spans="1:5" x14ac:dyDescent="0.3">
      <c r="A1100" s="4">
        <v>42851</v>
      </c>
      <c r="B1100" s="5">
        <v>22.41</v>
      </c>
      <c r="C1100" s="5">
        <v>26.49</v>
      </c>
      <c r="D1100" s="2">
        <f t="shared" si="34"/>
        <v>7.2640101762169743E-2</v>
      </c>
      <c r="E1100" s="2">
        <f t="shared" si="33"/>
        <v>7.6946493489553541E-2</v>
      </c>
    </row>
    <row r="1101" spans="1:5" x14ac:dyDescent="0.3">
      <c r="A1101" s="4">
        <v>42852</v>
      </c>
      <c r="B1101" s="5">
        <v>22.4</v>
      </c>
      <c r="C1101" s="5">
        <v>26.209999</v>
      </c>
      <c r="D1101" s="2">
        <f t="shared" si="34"/>
        <v>6.8218986042636418E-2</v>
      </c>
      <c r="E1101" s="2">
        <f t="shared" si="33"/>
        <v>7.6757923568083947E-2</v>
      </c>
    </row>
    <row r="1102" spans="1:5" x14ac:dyDescent="0.3">
      <c r="A1102" s="4">
        <v>42853</v>
      </c>
      <c r="B1102" s="5">
        <v>22.459999</v>
      </c>
      <c r="C1102" s="5">
        <v>26.26</v>
      </c>
      <c r="D1102" s="2">
        <f t="shared" si="34"/>
        <v>6.7884989164374757E-2</v>
      </c>
      <c r="E1102" s="2">
        <f t="shared" si="33"/>
        <v>7.6419045943174363E-2</v>
      </c>
    </row>
    <row r="1103" spans="1:5" x14ac:dyDescent="0.3">
      <c r="A1103" s="4">
        <v>42856</v>
      </c>
      <c r="B1103" s="5">
        <v>22.68</v>
      </c>
      <c r="C1103" s="5">
        <v>26.219999000000001</v>
      </c>
      <c r="D1103" s="2">
        <f t="shared" si="34"/>
        <v>6.2989620569714799E-2</v>
      </c>
      <c r="E1103" s="2">
        <f t="shared" si="33"/>
        <v>7.6029219417960869E-2</v>
      </c>
    </row>
    <row r="1104" spans="1:5" x14ac:dyDescent="0.3">
      <c r="A1104" s="4">
        <v>42857</v>
      </c>
      <c r="B1104" s="5">
        <v>22.66</v>
      </c>
      <c r="C1104" s="5">
        <v>26.219999000000001</v>
      </c>
      <c r="D1104" s="2">
        <f t="shared" si="34"/>
        <v>6.3372765263205358E-2</v>
      </c>
      <c r="E1104" s="2">
        <f t="shared" si="33"/>
        <v>7.5732188931000796E-2</v>
      </c>
    </row>
    <row r="1105" spans="1:5" x14ac:dyDescent="0.3">
      <c r="A1105" s="4">
        <v>42858</v>
      </c>
      <c r="B1105" s="5">
        <v>22.16</v>
      </c>
      <c r="C1105" s="5">
        <v>26.129999000000002</v>
      </c>
      <c r="D1105" s="2">
        <f t="shared" si="34"/>
        <v>7.1569637050401966E-2</v>
      </c>
      <c r="E1105" s="2">
        <f t="shared" si="33"/>
        <v>7.5671950282039588E-2</v>
      </c>
    </row>
    <row r="1106" spans="1:5" x14ac:dyDescent="0.3">
      <c r="A1106" s="4">
        <v>42859</v>
      </c>
      <c r="B1106" s="5">
        <v>22</v>
      </c>
      <c r="C1106" s="5">
        <v>25.809999000000001</v>
      </c>
      <c r="D1106" s="2">
        <f t="shared" si="34"/>
        <v>6.9365306895064843E-2</v>
      </c>
      <c r="E1106" s="2">
        <f t="shared" si="33"/>
        <v>7.5372072138235338E-2</v>
      </c>
    </row>
    <row r="1107" spans="1:5" x14ac:dyDescent="0.3">
      <c r="A1107" s="4">
        <v>42860</v>
      </c>
      <c r="B1107" s="5">
        <v>22.1</v>
      </c>
      <c r="C1107" s="5">
        <v>26.290001</v>
      </c>
      <c r="D1107" s="2">
        <f t="shared" si="34"/>
        <v>7.5398328940630963E-2</v>
      </c>
      <c r="E1107" s="2">
        <f t="shared" si="33"/>
        <v>7.5166208443771559E-2</v>
      </c>
    </row>
    <row r="1108" spans="1:5" x14ac:dyDescent="0.3">
      <c r="A1108" s="4">
        <v>42863</v>
      </c>
      <c r="B1108" s="5">
        <v>21.959999</v>
      </c>
      <c r="C1108" s="5">
        <v>26.32</v>
      </c>
      <c r="D1108" s="2">
        <f t="shared" si="34"/>
        <v>7.8653568940479826E-2</v>
      </c>
      <c r="E1108" s="2">
        <f t="shared" si="33"/>
        <v>7.5188941633861556E-2</v>
      </c>
    </row>
    <row r="1109" spans="1:5" x14ac:dyDescent="0.3">
      <c r="A1109" s="4">
        <v>42864</v>
      </c>
      <c r="B1109" s="5">
        <v>21.690000999999999</v>
      </c>
      <c r="C1109" s="5">
        <v>26.129999000000002</v>
      </c>
      <c r="D1109" s="2">
        <f t="shared" si="34"/>
        <v>8.0879821069803626E-2</v>
      </c>
      <c r="E1109" s="2">
        <f t="shared" si="33"/>
        <v>7.5236856524896298E-2</v>
      </c>
    </row>
    <row r="1110" spans="1:5" x14ac:dyDescent="0.3">
      <c r="A1110" s="4">
        <v>42865</v>
      </c>
      <c r="B1110" s="5">
        <v>21.879999000000002</v>
      </c>
      <c r="C1110" s="5">
        <v>26.370000999999998</v>
      </c>
      <c r="D1110" s="2">
        <f t="shared" si="34"/>
        <v>8.1062848450229999E-2</v>
      </c>
      <c r="E1110" s="2">
        <f t="shared" si="33"/>
        <v>7.5384577565360392E-2</v>
      </c>
    </row>
    <row r="1111" spans="1:5" x14ac:dyDescent="0.3">
      <c r="A1111" s="4">
        <v>42866</v>
      </c>
      <c r="B1111" s="5">
        <v>21.85</v>
      </c>
      <c r="C1111" s="5">
        <v>26.15</v>
      </c>
      <c r="D1111" s="2">
        <f t="shared" si="34"/>
        <v>7.8020251896852327E-2</v>
      </c>
      <c r="E1111" s="2">
        <f t="shared" si="33"/>
        <v>7.5484409217333695E-2</v>
      </c>
    </row>
    <row r="1112" spans="1:5" x14ac:dyDescent="0.3">
      <c r="A1112" s="4">
        <v>42867</v>
      </c>
      <c r="B1112" s="5">
        <v>21.75</v>
      </c>
      <c r="C1112" s="5">
        <v>26.110001</v>
      </c>
      <c r="D1112" s="2">
        <f t="shared" si="34"/>
        <v>7.9347627165550383E-2</v>
      </c>
      <c r="E1112" s="2">
        <f t="shared" si="33"/>
        <v>7.5733479808945695E-2</v>
      </c>
    </row>
    <row r="1113" spans="1:5" x14ac:dyDescent="0.3">
      <c r="A1113" s="4">
        <v>42870</v>
      </c>
      <c r="B1113" s="5">
        <v>21.9</v>
      </c>
      <c r="C1113" s="5">
        <v>26.370000999999998</v>
      </c>
      <c r="D1113" s="2">
        <f t="shared" si="34"/>
        <v>8.0666031422579304E-2</v>
      </c>
      <c r="E1113" s="2">
        <f t="shared" si="33"/>
        <v>7.5918058633979393E-2</v>
      </c>
    </row>
    <row r="1114" spans="1:5" x14ac:dyDescent="0.3">
      <c r="A1114" s="4">
        <v>42871</v>
      </c>
      <c r="B1114" s="5">
        <v>22.01</v>
      </c>
      <c r="C1114" s="5">
        <v>26.34</v>
      </c>
      <c r="D1114" s="2">
        <f t="shared" si="34"/>
        <v>7.7995728072416989E-2</v>
      </c>
      <c r="E1114" s="2">
        <f t="shared" si="33"/>
        <v>7.6022694305883307E-2</v>
      </c>
    </row>
    <row r="1115" spans="1:5" x14ac:dyDescent="0.3">
      <c r="A1115" s="4">
        <v>42872</v>
      </c>
      <c r="B1115" s="5">
        <v>21.450001</v>
      </c>
      <c r="C1115" s="5">
        <v>25.799999</v>
      </c>
      <c r="D1115" s="2">
        <f t="shared" si="34"/>
        <v>8.019237236253883E-2</v>
      </c>
      <c r="E1115" s="2">
        <f t="shared" si="33"/>
        <v>7.6108008673702099E-2</v>
      </c>
    </row>
    <row r="1116" spans="1:5" x14ac:dyDescent="0.3">
      <c r="A1116" s="4">
        <v>42873</v>
      </c>
      <c r="B1116" s="5">
        <v>21.5</v>
      </c>
      <c r="C1116" s="5">
        <v>25.809999000000001</v>
      </c>
      <c r="D1116" s="2">
        <f t="shared" si="34"/>
        <v>7.9349527801665723E-2</v>
      </c>
      <c r="E1116" s="2">
        <f t="shared" si="33"/>
        <v>7.6205259383670135E-2</v>
      </c>
    </row>
    <row r="1117" spans="1:5" x14ac:dyDescent="0.3">
      <c r="A1117" s="4">
        <v>42874</v>
      </c>
      <c r="B1117" s="5">
        <v>21.690000999999999</v>
      </c>
      <c r="C1117" s="5">
        <v>26.280000999999999</v>
      </c>
      <c r="D1117" s="2">
        <f t="shared" si="34"/>
        <v>8.3365805376417593E-2</v>
      </c>
      <c r="E1117" s="2">
        <f t="shared" si="33"/>
        <v>7.6341516579390714E-2</v>
      </c>
    </row>
    <row r="1118" spans="1:5" x14ac:dyDescent="0.3">
      <c r="A1118" s="4">
        <v>42877</v>
      </c>
      <c r="B1118" s="5">
        <v>21.85</v>
      </c>
      <c r="C1118" s="5">
        <v>26.43</v>
      </c>
      <c r="D1118" s="2">
        <f t="shared" si="34"/>
        <v>8.2645721825269691E-2</v>
      </c>
      <c r="E1118" s="2">
        <f t="shared" si="33"/>
        <v>7.6404102914283289E-2</v>
      </c>
    </row>
    <row r="1119" spans="1:5" x14ac:dyDescent="0.3">
      <c r="A1119" s="4">
        <v>42878</v>
      </c>
      <c r="B1119" s="5">
        <v>21.85</v>
      </c>
      <c r="C1119" s="5">
        <v>26.389999</v>
      </c>
      <c r="D1119" s="2">
        <f t="shared" si="34"/>
        <v>8.1987932456826534E-2</v>
      </c>
      <c r="E1119" s="2">
        <f t="shared" si="33"/>
        <v>7.6373193439771475E-2</v>
      </c>
    </row>
    <row r="1120" spans="1:5" x14ac:dyDescent="0.3">
      <c r="A1120" s="4">
        <v>42879</v>
      </c>
      <c r="B1120" s="5">
        <v>21.879999000000002</v>
      </c>
      <c r="C1120" s="5">
        <v>26.41</v>
      </c>
      <c r="D1120" s="2">
        <f t="shared" si="34"/>
        <v>8.1721103394456471E-2</v>
      </c>
      <c r="E1120" s="2">
        <f t="shared" ref="E1120:E1183" si="35">AVERAGE(D1091:D1120)</f>
        <v>7.6452505925729802E-2</v>
      </c>
    </row>
    <row r="1121" spans="1:5" x14ac:dyDescent="0.3">
      <c r="A1121" s="4">
        <v>42880</v>
      </c>
      <c r="B1121" s="5">
        <v>21.809999000000001</v>
      </c>
      <c r="C1121" s="5">
        <v>26.309999000000001</v>
      </c>
      <c r="D1121" s="2">
        <f t="shared" si="34"/>
        <v>8.1465185912811988E-2</v>
      </c>
      <c r="E1121" s="2">
        <f t="shared" si="35"/>
        <v>7.6495418857766645E-2</v>
      </c>
    </row>
    <row r="1122" spans="1:5" x14ac:dyDescent="0.3">
      <c r="A1122" s="4">
        <v>42881</v>
      </c>
      <c r="B1122" s="5">
        <v>21.67</v>
      </c>
      <c r="C1122" s="5">
        <v>26.379999000000002</v>
      </c>
      <c r="D1122" s="2">
        <f t="shared" si="34"/>
        <v>8.5415863427507691E-2</v>
      </c>
      <c r="E1122" s="2">
        <f t="shared" si="35"/>
        <v>7.6825303756138746E-2</v>
      </c>
    </row>
    <row r="1123" spans="1:5" x14ac:dyDescent="0.3">
      <c r="A1123" s="4">
        <v>42885</v>
      </c>
      <c r="B1123" s="5">
        <v>21.559999000000001</v>
      </c>
      <c r="C1123" s="5">
        <v>26.290001</v>
      </c>
      <c r="D1123" s="2">
        <f t="shared" si="34"/>
        <v>8.6141866254569946E-2</v>
      </c>
      <c r="E1123" s="2">
        <f t="shared" si="35"/>
        <v>7.7079799774451355E-2</v>
      </c>
    </row>
    <row r="1124" spans="1:5" x14ac:dyDescent="0.3">
      <c r="A1124" s="4">
        <v>42886</v>
      </c>
      <c r="B1124" s="5">
        <v>21.49</v>
      </c>
      <c r="C1124" s="5">
        <v>26.16</v>
      </c>
      <c r="D1124" s="2">
        <f t="shared" si="34"/>
        <v>8.5401324160786371E-2</v>
      </c>
      <c r="E1124" s="2">
        <f t="shared" si="35"/>
        <v>7.7239523318974865E-2</v>
      </c>
    </row>
    <row r="1125" spans="1:5" x14ac:dyDescent="0.3">
      <c r="A1125" s="4">
        <v>42887</v>
      </c>
      <c r="B1125" s="5">
        <v>21.450001</v>
      </c>
      <c r="C1125" s="5">
        <v>26.35</v>
      </c>
      <c r="D1125" s="2">
        <f t="shared" si="34"/>
        <v>8.9353302780993835E-2</v>
      </c>
      <c r="E1125" s="2">
        <f t="shared" si="35"/>
        <v>7.7555621797919555E-2</v>
      </c>
    </row>
    <row r="1126" spans="1:5" x14ac:dyDescent="0.3">
      <c r="A1126" s="4">
        <v>42888</v>
      </c>
      <c r="B1126" s="5">
        <v>21.719999000000001</v>
      </c>
      <c r="C1126" s="5">
        <v>26.34</v>
      </c>
      <c r="D1126" s="2">
        <f t="shared" si="34"/>
        <v>8.375596970409796E-2</v>
      </c>
      <c r="E1126" s="2">
        <f t="shared" si="35"/>
        <v>7.7748254243771062E-2</v>
      </c>
    </row>
    <row r="1127" spans="1:5" x14ac:dyDescent="0.3">
      <c r="A1127" s="4">
        <v>42891</v>
      </c>
      <c r="B1127" s="5">
        <v>21.73</v>
      </c>
      <c r="C1127" s="5">
        <v>26.35</v>
      </c>
      <c r="D1127" s="2">
        <f t="shared" si="34"/>
        <v>8.3720893228040869E-2</v>
      </c>
      <c r="E1127" s="2">
        <f t="shared" si="35"/>
        <v>7.8022189640077774E-2</v>
      </c>
    </row>
    <row r="1128" spans="1:5" x14ac:dyDescent="0.3">
      <c r="A1128" s="4">
        <v>42892</v>
      </c>
      <c r="B1128" s="5">
        <v>21.49</v>
      </c>
      <c r="C1128" s="5">
        <v>26.49</v>
      </c>
      <c r="D1128" s="2">
        <f t="shared" si="34"/>
        <v>9.0845542805787716E-2</v>
      </c>
      <c r="E1128" s="2">
        <f t="shared" si="35"/>
        <v>7.8558199776732576E-2</v>
      </c>
    </row>
    <row r="1129" spans="1:5" x14ac:dyDescent="0.3">
      <c r="A1129" s="4">
        <v>42893</v>
      </c>
      <c r="B1129" s="5">
        <v>21.49</v>
      </c>
      <c r="C1129" s="5">
        <v>26.18</v>
      </c>
      <c r="D1129" s="2">
        <f t="shared" si="34"/>
        <v>8.5733226723293712E-2</v>
      </c>
      <c r="E1129" s="2">
        <f t="shared" si="35"/>
        <v>7.8972041697372541E-2</v>
      </c>
    </row>
    <row r="1130" spans="1:5" x14ac:dyDescent="0.3">
      <c r="A1130" s="4">
        <v>42894</v>
      </c>
      <c r="B1130" s="5">
        <v>21.59</v>
      </c>
      <c r="C1130" s="5">
        <v>26.299999</v>
      </c>
      <c r="D1130" s="2">
        <f t="shared" si="34"/>
        <v>8.5703089642428579E-2</v>
      </c>
      <c r="E1130" s="2">
        <f t="shared" si="35"/>
        <v>7.9407474626714519E-2</v>
      </c>
    </row>
    <row r="1131" spans="1:5" x14ac:dyDescent="0.3">
      <c r="A1131" s="4">
        <v>42895</v>
      </c>
      <c r="B1131" s="5">
        <v>21.57</v>
      </c>
      <c r="C1131" s="5">
        <v>26.51</v>
      </c>
      <c r="D1131" s="2">
        <f t="shared" si="34"/>
        <v>8.9559582630548432E-2</v>
      </c>
      <c r="E1131" s="2">
        <f t="shared" si="35"/>
        <v>8.011882784631158E-2</v>
      </c>
    </row>
    <row r="1132" spans="1:5" x14ac:dyDescent="0.3">
      <c r="A1132" s="4">
        <v>42898</v>
      </c>
      <c r="B1132" s="5">
        <v>21.549999</v>
      </c>
      <c r="C1132" s="5">
        <v>26.58</v>
      </c>
      <c r="D1132" s="2">
        <f t="shared" si="34"/>
        <v>9.1107722262839447E-2</v>
      </c>
      <c r="E1132" s="2">
        <f t="shared" si="35"/>
        <v>8.0892918949593717E-2</v>
      </c>
    </row>
    <row r="1133" spans="1:5" x14ac:dyDescent="0.3">
      <c r="A1133" s="4">
        <v>42899</v>
      </c>
      <c r="B1133" s="5">
        <v>22.02</v>
      </c>
      <c r="C1133" s="5">
        <v>26.75</v>
      </c>
      <c r="D1133" s="2">
        <f t="shared" si="34"/>
        <v>8.4506471721514279E-2</v>
      </c>
      <c r="E1133" s="2">
        <f t="shared" si="35"/>
        <v>8.1610147321320381E-2</v>
      </c>
    </row>
    <row r="1134" spans="1:5" x14ac:dyDescent="0.3">
      <c r="A1134" s="4">
        <v>42900</v>
      </c>
      <c r="B1134" s="5">
        <v>22.23</v>
      </c>
      <c r="C1134" s="5">
        <v>26.42</v>
      </c>
      <c r="D1134" s="2">
        <f t="shared" si="34"/>
        <v>7.4993350579517837E-2</v>
      </c>
      <c r="E1134" s="2">
        <f t="shared" si="35"/>
        <v>8.1997500165197454E-2</v>
      </c>
    </row>
    <row r="1135" spans="1:5" x14ac:dyDescent="0.3">
      <c r="A1135" s="4">
        <v>42901</v>
      </c>
      <c r="B1135" s="5">
        <v>22.059999000000001</v>
      </c>
      <c r="C1135" s="5">
        <v>26.32</v>
      </c>
      <c r="D1135" s="2">
        <f t="shared" si="34"/>
        <v>7.6680396524713063E-2</v>
      </c>
      <c r="E1135" s="2">
        <f t="shared" si="35"/>
        <v>8.216785881434116E-2</v>
      </c>
    </row>
    <row r="1136" spans="1:5" x14ac:dyDescent="0.3">
      <c r="A1136" s="4">
        <v>42902</v>
      </c>
      <c r="B1136" s="5">
        <v>22.16</v>
      </c>
      <c r="C1136" s="5">
        <v>26.549999</v>
      </c>
      <c r="D1136" s="2">
        <f t="shared" si="34"/>
        <v>7.8494753003487808E-2</v>
      </c>
      <c r="E1136" s="2">
        <f t="shared" si="35"/>
        <v>8.2472173684621924E-2</v>
      </c>
    </row>
    <row r="1137" spans="1:5" x14ac:dyDescent="0.3">
      <c r="A1137" s="4">
        <v>42905</v>
      </c>
      <c r="B1137" s="5">
        <v>22.24</v>
      </c>
      <c r="C1137" s="5">
        <v>26.629999000000002</v>
      </c>
      <c r="D1137" s="2">
        <f t="shared" si="34"/>
        <v>7.8236367220453892E-2</v>
      </c>
      <c r="E1137" s="2">
        <f t="shared" si="35"/>
        <v>8.2566774960616027E-2</v>
      </c>
    </row>
    <row r="1138" spans="1:5" x14ac:dyDescent="0.3">
      <c r="A1138" s="4">
        <v>42906</v>
      </c>
      <c r="B1138" s="5">
        <v>21.370000999999998</v>
      </c>
      <c r="C1138" s="5">
        <v>26.1</v>
      </c>
      <c r="D1138" s="2">
        <f t="shared" si="34"/>
        <v>8.6835964851587788E-2</v>
      </c>
      <c r="E1138" s="2">
        <f t="shared" si="35"/>
        <v>8.2839521490986306E-2</v>
      </c>
    </row>
    <row r="1139" spans="1:5" x14ac:dyDescent="0.3">
      <c r="A1139" s="4">
        <v>42907</v>
      </c>
      <c r="B1139" s="5">
        <v>21.16</v>
      </c>
      <c r="C1139" s="5">
        <v>25.98</v>
      </c>
      <c r="D1139" s="2">
        <f t="shared" si="34"/>
        <v>8.9123483373860946E-2</v>
      </c>
      <c r="E1139" s="2">
        <f t="shared" si="35"/>
        <v>8.3114310234454869E-2</v>
      </c>
    </row>
    <row r="1140" spans="1:5" x14ac:dyDescent="0.3">
      <c r="A1140" s="4">
        <v>42908</v>
      </c>
      <c r="B1140" s="5">
        <v>21.209999</v>
      </c>
      <c r="C1140" s="5">
        <v>26.26</v>
      </c>
      <c r="D1140" s="2">
        <f t="shared" si="34"/>
        <v>9.2754073712829482E-2</v>
      </c>
      <c r="E1140" s="2">
        <f t="shared" si="35"/>
        <v>8.3504017743208175E-2</v>
      </c>
    </row>
    <row r="1141" spans="1:5" x14ac:dyDescent="0.3">
      <c r="A1141" s="4">
        <v>42909</v>
      </c>
      <c r="B1141" s="5">
        <v>21.360001</v>
      </c>
      <c r="C1141" s="5">
        <v>26.360001</v>
      </c>
      <c r="D1141" s="2">
        <f t="shared" si="34"/>
        <v>9.1344153708826356E-2</v>
      </c>
      <c r="E1141" s="2">
        <f t="shared" si="35"/>
        <v>8.3948147803607306E-2</v>
      </c>
    </row>
    <row r="1142" spans="1:5" x14ac:dyDescent="0.3">
      <c r="A1142" s="4">
        <v>42912</v>
      </c>
      <c r="B1142" s="5">
        <v>21.379999000000002</v>
      </c>
      <c r="C1142" s="5">
        <v>26.43</v>
      </c>
      <c r="D1142" s="2">
        <f t="shared" si="34"/>
        <v>9.2089482572070502E-2</v>
      </c>
      <c r="E1142" s="2">
        <f t="shared" si="35"/>
        <v>8.437287631715798E-2</v>
      </c>
    </row>
    <row r="1143" spans="1:5" x14ac:dyDescent="0.3">
      <c r="A1143" s="4">
        <v>42913</v>
      </c>
      <c r="B1143" s="5">
        <v>21.309999000000001</v>
      </c>
      <c r="C1143" s="5">
        <v>26.540001</v>
      </c>
      <c r="D1143" s="2">
        <f t="shared" si="34"/>
        <v>9.5317505557830168E-2</v>
      </c>
      <c r="E1143" s="2">
        <f t="shared" si="35"/>
        <v>8.4861258788333019E-2</v>
      </c>
    </row>
    <row r="1144" spans="1:5" x14ac:dyDescent="0.3">
      <c r="A1144" s="4">
        <v>42914</v>
      </c>
      <c r="B1144" s="5">
        <v>21.76</v>
      </c>
      <c r="C1144" s="5">
        <v>26.969999000000001</v>
      </c>
      <c r="D1144" s="2">
        <f t="shared" si="34"/>
        <v>9.3222039323875711E-2</v>
      </c>
      <c r="E1144" s="2">
        <f t="shared" si="35"/>
        <v>8.5368802496714968E-2</v>
      </c>
    </row>
    <row r="1145" spans="1:5" x14ac:dyDescent="0.3">
      <c r="A1145" s="4">
        <v>42915</v>
      </c>
      <c r="B1145" s="5">
        <v>21.799999</v>
      </c>
      <c r="C1145" s="5">
        <v>26.790001</v>
      </c>
      <c r="D1145" s="2">
        <f t="shared" si="34"/>
        <v>8.9516256136436337E-2</v>
      </c>
      <c r="E1145" s="2">
        <f t="shared" si="35"/>
        <v>8.5679598622511552E-2</v>
      </c>
    </row>
    <row r="1146" spans="1:5" x14ac:dyDescent="0.3">
      <c r="A1146" s="4">
        <v>42916</v>
      </c>
      <c r="B1146" s="5">
        <v>21.68</v>
      </c>
      <c r="C1146" s="5">
        <v>26.76</v>
      </c>
      <c r="D1146" s="2">
        <f t="shared" si="34"/>
        <v>9.1426831229436206E-2</v>
      </c>
      <c r="E1146" s="2">
        <f t="shared" si="35"/>
        <v>8.6082175403437253E-2</v>
      </c>
    </row>
    <row r="1147" spans="1:5" x14ac:dyDescent="0.3">
      <c r="A1147" s="4">
        <v>42919</v>
      </c>
      <c r="B1147" s="5">
        <v>21.58</v>
      </c>
      <c r="C1147" s="5">
        <v>26.940000999999999</v>
      </c>
      <c r="D1147" s="2">
        <f t="shared" si="34"/>
        <v>9.6346167160879487E-2</v>
      </c>
      <c r="E1147" s="2">
        <f t="shared" si="35"/>
        <v>8.6514854129585955E-2</v>
      </c>
    </row>
    <row r="1148" spans="1:5" x14ac:dyDescent="0.3">
      <c r="A1148" s="4">
        <v>42921</v>
      </c>
      <c r="B1148" s="5">
        <v>21.68</v>
      </c>
      <c r="C1148" s="5">
        <v>26.76</v>
      </c>
      <c r="D1148" s="2">
        <f t="shared" si="34"/>
        <v>9.1426831229436206E-2</v>
      </c>
      <c r="E1148" s="2">
        <f t="shared" si="35"/>
        <v>8.6807557776391528E-2</v>
      </c>
    </row>
    <row r="1149" spans="1:5" x14ac:dyDescent="0.3">
      <c r="A1149" s="4">
        <v>42922</v>
      </c>
      <c r="B1149" s="5">
        <v>21.48</v>
      </c>
      <c r="C1149" s="5">
        <v>26.65</v>
      </c>
      <c r="D1149" s="2">
        <f t="shared" si="34"/>
        <v>9.3662936335073013E-2</v>
      </c>
      <c r="E1149" s="2">
        <f t="shared" si="35"/>
        <v>8.7196724572333073E-2</v>
      </c>
    </row>
    <row r="1150" spans="1:5" x14ac:dyDescent="0.3">
      <c r="A1150" s="4">
        <v>42923</v>
      </c>
      <c r="B1150" s="5">
        <v>21.48</v>
      </c>
      <c r="C1150" s="5">
        <v>26.76</v>
      </c>
      <c r="D1150" s="2">
        <f t="shared" si="34"/>
        <v>9.5451832068267489E-2</v>
      </c>
      <c r="E1150" s="2">
        <f t="shared" si="35"/>
        <v>8.7654415528126764E-2</v>
      </c>
    </row>
    <row r="1151" spans="1:5" x14ac:dyDescent="0.3">
      <c r="A1151" s="4">
        <v>42926</v>
      </c>
      <c r="B1151" s="5">
        <v>21.530000999999999</v>
      </c>
      <c r="C1151" s="5">
        <v>26.9</v>
      </c>
      <c r="D1151" s="2">
        <f t="shared" si="34"/>
        <v>9.6708230007324342E-2</v>
      </c>
      <c r="E1151" s="2">
        <f t="shared" si="35"/>
        <v>8.8162516997943849E-2</v>
      </c>
    </row>
    <row r="1152" spans="1:5" x14ac:dyDescent="0.3">
      <c r="A1152" s="4">
        <v>42927</v>
      </c>
      <c r="B1152" s="5">
        <v>21.58</v>
      </c>
      <c r="C1152" s="5">
        <v>26.879999000000002</v>
      </c>
      <c r="D1152" s="2">
        <f t="shared" si="34"/>
        <v>9.5377807878106735E-2</v>
      </c>
      <c r="E1152" s="2">
        <f t="shared" si="35"/>
        <v>8.8494581812963824E-2</v>
      </c>
    </row>
    <row r="1153" spans="1:5" x14ac:dyDescent="0.3">
      <c r="A1153" s="4">
        <v>42928</v>
      </c>
      <c r="B1153" s="5">
        <v>21.67</v>
      </c>
      <c r="C1153" s="5">
        <v>27.290001</v>
      </c>
      <c r="D1153" s="2">
        <f t="shared" si="34"/>
        <v>0.10014464026413034</v>
      </c>
      <c r="E1153" s="2">
        <f t="shared" si="35"/>
        <v>8.8961340946615827E-2</v>
      </c>
    </row>
    <row r="1154" spans="1:5" x14ac:dyDescent="0.3">
      <c r="A1154" s="4">
        <v>42929</v>
      </c>
      <c r="B1154" s="5">
        <v>21.9</v>
      </c>
      <c r="C1154" s="5">
        <v>27.33</v>
      </c>
      <c r="D1154" s="2">
        <f t="shared" si="34"/>
        <v>9.6195516852542323E-2</v>
      </c>
      <c r="E1154" s="2">
        <f t="shared" si="35"/>
        <v>8.9321147369674364E-2</v>
      </c>
    </row>
    <row r="1155" spans="1:5" x14ac:dyDescent="0.3">
      <c r="A1155" s="4">
        <v>42930</v>
      </c>
      <c r="B1155" s="5">
        <v>22.26</v>
      </c>
      <c r="C1155" s="5">
        <v>27.549999</v>
      </c>
      <c r="D1155" s="2">
        <f t="shared" ref="D1155:D1218" si="36">LOG(C1155/B1155)</f>
        <v>9.2596427425249012E-2</v>
      </c>
      <c r="E1155" s="2">
        <f t="shared" si="35"/>
        <v>8.9429251524482847E-2</v>
      </c>
    </row>
    <row r="1156" spans="1:5" x14ac:dyDescent="0.3">
      <c r="A1156" s="4">
        <v>42933</v>
      </c>
      <c r="B1156" s="5">
        <v>22.18</v>
      </c>
      <c r="C1156" s="5">
        <v>27.43</v>
      </c>
      <c r="D1156" s="2">
        <f t="shared" si="36"/>
        <v>9.2264265791388148E-2</v>
      </c>
      <c r="E1156" s="2">
        <f t="shared" si="35"/>
        <v>8.9712861394059193E-2</v>
      </c>
    </row>
    <row r="1157" spans="1:5" x14ac:dyDescent="0.3">
      <c r="A1157" s="4">
        <v>42934</v>
      </c>
      <c r="B1157" s="5">
        <v>22.25</v>
      </c>
      <c r="C1157" s="5">
        <v>27.540001</v>
      </c>
      <c r="D1157" s="2">
        <f t="shared" si="36"/>
        <v>9.2633936373543266E-2</v>
      </c>
      <c r="E1157" s="2">
        <f t="shared" si="35"/>
        <v>9.0009962832242607E-2</v>
      </c>
    </row>
    <row r="1158" spans="1:5" x14ac:dyDescent="0.3">
      <c r="A1158" s="4">
        <v>42935</v>
      </c>
      <c r="B1158" s="5">
        <v>22.65</v>
      </c>
      <c r="C1158" s="5">
        <v>27.790001</v>
      </c>
      <c r="D1158" s="2">
        <f t="shared" si="36"/>
        <v>8.8820356056246094E-2</v>
      </c>
      <c r="E1158" s="2">
        <f t="shared" si="35"/>
        <v>8.9942456607257901E-2</v>
      </c>
    </row>
    <row r="1159" spans="1:5" x14ac:dyDescent="0.3">
      <c r="A1159" s="4">
        <v>42936</v>
      </c>
      <c r="B1159" s="5">
        <v>22.709999</v>
      </c>
      <c r="C1159" s="5">
        <v>27.860001</v>
      </c>
      <c r="D1159" s="2">
        <f t="shared" si="36"/>
        <v>8.8764012580160215E-2</v>
      </c>
      <c r="E1159" s="2">
        <f t="shared" si="35"/>
        <v>9.0043482802486779E-2</v>
      </c>
    </row>
    <row r="1160" spans="1:5" x14ac:dyDescent="0.3">
      <c r="A1160" s="4">
        <v>42937</v>
      </c>
      <c r="B1160" s="5">
        <v>22.389999</v>
      </c>
      <c r="C1160" s="5">
        <v>27.799999</v>
      </c>
      <c r="D1160" s="2">
        <f t="shared" si="36"/>
        <v>9.3990706113748296E-2</v>
      </c>
      <c r="E1160" s="2">
        <f t="shared" si="35"/>
        <v>9.0319736684864094E-2</v>
      </c>
    </row>
    <row r="1161" spans="1:5" x14ac:dyDescent="0.3">
      <c r="A1161" s="4">
        <v>42940</v>
      </c>
      <c r="B1161" s="5">
        <v>22.4</v>
      </c>
      <c r="C1161" s="5">
        <v>27.82</v>
      </c>
      <c r="D1161" s="2">
        <f t="shared" si="36"/>
        <v>9.4109107321864852E-2</v>
      </c>
      <c r="E1161" s="2">
        <f t="shared" si="35"/>
        <v>9.0471387507907966E-2</v>
      </c>
    </row>
    <row r="1162" spans="1:5" x14ac:dyDescent="0.3">
      <c r="A1162" s="4">
        <v>42941</v>
      </c>
      <c r="B1162" s="5">
        <v>22.639999</v>
      </c>
      <c r="C1162" s="5">
        <v>27.940000999999999</v>
      </c>
      <c r="D1162" s="2">
        <f t="shared" si="36"/>
        <v>9.1350013988373308E-2</v>
      </c>
      <c r="E1162" s="2">
        <f t="shared" si="35"/>
        <v>9.0479463898759105E-2</v>
      </c>
    </row>
    <row r="1163" spans="1:5" x14ac:dyDescent="0.3">
      <c r="A1163" s="4">
        <v>42942</v>
      </c>
      <c r="B1163" s="5">
        <v>22.879999000000002</v>
      </c>
      <c r="C1163" s="5">
        <v>27.98</v>
      </c>
      <c r="D1163" s="2">
        <f t="shared" si="36"/>
        <v>8.7391709016224797E-2</v>
      </c>
      <c r="E1163" s="2">
        <f t="shared" si="35"/>
        <v>9.0575638475249451E-2</v>
      </c>
    </row>
    <row r="1164" spans="1:5" x14ac:dyDescent="0.3">
      <c r="A1164" s="4">
        <v>42943</v>
      </c>
      <c r="B1164" s="5">
        <v>22.76</v>
      </c>
      <c r="C1164" s="5">
        <v>27.77</v>
      </c>
      <c r="D1164" s="2">
        <f t="shared" si="36"/>
        <v>8.6403622027223986E-2</v>
      </c>
      <c r="E1164" s="2">
        <f t="shared" si="35"/>
        <v>9.0955980856839674E-2</v>
      </c>
    </row>
    <row r="1165" spans="1:5" x14ac:dyDescent="0.3">
      <c r="A1165" s="4">
        <v>42944</v>
      </c>
      <c r="B1165" s="5">
        <v>22.620000999999998</v>
      </c>
      <c r="C1165" s="5">
        <v>27.9</v>
      </c>
      <c r="D1165" s="2">
        <f t="shared" si="36"/>
        <v>9.1111583484582287E-2</v>
      </c>
      <c r="E1165" s="2">
        <f t="shared" si="35"/>
        <v>9.1437020422168627E-2</v>
      </c>
    </row>
    <row r="1166" spans="1:5" x14ac:dyDescent="0.3">
      <c r="A1166" s="4">
        <v>42947</v>
      </c>
      <c r="B1166" s="5">
        <v>22.700001</v>
      </c>
      <c r="C1166" s="5">
        <v>27.9</v>
      </c>
      <c r="D1166" s="2">
        <f t="shared" si="36"/>
        <v>8.9578326948559731E-2</v>
      </c>
      <c r="E1166" s="2">
        <f t="shared" si="35"/>
        <v>9.1806472887004373E-2</v>
      </c>
    </row>
    <row r="1167" spans="1:5" x14ac:dyDescent="0.3">
      <c r="A1167" s="4">
        <v>42948</v>
      </c>
      <c r="B1167" s="5">
        <v>22.780000999999999</v>
      </c>
      <c r="C1167" s="5">
        <v>27.83</v>
      </c>
      <c r="D1167" s="2">
        <f t="shared" si="36"/>
        <v>8.695946752623479E-2</v>
      </c>
      <c r="E1167" s="2">
        <f t="shared" si="35"/>
        <v>9.2097242897197076E-2</v>
      </c>
    </row>
    <row r="1168" spans="1:5" x14ac:dyDescent="0.3">
      <c r="A1168" s="4">
        <v>42949</v>
      </c>
      <c r="B1168" s="5">
        <v>22.709999</v>
      </c>
      <c r="C1168" s="5">
        <v>27.9</v>
      </c>
      <c r="D1168" s="2">
        <f t="shared" si="36"/>
        <v>8.9387088177353843E-2</v>
      </c>
      <c r="E1168" s="2">
        <f t="shared" si="35"/>
        <v>9.2182280341389269E-2</v>
      </c>
    </row>
    <row r="1169" spans="1:5" x14ac:dyDescent="0.3">
      <c r="A1169" s="4">
        <v>42950</v>
      </c>
      <c r="B1169" s="5">
        <v>22.530000999999999</v>
      </c>
      <c r="C1169" s="5">
        <v>27.77</v>
      </c>
      <c r="D1169" s="2">
        <f t="shared" si="36"/>
        <v>9.0814668750151942E-2</v>
      </c>
      <c r="E1169" s="2">
        <f t="shared" si="35"/>
        <v>9.2238653187265651E-2</v>
      </c>
    </row>
    <row r="1170" spans="1:5" x14ac:dyDescent="0.3">
      <c r="A1170" s="4">
        <v>42951</v>
      </c>
      <c r="B1170" s="5">
        <v>22.549999</v>
      </c>
      <c r="C1170" s="5">
        <v>27.77</v>
      </c>
      <c r="D1170" s="2">
        <f t="shared" si="36"/>
        <v>9.0429352795457496E-2</v>
      </c>
      <c r="E1170" s="2">
        <f t="shared" si="35"/>
        <v>9.2161162490019918E-2</v>
      </c>
    </row>
    <row r="1171" spans="1:5" x14ac:dyDescent="0.3">
      <c r="A1171" s="4">
        <v>42954</v>
      </c>
      <c r="B1171" s="5">
        <v>22.6</v>
      </c>
      <c r="C1171" s="5">
        <v>27.74</v>
      </c>
      <c r="D1171" s="2">
        <f t="shared" si="36"/>
        <v>8.8998017589865058E-2</v>
      </c>
      <c r="E1171" s="2">
        <f t="shared" si="35"/>
        <v>9.2082957952721228E-2</v>
      </c>
    </row>
    <row r="1172" spans="1:5" x14ac:dyDescent="0.3">
      <c r="A1172" s="4">
        <v>42955</v>
      </c>
      <c r="B1172" s="5">
        <v>22.5</v>
      </c>
      <c r="C1172" s="5">
        <v>27.700001</v>
      </c>
      <c r="D1172" s="2">
        <f t="shared" si="36"/>
        <v>9.0297266631586964E-2</v>
      </c>
      <c r="E1172" s="2">
        <f t="shared" si="35"/>
        <v>9.2023217421371789E-2</v>
      </c>
    </row>
    <row r="1173" spans="1:5" x14ac:dyDescent="0.3">
      <c r="A1173" s="4">
        <v>42956</v>
      </c>
      <c r="B1173" s="5">
        <v>22.440000999999999</v>
      </c>
      <c r="C1173" s="5">
        <v>27.549999</v>
      </c>
      <c r="D1173" s="2">
        <f t="shared" si="36"/>
        <v>8.9098715486228663E-2</v>
      </c>
      <c r="E1173" s="2">
        <f t="shared" si="35"/>
        <v>9.1815924418985076E-2</v>
      </c>
    </row>
    <row r="1174" spans="1:5" x14ac:dyDescent="0.3">
      <c r="A1174" s="4">
        <v>42957</v>
      </c>
      <c r="B1174" s="5">
        <v>22.18</v>
      </c>
      <c r="C1174" s="5">
        <v>27.17</v>
      </c>
      <c r="D1174" s="2">
        <f t="shared" si="36"/>
        <v>8.8128096604749559E-2</v>
      </c>
      <c r="E1174" s="2">
        <f t="shared" si="35"/>
        <v>9.1646126328347538E-2</v>
      </c>
    </row>
    <row r="1175" spans="1:5" x14ac:dyDescent="0.3">
      <c r="A1175" s="4">
        <v>42958</v>
      </c>
      <c r="B1175" s="5">
        <v>22.24</v>
      </c>
      <c r="C1175" s="5">
        <v>27.209999</v>
      </c>
      <c r="D1175" s="2">
        <f t="shared" si="36"/>
        <v>8.7593742908896627E-2</v>
      </c>
      <c r="E1175" s="2">
        <f t="shared" si="35"/>
        <v>9.158204255409623E-2</v>
      </c>
    </row>
    <row r="1176" spans="1:5" x14ac:dyDescent="0.3">
      <c r="A1176" s="4">
        <v>42961</v>
      </c>
      <c r="B1176" s="5">
        <v>22.34</v>
      </c>
      <c r="C1176" s="5">
        <v>27.299999</v>
      </c>
      <c r="D1176" s="2">
        <f t="shared" si="36"/>
        <v>8.7079462352942727E-2</v>
      </c>
      <c r="E1176" s="2">
        <f t="shared" si="35"/>
        <v>9.1437130258213109E-2</v>
      </c>
    </row>
    <row r="1177" spans="1:5" x14ac:dyDescent="0.3">
      <c r="A1177" s="4">
        <v>42962</v>
      </c>
      <c r="B1177" s="5">
        <v>22.280000999999999</v>
      </c>
      <c r="C1177" s="5">
        <v>27.209999</v>
      </c>
      <c r="D1177" s="2">
        <f t="shared" si="36"/>
        <v>8.6813319824654664E-2</v>
      </c>
      <c r="E1177" s="2">
        <f t="shared" si="35"/>
        <v>9.111936868033893E-2</v>
      </c>
    </row>
    <row r="1178" spans="1:5" x14ac:dyDescent="0.3">
      <c r="A1178" s="4">
        <v>42963</v>
      </c>
      <c r="B1178" s="5">
        <v>22.790001</v>
      </c>
      <c r="C1178" s="5">
        <v>27.41</v>
      </c>
      <c r="D1178" s="2">
        <f t="shared" si="36"/>
        <v>8.0164691302761576E-2</v>
      </c>
      <c r="E1178" s="2">
        <f t="shared" si="35"/>
        <v>9.0743964016116438E-2</v>
      </c>
    </row>
    <row r="1179" spans="1:5" x14ac:dyDescent="0.3">
      <c r="A1179" s="4">
        <v>42964</v>
      </c>
      <c r="B1179" s="5">
        <v>22.5</v>
      </c>
      <c r="C1179" s="5">
        <v>27.219999000000001</v>
      </c>
      <c r="D1179" s="2">
        <f t="shared" si="36"/>
        <v>8.270558680097588E-2</v>
      </c>
      <c r="E1179" s="2">
        <f t="shared" si="35"/>
        <v>9.0378719031646529E-2</v>
      </c>
    </row>
    <row r="1180" spans="1:5" x14ac:dyDescent="0.3">
      <c r="A1180" s="4">
        <v>42965</v>
      </c>
      <c r="B1180" s="5">
        <v>22.610001</v>
      </c>
      <c r="C1180" s="5">
        <v>27.27</v>
      </c>
      <c r="D1180" s="2">
        <f t="shared" si="36"/>
        <v>8.1384556388199747E-2</v>
      </c>
      <c r="E1180" s="2">
        <f t="shared" si="35"/>
        <v>8.9909809842310923E-2</v>
      </c>
    </row>
    <row r="1181" spans="1:5" x14ac:dyDescent="0.3">
      <c r="A1181" s="4">
        <v>42968</v>
      </c>
      <c r="B1181" s="5">
        <v>22.59</v>
      </c>
      <c r="C1181" s="5">
        <v>27.309999000000001</v>
      </c>
      <c r="D1181" s="2">
        <f t="shared" si="36"/>
        <v>8.2405453316972271E-2</v>
      </c>
      <c r="E1181" s="2">
        <f t="shared" si="35"/>
        <v>8.9433050619299195E-2</v>
      </c>
    </row>
    <row r="1182" spans="1:5" x14ac:dyDescent="0.3">
      <c r="A1182" s="4">
        <v>42969</v>
      </c>
      <c r="B1182" s="5">
        <v>22.73</v>
      </c>
      <c r="C1182" s="5">
        <v>27.4</v>
      </c>
      <c r="D1182" s="2">
        <f t="shared" si="36"/>
        <v>8.115112709541708E-2</v>
      </c>
      <c r="E1182" s="2">
        <f t="shared" si="35"/>
        <v>8.8958827926542847E-2</v>
      </c>
    </row>
    <row r="1183" spans="1:5" x14ac:dyDescent="0.3">
      <c r="A1183" s="4">
        <v>42970</v>
      </c>
      <c r="B1183" s="5">
        <v>22.620000999999998</v>
      </c>
      <c r="C1183" s="5">
        <v>27.58</v>
      </c>
      <c r="D1183" s="2">
        <f t="shared" si="36"/>
        <v>8.6101642050815691E-2</v>
      </c>
      <c r="E1183" s="2">
        <f t="shared" si="35"/>
        <v>8.8490727986099041E-2</v>
      </c>
    </row>
    <row r="1184" spans="1:5" x14ac:dyDescent="0.3">
      <c r="A1184" s="4">
        <v>42971</v>
      </c>
      <c r="B1184" s="5">
        <v>22.58</v>
      </c>
      <c r="C1184" s="5">
        <v>27.639999</v>
      </c>
      <c r="D1184" s="2">
        <f t="shared" si="36"/>
        <v>8.7814085400675923E-2</v>
      </c>
      <c r="E1184" s="2">
        <f t="shared" ref="E1184:E1247" si="37">AVERAGE(D1155:D1184)</f>
        <v>8.821134693770348E-2</v>
      </c>
    </row>
    <row r="1185" spans="1:5" x14ac:dyDescent="0.3">
      <c r="A1185" s="4">
        <v>42972</v>
      </c>
      <c r="B1185" s="5">
        <v>22.700001</v>
      </c>
      <c r="C1185" s="5">
        <v>27.719999000000001</v>
      </c>
      <c r="D1185" s="2">
        <f t="shared" si="36"/>
        <v>8.6767333947541936E-2</v>
      </c>
      <c r="E1185" s="2">
        <f t="shared" si="37"/>
        <v>8.8017043821779939E-2</v>
      </c>
    </row>
    <row r="1186" spans="1:5" x14ac:dyDescent="0.3">
      <c r="A1186" s="4">
        <v>42975</v>
      </c>
      <c r="B1186" s="5">
        <v>22.65</v>
      </c>
      <c r="C1186" s="5">
        <v>27.620000999999998</v>
      </c>
      <c r="D1186" s="2">
        <f t="shared" si="36"/>
        <v>8.6155483617674708E-2</v>
      </c>
      <c r="E1186" s="2">
        <f t="shared" si="37"/>
        <v>8.7813417749322817E-2</v>
      </c>
    </row>
    <row r="1187" spans="1:5" x14ac:dyDescent="0.3">
      <c r="A1187" s="4">
        <v>42976</v>
      </c>
      <c r="B1187" s="5">
        <v>22.49</v>
      </c>
      <c r="C1187" s="5">
        <v>27.65</v>
      </c>
      <c r="D1187" s="2">
        <f t="shared" si="36"/>
        <v>8.9705680205084862E-2</v>
      </c>
      <c r="E1187" s="2">
        <f t="shared" si="37"/>
        <v>8.7715809210374182E-2</v>
      </c>
    </row>
    <row r="1188" spans="1:5" x14ac:dyDescent="0.3">
      <c r="A1188" s="4">
        <v>42977</v>
      </c>
      <c r="B1188" s="5">
        <v>22.379999000000002</v>
      </c>
      <c r="C1188" s="5">
        <v>27.530000999999999</v>
      </c>
      <c r="D1188" s="2">
        <f t="shared" si="36"/>
        <v>8.9946164381789137E-2</v>
      </c>
      <c r="E1188" s="2">
        <f t="shared" si="37"/>
        <v>8.775333615455895E-2</v>
      </c>
    </row>
    <row r="1189" spans="1:5" x14ac:dyDescent="0.3">
      <c r="A1189" s="4">
        <v>42978</v>
      </c>
      <c r="B1189" s="5">
        <v>22.65</v>
      </c>
      <c r="C1189" s="5">
        <v>27.870000999999998</v>
      </c>
      <c r="D1189" s="2">
        <f t="shared" si="36"/>
        <v>9.0068777947319517E-2</v>
      </c>
      <c r="E1189" s="2">
        <f t="shared" si="37"/>
        <v>8.7796828333464277E-2</v>
      </c>
    </row>
    <row r="1190" spans="1:5" x14ac:dyDescent="0.3">
      <c r="A1190" s="4">
        <v>42979</v>
      </c>
      <c r="B1190" s="5">
        <v>22.82</v>
      </c>
      <c r="C1190" s="5">
        <v>28.110001</v>
      </c>
      <c r="D1190" s="2">
        <f t="shared" si="36"/>
        <v>9.0545220975066065E-2</v>
      </c>
      <c r="E1190" s="2">
        <f t="shared" si="37"/>
        <v>8.7681978828841489E-2</v>
      </c>
    </row>
    <row r="1191" spans="1:5" x14ac:dyDescent="0.3">
      <c r="A1191" s="4">
        <v>42983</v>
      </c>
      <c r="B1191" s="5">
        <v>22.68</v>
      </c>
      <c r="C1191" s="5">
        <v>27.889999</v>
      </c>
      <c r="D1191" s="2">
        <f t="shared" si="36"/>
        <v>8.9805448473488897E-2</v>
      </c>
      <c r="E1191" s="2">
        <f t="shared" si="37"/>
        <v>8.7538523533895629E-2</v>
      </c>
    </row>
    <row r="1192" spans="1:5" x14ac:dyDescent="0.3">
      <c r="A1192" s="4">
        <v>42984</v>
      </c>
      <c r="B1192" s="5">
        <v>22.76</v>
      </c>
      <c r="C1192" s="5">
        <v>28.209999</v>
      </c>
      <c r="D1192" s="2">
        <f t="shared" si="36"/>
        <v>9.3230813037278079E-2</v>
      </c>
      <c r="E1192" s="2">
        <f t="shared" si="37"/>
        <v>8.7601216835525783E-2</v>
      </c>
    </row>
    <row r="1193" spans="1:5" x14ac:dyDescent="0.3">
      <c r="A1193" s="4">
        <v>42985</v>
      </c>
      <c r="B1193" s="5">
        <v>22.889999</v>
      </c>
      <c r="C1193" s="5">
        <v>28.379999000000002</v>
      </c>
      <c r="D1193" s="2">
        <f t="shared" si="36"/>
        <v>9.3366602117186365E-2</v>
      </c>
      <c r="E1193" s="2">
        <f t="shared" si="37"/>
        <v>8.7800379938891171E-2</v>
      </c>
    </row>
    <row r="1194" spans="1:5" x14ac:dyDescent="0.3">
      <c r="A1194" s="4">
        <v>42986</v>
      </c>
      <c r="B1194" s="5">
        <v>22.809999000000001</v>
      </c>
      <c r="C1194" s="5">
        <v>28.280000999999999</v>
      </c>
      <c r="D1194" s="2">
        <f t="shared" si="36"/>
        <v>9.3354154244813956E-2</v>
      </c>
      <c r="E1194" s="2">
        <f t="shared" si="37"/>
        <v>8.8032064346144176E-2</v>
      </c>
    </row>
    <row r="1195" spans="1:5" x14ac:dyDescent="0.3">
      <c r="A1195" s="4">
        <v>42989</v>
      </c>
      <c r="B1195" s="5">
        <v>23.01</v>
      </c>
      <c r="C1195" s="5">
        <v>28.48</v>
      </c>
      <c r="D1195" s="2">
        <f t="shared" si="36"/>
        <v>9.2623366296175361E-2</v>
      </c>
      <c r="E1195" s="2">
        <f t="shared" si="37"/>
        <v>8.8082457106530621E-2</v>
      </c>
    </row>
    <row r="1196" spans="1:5" x14ac:dyDescent="0.3">
      <c r="A1196" s="4">
        <v>42990</v>
      </c>
      <c r="B1196" s="5">
        <v>23.16</v>
      </c>
      <c r="C1196" s="5">
        <v>28.5</v>
      </c>
      <c r="D1196" s="2">
        <f t="shared" si="36"/>
        <v>9.0106304953111588E-2</v>
      </c>
      <c r="E1196" s="2">
        <f t="shared" si="37"/>
        <v>8.8100056373349014E-2</v>
      </c>
    </row>
    <row r="1197" spans="1:5" x14ac:dyDescent="0.3">
      <c r="A1197" s="4">
        <v>42991</v>
      </c>
      <c r="B1197" s="5">
        <v>22.969999000000001</v>
      </c>
      <c r="C1197" s="5">
        <v>28.49</v>
      </c>
      <c r="D1197" s="2">
        <f t="shared" si="36"/>
        <v>9.3531472951481301E-2</v>
      </c>
      <c r="E1197" s="2">
        <f t="shared" si="37"/>
        <v>8.8319123220857249E-2</v>
      </c>
    </row>
    <row r="1198" spans="1:5" x14ac:dyDescent="0.3">
      <c r="A1198" s="4">
        <v>42992</v>
      </c>
      <c r="B1198" s="5">
        <v>22.969999000000001</v>
      </c>
      <c r="C1198" s="5">
        <v>28.6</v>
      </c>
      <c r="D1198" s="2">
        <f t="shared" si="36"/>
        <v>9.5205056841047492E-2</v>
      </c>
      <c r="E1198" s="2">
        <f t="shared" si="37"/>
        <v>8.8513055509647026E-2</v>
      </c>
    </row>
    <row r="1199" spans="1:5" x14ac:dyDescent="0.3">
      <c r="A1199" s="4">
        <v>42993</v>
      </c>
      <c r="B1199" s="5">
        <v>22.9</v>
      </c>
      <c r="C1199" s="5">
        <v>28.59</v>
      </c>
      <c r="D1199" s="2">
        <f t="shared" si="36"/>
        <v>9.6378673018100852E-2</v>
      </c>
      <c r="E1199" s="2">
        <f t="shared" si="37"/>
        <v>8.8698522318578651E-2</v>
      </c>
    </row>
    <row r="1200" spans="1:5" x14ac:dyDescent="0.3">
      <c r="A1200" s="4">
        <v>42996</v>
      </c>
      <c r="B1200" s="5">
        <v>22.83</v>
      </c>
      <c r="C1200" s="5">
        <v>28.49</v>
      </c>
      <c r="D1200" s="2">
        <f t="shared" si="36"/>
        <v>9.6186537749241588E-2</v>
      </c>
      <c r="E1200" s="2">
        <f t="shared" si="37"/>
        <v>8.8890428483704792E-2</v>
      </c>
    </row>
    <row r="1201" spans="1:5" x14ac:dyDescent="0.3">
      <c r="A1201" s="4">
        <v>42997</v>
      </c>
      <c r="B1201" s="5">
        <v>22.98</v>
      </c>
      <c r="C1201" s="5">
        <v>28.639999</v>
      </c>
      <c r="D1201" s="2">
        <f t="shared" si="36"/>
        <v>9.5622974119637799E-2</v>
      </c>
      <c r="E1201" s="2">
        <f t="shared" si="37"/>
        <v>8.9111260368030562E-2</v>
      </c>
    </row>
    <row r="1202" spans="1:5" x14ac:dyDescent="0.3">
      <c r="A1202" s="4">
        <v>42998</v>
      </c>
      <c r="B1202" s="5">
        <v>22.93</v>
      </c>
      <c r="C1202" s="5">
        <v>28.690000999999999</v>
      </c>
      <c r="D1202" s="2">
        <f t="shared" si="36"/>
        <v>9.7326508653545585E-2</v>
      </c>
      <c r="E1202" s="2">
        <f t="shared" si="37"/>
        <v>8.9345568435429193E-2</v>
      </c>
    </row>
    <row r="1203" spans="1:5" x14ac:dyDescent="0.3">
      <c r="A1203" s="4">
        <v>42999</v>
      </c>
      <c r="B1203" s="5">
        <v>22.549999</v>
      </c>
      <c r="C1203" s="5">
        <v>28.83</v>
      </c>
      <c r="D1203" s="2">
        <f t="shared" si="36"/>
        <v>0.10669811543340767</v>
      </c>
      <c r="E1203" s="2">
        <f t="shared" si="37"/>
        <v>8.9932215100335153E-2</v>
      </c>
    </row>
    <row r="1204" spans="1:5" x14ac:dyDescent="0.3">
      <c r="A1204" s="4">
        <v>43000</v>
      </c>
      <c r="B1204" s="5">
        <v>22.709999</v>
      </c>
      <c r="C1204" s="5">
        <v>28.809999000000001</v>
      </c>
      <c r="D1204" s="2">
        <f t="shared" si="36"/>
        <v>0.10332612810973364</v>
      </c>
      <c r="E1204" s="2">
        <f t="shared" si="37"/>
        <v>9.0438816150501283E-2</v>
      </c>
    </row>
    <row r="1205" spans="1:5" x14ac:dyDescent="0.3">
      <c r="A1205" s="4">
        <v>43003</v>
      </c>
      <c r="B1205" s="5">
        <v>22.639999</v>
      </c>
      <c r="C1205" s="5">
        <v>28.84</v>
      </c>
      <c r="D1205" s="2">
        <f t="shared" si="36"/>
        <v>0.10511885271377652</v>
      </c>
      <c r="E1205" s="2">
        <f t="shared" si="37"/>
        <v>9.102298647733062E-2</v>
      </c>
    </row>
    <row r="1206" spans="1:5" x14ac:dyDescent="0.3">
      <c r="A1206" s="4">
        <v>43004</v>
      </c>
      <c r="B1206" s="5">
        <v>22.469999000000001</v>
      </c>
      <c r="C1206" s="5">
        <v>28.809999000000001</v>
      </c>
      <c r="D1206" s="2">
        <f t="shared" si="36"/>
        <v>0.10794019011459617</v>
      </c>
      <c r="E1206" s="2">
        <f t="shared" si="37"/>
        <v>9.1718344069385713E-2</v>
      </c>
    </row>
    <row r="1207" spans="1:5" x14ac:dyDescent="0.3">
      <c r="A1207" s="4">
        <v>43005</v>
      </c>
      <c r="B1207" s="5">
        <v>22.389999</v>
      </c>
      <c r="C1207" s="5">
        <v>28.83</v>
      </c>
      <c r="D1207" s="2">
        <f t="shared" si="36"/>
        <v>0.10979056820598375</v>
      </c>
      <c r="E1207" s="2">
        <f t="shared" si="37"/>
        <v>9.2484252348763382E-2</v>
      </c>
    </row>
    <row r="1208" spans="1:5" x14ac:dyDescent="0.3">
      <c r="A1208" s="4">
        <v>43006</v>
      </c>
      <c r="B1208" s="5">
        <v>22.35</v>
      </c>
      <c r="C1208" s="5">
        <v>28.940000999999999</v>
      </c>
      <c r="D1208" s="2">
        <f t="shared" si="36"/>
        <v>0.11222101432178326</v>
      </c>
      <c r="E1208" s="2">
        <f t="shared" si="37"/>
        <v>9.355279644939743E-2</v>
      </c>
    </row>
    <row r="1209" spans="1:5" x14ac:dyDescent="0.3">
      <c r="A1209" s="4">
        <v>43007</v>
      </c>
      <c r="B1209" s="5">
        <v>22.440000999999999</v>
      </c>
      <c r="C1209" s="5">
        <v>28.940000999999999</v>
      </c>
      <c r="D1209" s="2">
        <f t="shared" si="36"/>
        <v>0.11047566985202867</v>
      </c>
      <c r="E1209" s="2">
        <f t="shared" si="37"/>
        <v>9.4478465884432497E-2</v>
      </c>
    </row>
    <row r="1210" spans="1:5" x14ac:dyDescent="0.3">
      <c r="A1210" s="4">
        <v>43010</v>
      </c>
      <c r="B1210" s="5">
        <v>22.540001</v>
      </c>
      <c r="C1210" s="5">
        <v>28.959999</v>
      </c>
      <c r="D1210" s="2">
        <f t="shared" si="36"/>
        <v>0.10884461155094209</v>
      </c>
      <c r="E1210" s="2">
        <f t="shared" si="37"/>
        <v>9.5393801056523925E-2</v>
      </c>
    </row>
    <row r="1211" spans="1:5" x14ac:dyDescent="0.3">
      <c r="A1211" s="4">
        <v>43011</v>
      </c>
      <c r="B1211" s="5">
        <v>22.440000999999999</v>
      </c>
      <c r="C1211" s="5">
        <v>29.08</v>
      </c>
      <c r="D1211" s="2">
        <f t="shared" si="36"/>
        <v>0.1125715302492903</v>
      </c>
      <c r="E1211" s="2">
        <f t="shared" si="37"/>
        <v>9.6399336954267861E-2</v>
      </c>
    </row>
    <row r="1212" spans="1:5" x14ac:dyDescent="0.3">
      <c r="A1212" s="4">
        <v>43012</v>
      </c>
      <c r="B1212" s="5">
        <v>22.32</v>
      </c>
      <c r="C1212" s="5">
        <v>29.110001</v>
      </c>
      <c r="D1212" s="2">
        <f t="shared" si="36"/>
        <v>0.11534803009235153</v>
      </c>
      <c r="E1212" s="2">
        <f t="shared" si="37"/>
        <v>9.7539233720832355E-2</v>
      </c>
    </row>
    <row r="1213" spans="1:5" x14ac:dyDescent="0.3">
      <c r="A1213" s="4">
        <v>43013</v>
      </c>
      <c r="B1213" s="5">
        <v>22.219999000000001</v>
      </c>
      <c r="C1213" s="5">
        <v>28.99</v>
      </c>
      <c r="D1213" s="2">
        <f t="shared" si="36"/>
        <v>0.11550418029535524</v>
      </c>
      <c r="E1213" s="2">
        <f t="shared" si="37"/>
        <v>9.8519318328983668E-2</v>
      </c>
    </row>
    <row r="1214" spans="1:5" x14ac:dyDescent="0.3">
      <c r="A1214" s="4">
        <v>43014</v>
      </c>
      <c r="B1214" s="5">
        <v>22.219999000000001</v>
      </c>
      <c r="C1214" s="5">
        <v>28.950001</v>
      </c>
      <c r="D1214" s="2">
        <f t="shared" si="36"/>
        <v>0.11490454800534904</v>
      </c>
      <c r="E1214" s="2">
        <f t="shared" si="37"/>
        <v>9.942233374913946E-2</v>
      </c>
    </row>
    <row r="1215" spans="1:5" x14ac:dyDescent="0.3">
      <c r="A1215" s="4">
        <v>43017</v>
      </c>
      <c r="B1215" s="5">
        <v>22.23</v>
      </c>
      <c r="C1215" s="5">
        <v>28.959999</v>
      </c>
      <c r="D1215" s="2">
        <f t="shared" si="36"/>
        <v>0.11485907982976198</v>
      </c>
      <c r="E1215" s="2">
        <f t="shared" si="37"/>
        <v>0.10035872527854678</v>
      </c>
    </row>
    <row r="1216" spans="1:5" x14ac:dyDescent="0.3">
      <c r="A1216" s="4">
        <v>43018</v>
      </c>
      <c r="B1216" s="5">
        <v>22.41</v>
      </c>
      <c r="C1216" s="5">
        <v>29.110001</v>
      </c>
      <c r="D1216" s="2">
        <f t="shared" si="36"/>
        <v>0.11360036382283149</v>
      </c>
      <c r="E1216" s="2">
        <f t="shared" si="37"/>
        <v>0.10127355461871866</v>
      </c>
    </row>
    <row r="1217" spans="1:5" x14ac:dyDescent="0.3">
      <c r="A1217" s="4">
        <v>43019</v>
      </c>
      <c r="B1217" s="5">
        <v>22.469999000000001</v>
      </c>
      <c r="C1217" s="5">
        <v>29.280000999999999</v>
      </c>
      <c r="D1217" s="2">
        <f t="shared" si="36"/>
        <v>0.11496803412743459</v>
      </c>
      <c r="E1217" s="2">
        <f t="shared" si="37"/>
        <v>0.10211563308279699</v>
      </c>
    </row>
    <row r="1218" spans="1:5" x14ac:dyDescent="0.3">
      <c r="A1218" s="4">
        <v>43020</v>
      </c>
      <c r="B1218" s="5">
        <v>22.629999000000002</v>
      </c>
      <c r="C1218" s="5">
        <v>29.18</v>
      </c>
      <c r="D1218" s="2">
        <f t="shared" si="36"/>
        <v>0.11040075279379973</v>
      </c>
      <c r="E1218" s="2">
        <f t="shared" si="37"/>
        <v>0.10279745269653068</v>
      </c>
    </row>
    <row r="1219" spans="1:5" x14ac:dyDescent="0.3">
      <c r="A1219" s="4">
        <v>43021</v>
      </c>
      <c r="B1219" s="5">
        <v>22.959999</v>
      </c>
      <c r="C1219" s="5">
        <v>29.26</v>
      </c>
      <c r="D1219" s="2">
        <f t="shared" ref="D1219:D1261" si="38">LOG(C1219/B1219)</f>
        <v>0.10530245697862146</v>
      </c>
      <c r="E1219" s="2">
        <f t="shared" si="37"/>
        <v>0.10330524199757406</v>
      </c>
    </row>
    <row r="1220" spans="1:5" x14ac:dyDescent="0.3">
      <c r="A1220" s="4">
        <v>43024</v>
      </c>
      <c r="B1220" s="5">
        <v>22.99</v>
      </c>
      <c r="C1220" s="5">
        <v>29.17</v>
      </c>
      <c r="D1220" s="2">
        <f t="shared" si="38"/>
        <v>0.1033974578524537</v>
      </c>
      <c r="E1220" s="2">
        <f t="shared" si="37"/>
        <v>0.103733649893487</v>
      </c>
    </row>
    <row r="1221" spans="1:5" x14ac:dyDescent="0.3">
      <c r="A1221" s="4">
        <v>43025</v>
      </c>
      <c r="B1221" s="5">
        <v>23.07</v>
      </c>
      <c r="C1221" s="5">
        <v>29.16</v>
      </c>
      <c r="D1221" s="2">
        <f t="shared" si="38"/>
        <v>0.10173992512484356</v>
      </c>
      <c r="E1221" s="2">
        <f t="shared" si="37"/>
        <v>0.10413146578186548</v>
      </c>
    </row>
    <row r="1222" spans="1:5" x14ac:dyDescent="0.3">
      <c r="A1222" s="4">
        <v>43026</v>
      </c>
      <c r="B1222" s="5">
        <v>23.07</v>
      </c>
      <c r="C1222" s="5">
        <v>29.280000999999999</v>
      </c>
      <c r="D1222" s="2">
        <f t="shared" si="38"/>
        <v>0.10352349269772231</v>
      </c>
      <c r="E1222" s="2">
        <f t="shared" si="37"/>
        <v>0.10447455510388029</v>
      </c>
    </row>
    <row r="1223" spans="1:5" x14ac:dyDescent="0.3">
      <c r="A1223" s="4">
        <v>43027</v>
      </c>
      <c r="B1223" s="5">
        <v>23.110001</v>
      </c>
      <c r="C1223" s="5">
        <v>29.33</v>
      </c>
      <c r="D1223" s="2">
        <f t="shared" si="38"/>
        <v>0.10351209870895157</v>
      </c>
      <c r="E1223" s="2">
        <f t="shared" si="37"/>
        <v>0.10481273832360578</v>
      </c>
    </row>
    <row r="1224" spans="1:5" x14ac:dyDescent="0.3">
      <c r="A1224" s="4">
        <v>43028</v>
      </c>
      <c r="B1224" s="5">
        <v>23.110001</v>
      </c>
      <c r="C1224" s="5">
        <v>29.1</v>
      </c>
      <c r="D1224" s="2">
        <f t="shared" si="38"/>
        <v>0.10009302471430674</v>
      </c>
      <c r="E1224" s="2">
        <f t="shared" si="37"/>
        <v>0.10503736733925553</v>
      </c>
    </row>
    <row r="1225" spans="1:5" x14ac:dyDescent="0.3">
      <c r="A1225" s="4">
        <v>43031</v>
      </c>
      <c r="B1225" s="5">
        <v>22.969999000000001</v>
      </c>
      <c r="C1225" s="5">
        <v>29.030000999999999</v>
      </c>
      <c r="D1225" s="2">
        <f t="shared" si="38"/>
        <v>0.10168607450387362</v>
      </c>
      <c r="E1225" s="2">
        <f t="shared" si="37"/>
        <v>0.10533945761284548</v>
      </c>
    </row>
    <row r="1226" spans="1:5" x14ac:dyDescent="0.3">
      <c r="A1226" s="4">
        <v>43032</v>
      </c>
      <c r="B1226" s="5">
        <v>23</v>
      </c>
      <c r="C1226" s="5">
        <v>29.040001</v>
      </c>
      <c r="D1226" s="2">
        <f t="shared" si="38"/>
        <v>0.10126879096550712</v>
      </c>
      <c r="E1226" s="2">
        <f t="shared" si="37"/>
        <v>0.10571154047992533</v>
      </c>
    </row>
    <row r="1227" spans="1:5" x14ac:dyDescent="0.3">
      <c r="A1227" s="4">
        <v>43033</v>
      </c>
      <c r="B1227" s="5">
        <v>22.690000999999999</v>
      </c>
      <c r="C1227" s="5">
        <v>28.719999000000001</v>
      </c>
      <c r="D1227" s="2">
        <f t="shared" si="38"/>
        <v>0.10234990542330542</v>
      </c>
      <c r="E1227" s="2">
        <f t="shared" si="37"/>
        <v>0.10600548822898613</v>
      </c>
    </row>
    <row r="1228" spans="1:5" x14ac:dyDescent="0.3">
      <c r="A1228" s="4">
        <v>43034</v>
      </c>
      <c r="B1228" s="5">
        <v>22.690000999999999</v>
      </c>
      <c r="C1228" s="5">
        <v>28.65</v>
      </c>
      <c r="D1228" s="2">
        <f t="shared" si="38"/>
        <v>0.10129011127812583</v>
      </c>
      <c r="E1228" s="2">
        <f t="shared" si="37"/>
        <v>0.10620832337688876</v>
      </c>
    </row>
    <row r="1229" spans="1:5" x14ac:dyDescent="0.3">
      <c r="A1229" s="4">
        <v>43035</v>
      </c>
      <c r="B1229" s="5">
        <v>22.799999</v>
      </c>
      <c r="C1229" s="5">
        <v>28.83</v>
      </c>
      <c r="D1229" s="2">
        <f t="shared" si="38"/>
        <v>0.10190981443575801</v>
      </c>
      <c r="E1229" s="2">
        <f t="shared" si="37"/>
        <v>0.10639269475747734</v>
      </c>
    </row>
    <row r="1230" spans="1:5" x14ac:dyDescent="0.3">
      <c r="A1230" s="4">
        <v>43038</v>
      </c>
      <c r="B1230" s="5">
        <v>22.76</v>
      </c>
      <c r="C1230" s="5">
        <v>28.92</v>
      </c>
      <c r="D1230" s="2">
        <f t="shared" si="38"/>
        <v>0.10402603089945966</v>
      </c>
      <c r="E1230" s="2">
        <f t="shared" si="37"/>
        <v>0.10665401119581794</v>
      </c>
    </row>
    <row r="1231" spans="1:5" x14ac:dyDescent="0.3">
      <c r="A1231" s="4">
        <v>43039</v>
      </c>
      <c r="B1231" s="5">
        <v>22.700001</v>
      </c>
      <c r="C1231" s="5">
        <v>28.790001</v>
      </c>
      <c r="D1231" s="2">
        <f t="shared" si="38"/>
        <v>0.10321580363795127</v>
      </c>
      <c r="E1231" s="2">
        <f t="shared" si="37"/>
        <v>0.10690710551309504</v>
      </c>
    </row>
    <row r="1232" spans="1:5" x14ac:dyDescent="0.3">
      <c r="A1232" s="4">
        <v>43040</v>
      </c>
      <c r="B1232" s="5">
        <v>22.809999000000001</v>
      </c>
      <c r="C1232" s="5">
        <v>28.889999</v>
      </c>
      <c r="D1232" s="2">
        <f t="shared" si="38"/>
        <v>0.10262226057450904</v>
      </c>
      <c r="E1232" s="2">
        <f t="shared" si="37"/>
        <v>0.10708363057712716</v>
      </c>
    </row>
    <row r="1233" spans="1:5" x14ac:dyDescent="0.3">
      <c r="A1233" s="4">
        <v>43041</v>
      </c>
      <c r="B1233" s="5">
        <v>22.98</v>
      </c>
      <c r="C1233" s="5">
        <v>28.969999000000001</v>
      </c>
      <c r="D1233" s="2">
        <f t="shared" si="38"/>
        <v>0.10059845586031531</v>
      </c>
      <c r="E1233" s="2">
        <f t="shared" si="37"/>
        <v>0.10688030859135743</v>
      </c>
    </row>
    <row r="1234" spans="1:5" x14ac:dyDescent="0.3">
      <c r="A1234" s="4">
        <v>43042</v>
      </c>
      <c r="B1234" s="5">
        <v>22.85</v>
      </c>
      <c r="C1234" s="5">
        <v>29.110001</v>
      </c>
      <c r="D1234" s="2">
        <f t="shared" si="38"/>
        <v>0.10515601595202366</v>
      </c>
      <c r="E1234" s="2">
        <f t="shared" si="37"/>
        <v>0.10694130485276711</v>
      </c>
    </row>
    <row r="1235" spans="1:5" x14ac:dyDescent="0.3">
      <c r="A1235" s="4">
        <v>43045</v>
      </c>
      <c r="B1235" s="5">
        <v>22.940000999999999</v>
      </c>
      <c r="C1235" s="5">
        <v>29.33</v>
      </c>
      <c r="D1235" s="2">
        <f t="shared" si="38"/>
        <v>0.10671863048354774</v>
      </c>
      <c r="E1235" s="2">
        <f t="shared" si="37"/>
        <v>0.10699463077842614</v>
      </c>
    </row>
    <row r="1236" spans="1:5" x14ac:dyDescent="0.3">
      <c r="A1236" s="4">
        <v>43046</v>
      </c>
      <c r="B1236" s="5">
        <v>22.9</v>
      </c>
      <c r="C1236" s="5">
        <v>29.27</v>
      </c>
      <c r="D1236" s="2">
        <f t="shared" si="38"/>
        <v>0.106587240093904</v>
      </c>
      <c r="E1236" s="2">
        <f t="shared" si="37"/>
        <v>0.10694953244440306</v>
      </c>
    </row>
    <row r="1237" spans="1:5" x14ac:dyDescent="0.3">
      <c r="A1237" s="4">
        <v>43047</v>
      </c>
      <c r="B1237" s="5">
        <v>23.120000999999998</v>
      </c>
      <c r="C1237" s="5">
        <v>29.35</v>
      </c>
      <c r="D1237" s="2">
        <f t="shared" si="38"/>
        <v>0.1036202570507789</v>
      </c>
      <c r="E1237" s="2">
        <f t="shared" si="37"/>
        <v>0.10674385540589623</v>
      </c>
    </row>
    <row r="1238" spans="1:5" x14ac:dyDescent="0.3">
      <c r="A1238" s="4">
        <v>43048</v>
      </c>
      <c r="B1238" s="5">
        <v>23.17</v>
      </c>
      <c r="C1238" s="5">
        <v>29.41</v>
      </c>
      <c r="D1238" s="2">
        <f t="shared" si="38"/>
        <v>0.10356899071709372</v>
      </c>
      <c r="E1238" s="2">
        <f t="shared" si="37"/>
        <v>0.10645545461907326</v>
      </c>
    </row>
    <row r="1239" spans="1:5" x14ac:dyDescent="0.3">
      <c r="A1239" s="4">
        <v>43049</v>
      </c>
      <c r="B1239" s="5">
        <v>23.17</v>
      </c>
      <c r="C1239" s="5">
        <v>29.32</v>
      </c>
      <c r="D1239" s="2">
        <f t="shared" si="38"/>
        <v>0.10223793217911471</v>
      </c>
      <c r="E1239" s="2">
        <f t="shared" si="37"/>
        <v>0.10618086336330945</v>
      </c>
    </row>
    <row r="1240" spans="1:5" x14ac:dyDescent="0.3">
      <c r="A1240" s="4">
        <v>43052</v>
      </c>
      <c r="B1240" s="5">
        <v>23.01</v>
      </c>
      <c r="C1240" s="5">
        <v>29.200001</v>
      </c>
      <c r="D1240" s="2">
        <f t="shared" si="38"/>
        <v>0.10346624765287331</v>
      </c>
      <c r="E1240" s="2">
        <f t="shared" si="37"/>
        <v>0.10600158456670718</v>
      </c>
    </row>
    <row r="1241" spans="1:5" x14ac:dyDescent="0.3">
      <c r="A1241" s="4">
        <v>43053</v>
      </c>
      <c r="B1241" s="5">
        <v>22.75</v>
      </c>
      <c r="C1241" s="5">
        <v>29.01</v>
      </c>
      <c r="D1241" s="2">
        <f t="shared" si="38"/>
        <v>0.10556632780953293</v>
      </c>
      <c r="E1241" s="2">
        <f t="shared" si="37"/>
        <v>0.10576807781871526</v>
      </c>
    </row>
    <row r="1242" spans="1:5" x14ac:dyDescent="0.3">
      <c r="A1242" s="4">
        <v>43054</v>
      </c>
      <c r="B1242" s="5">
        <v>22.68</v>
      </c>
      <c r="C1242" s="5">
        <v>28.9</v>
      </c>
      <c r="D1242" s="2">
        <f t="shared" si="38"/>
        <v>0.10525479253567889</v>
      </c>
      <c r="E1242" s="2">
        <f t="shared" si="37"/>
        <v>0.10543163656682616</v>
      </c>
    </row>
    <row r="1243" spans="1:5" x14ac:dyDescent="0.3">
      <c r="A1243" s="4">
        <v>43055</v>
      </c>
      <c r="B1243" s="5">
        <v>22.83</v>
      </c>
      <c r="C1243" s="5">
        <v>29.02</v>
      </c>
      <c r="D1243" s="2">
        <f t="shared" si="38"/>
        <v>0.10419149661148179</v>
      </c>
      <c r="E1243" s="2">
        <f t="shared" si="37"/>
        <v>0.10505454711069705</v>
      </c>
    </row>
    <row r="1244" spans="1:5" x14ac:dyDescent="0.3">
      <c r="A1244" s="4">
        <v>43056</v>
      </c>
      <c r="B1244" s="5">
        <v>22.629999000000002</v>
      </c>
      <c r="C1244" s="5">
        <v>29.049999</v>
      </c>
      <c r="D1244" s="2">
        <f t="shared" si="38"/>
        <v>0.10846158701282008</v>
      </c>
      <c r="E1244" s="2">
        <f t="shared" si="37"/>
        <v>0.10483978174427944</v>
      </c>
    </row>
    <row r="1245" spans="1:5" x14ac:dyDescent="0.3">
      <c r="A1245" s="4">
        <v>43059</v>
      </c>
      <c r="B1245" s="5">
        <v>22.68</v>
      </c>
      <c r="C1245" s="5">
        <v>29.040001</v>
      </c>
      <c r="D1245" s="2">
        <f t="shared" si="38"/>
        <v>0.10735357676223102</v>
      </c>
      <c r="E1245" s="2">
        <f t="shared" si="37"/>
        <v>0.10458959830869506</v>
      </c>
    </row>
    <row r="1246" spans="1:5" x14ac:dyDescent="0.3">
      <c r="A1246" s="4">
        <v>43060</v>
      </c>
      <c r="B1246" s="5">
        <v>22.82</v>
      </c>
      <c r="C1246" s="5">
        <v>29.18</v>
      </c>
      <c r="D1246" s="2">
        <f t="shared" si="38"/>
        <v>0.10676964747523697</v>
      </c>
      <c r="E1246" s="2">
        <f t="shared" si="37"/>
        <v>0.10436190776377523</v>
      </c>
    </row>
    <row r="1247" spans="1:5" x14ac:dyDescent="0.3">
      <c r="A1247" s="4">
        <v>43061</v>
      </c>
      <c r="B1247" s="5">
        <v>22.940000999999999</v>
      </c>
      <c r="C1247" s="5">
        <v>29.389999</v>
      </c>
      <c r="D1247" s="2">
        <f t="shared" si="38"/>
        <v>0.10760613879866056</v>
      </c>
      <c r="E1247" s="2">
        <f t="shared" si="37"/>
        <v>0.10411651125281611</v>
      </c>
    </row>
    <row r="1248" spans="1:5" x14ac:dyDescent="0.3">
      <c r="A1248" s="4">
        <v>43063</v>
      </c>
      <c r="B1248" s="5">
        <v>22.93</v>
      </c>
      <c r="C1248" s="5">
        <v>29.41</v>
      </c>
      <c r="D1248" s="2">
        <f t="shared" si="38"/>
        <v>0.10809096977713049</v>
      </c>
      <c r="E1248" s="2">
        <f t="shared" ref="E1248:E1261" si="39">AVERAGE(D1219:D1248)</f>
        <v>0.1040395184855938</v>
      </c>
    </row>
    <row r="1249" spans="1:5" x14ac:dyDescent="0.3">
      <c r="A1249" s="4">
        <v>43066</v>
      </c>
      <c r="B1249" s="5">
        <v>22.83</v>
      </c>
      <c r="C1249" s="5">
        <v>29.16</v>
      </c>
      <c r="D1249" s="2">
        <f t="shared" si="38"/>
        <v>0.1062816081557018</v>
      </c>
      <c r="E1249" s="2">
        <f t="shared" si="39"/>
        <v>0.10407215685816314</v>
      </c>
    </row>
    <row r="1250" spans="1:5" x14ac:dyDescent="0.3">
      <c r="A1250" s="4">
        <v>43067</v>
      </c>
      <c r="B1250" s="5">
        <v>22.959999</v>
      </c>
      <c r="C1250" s="5">
        <v>29.07</v>
      </c>
      <c r="D1250" s="2">
        <f t="shared" si="38"/>
        <v>0.10247316695975714</v>
      </c>
      <c r="E1250" s="2">
        <f t="shared" si="39"/>
        <v>0.10404134716173991</v>
      </c>
    </row>
    <row r="1251" spans="1:5" x14ac:dyDescent="0.3">
      <c r="A1251" s="4">
        <v>43068</v>
      </c>
      <c r="B1251" s="5">
        <v>22.83</v>
      </c>
      <c r="C1251" s="5">
        <v>28.860001</v>
      </c>
      <c r="D1251" s="2">
        <f t="shared" si="38"/>
        <v>0.10179043031555877</v>
      </c>
      <c r="E1251" s="2">
        <f t="shared" si="39"/>
        <v>0.10404303066809709</v>
      </c>
    </row>
    <row r="1252" spans="1:5" x14ac:dyDescent="0.3">
      <c r="A1252" s="4">
        <v>43069</v>
      </c>
      <c r="B1252" s="5">
        <v>22.77</v>
      </c>
      <c r="C1252" s="5">
        <v>28.940000999999999</v>
      </c>
      <c r="D1252" s="2">
        <f t="shared" si="38"/>
        <v>0.10413551117459575</v>
      </c>
      <c r="E1252" s="2">
        <f t="shared" si="39"/>
        <v>0.10406343128399285</v>
      </c>
    </row>
    <row r="1253" spans="1:5" x14ac:dyDescent="0.3">
      <c r="A1253" s="4">
        <v>43070</v>
      </c>
      <c r="B1253" s="5">
        <v>22.85</v>
      </c>
      <c r="C1253" s="5">
        <v>29.370000999999998</v>
      </c>
      <c r="D1253" s="2">
        <f t="shared" si="38"/>
        <v>0.10901775690394087</v>
      </c>
      <c r="E1253" s="2">
        <f t="shared" si="39"/>
        <v>0.10424695322382585</v>
      </c>
    </row>
    <row r="1254" spans="1:5" x14ac:dyDescent="0.3">
      <c r="A1254" s="4">
        <v>43073</v>
      </c>
      <c r="B1254" s="5">
        <v>22.700001</v>
      </c>
      <c r="C1254" s="5">
        <v>29.209999</v>
      </c>
      <c r="D1254" s="2">
        <f t="shared" si="38"/>
        <v>0.10950566578050475</v>
      </c>
      <c r="E1254" s="2">
        <f t="shared" si="39"/>
        <v>0.10456070792603245</v>
      </c>
    </row>
    <row r="1255" spans="1:5" x14ac:dyDescent="0.3">
      <c r="A1255" s="4">
        <v>43074</v>
      </c>
      <c r="B1255" s="5">
        <v>22.66</v>
      </c>
      <c r="C1255" s="5">
        <v>29.129999000000002</v>
      </c>
      <c r="D1255" s="2">
        <f t="shared" si="38"/>
        <v>0.1090805641914496</v>
      </c>
      <c r="E1255" s="2">
        <f t="shared" si="39"/>
        <v>0.10480719091561831</v>
      </c>
    </row>
    <row r="1256" spans="1:5" x14ac:dyDescent="0.3">
      <c r="A1256" s="4">
        <v>43075</v>
      </c>
      <c r="B1256" s="5">
        <v>22.6</v>
      </c>
      <c r="C1256" s="5">
        <v>28.91</v>
      </c>
      <c r="D1256" s="2">
        <f t="shared" si="38"/>
        <v>0.10693965252325692</v>
      </c>
      <c r="E1256" s="2">
        <f t="shared" si="39"/>
        <v>0.10499621963420998</v>
      </c>
    </row>
    <row r="1257" spans="1:5" x14ac:dyDescent="0.3">
      <c r="A1257" s="4">
        <v>43076</v>
      </c>
      <c r="B1257" s="5">
        <v>22.59</v>
      </c>
      <c r="C1257" s="5">
        <v>29.040001</v>
      </c>
      <c r="D1257" s="2">
        <f t="shared" si="38"/>
        <v>0.10908039606273702</v>
      </c>
      <c r="E1257" s="2">
        <f t="shared" si="39"/>
        <v>0.10522056932219101</v>
      </c>
    </row>
    <row r="1258" spans="1:5" x14ac:dyDescent="0.3">
      <c r="A1258" s="4">
        <v>43077</v>
      </c>
      <c r="B1258" s="5">
        <v>22.66</v>
      </c>
      <c r="C1258" s="5">
        <v>29.139999</v>
      </c>
      <c r="D1258" s="2">
        <f t="shared" si="38"/>
        <v>0.10922962700286983</v>
      </c>
      <c r="E1258" s="2">
        <f t="shared" si="39"/>
        <v>0.10548521984634915</v>
      </c>
    </row>
    <row r="1259" spans="1:5" x14ac:dyDescent="0.3">
      <c r="A1259" s="4">
        <v>43080</v>
      </c>
      <c r="B1259" s="5">
        <v>22.709999</v>
      </c>
      <c r="C1259" s="5">
        <v>29.16</v>
      </c>
      <c r="D1259" s="2">
        <f t="shared" si="38"/>
        <v>0.10857040454969329</v>
      </c>
      <c r="E1259" s="2">
        <f t="shared" si="39"/>
        <v>0.10570723951681364</v>
      </c>
    </row>
    <row r="1260" spans="1:5" x14ac:dyDescent="0.3">
      <c r="A1260" s="4">
        <v>43081</v>
      </c>
      <c r="B1260" s="5">
        <v>22.83</v>
      </c>
      <c r="C1260" s="5">
        <v>29.200001</v>
      </c>
      <c r="D1260" s="2">
        <f t="shared" si="38"/>
        <v>0.10687695483128153</v>
      </c>
      <c r="E1260" s="2">
        <f t="shared" si="39"/>
        <v>0.10580227031454105</v>
      </c>
    </row>
    <row r="1261" spans="1:5" x14ac:dyDescent="0.3">
      <c r="A1261" s="4">
        <v>43082</v>
      </c>
      <c r="B1261" s="5">
        <v>23.17</v>
      </c>
      <c r="C1261" s="5">
        <v>29.280000999999999</v>
      </c>
      <c r="D1261" s="2">
        <f t="shared" si="38"/>
        <v>0.1016450534288402</v>
      </c>
      <c r="E1261" s="2">
        <f t="shared" si="39"/>
        <v>0.10574991197423733</v>
      </c>
    </row>
    <row r="1262" spans="1:5" x14ac:dyDescent="0.3">
      <c r="A1262" s="6"/>
      <c r="B1262" s="5"/>
      <c r="C1262" s="5"/>
      <c r="D1262" s="2"/>
      <c r="E1262" s="2"/>
    </row>
    <row r="1263" spans="1:5" x14ac:dyDescent="0.3">
      <c r="A1263" s="6"/>
      <c r="B1263" s="5"/>
      <c r="C1263" s="5"/>
      <c r="D1263" s="2"/>
      <c r="E1263" s="2"/>
    </row>
    <row r="1264" spans="1:5" x14ac:dyDescent="0.3">
      <c r="A1264" s="6"/>
      <c r="B1264" s="5"/>
      <c r="C1264" s="5"/>
      <c r="D1264" s="2"/>
      <c r="E1264" s="2"/>
    </row>
    <row r="1265" spans="1:5" x14ac:dyDescent="0.3">
      <c r="A1265" s="6"/>
      <c r="B1265" s="5"/>
      <c r="C1265" s="5"/>
      <c r="D1265" s="2"/>
      <c r="E1265" s="2"/>
    </row>
    <row r="1266" spans="1:5" x14ac:dyDescent="0.3">
      <c r="A1266" s="6"/>
      <c r="B1266" s="5"/>
      <c r="C1266" s="5"/>
      <c r="D1266" s="2"/>
      <c r="E1266" s="2"/>
    </row>
    <row r="1267" spans="1:5" x14ac:dyDescent="0.3">
      <c r="A1267" s="6"/>
      <c r="B1267" s="5"/>
      <c r="C1267" s="5"/>
      <c r="D1267" s="2"/>
      <c r="E1267" s="2"/>
    </row>
    <row r="1268" spans="1:5" x14ac:dyDescent="0.3">
      <c r="A1268" s="6"/>
      <c r="B1268" s="5"/>
      <c r="C1268" s="5"/>
      <c r="D1268" s="2"/>
      <c r="E1268" s="2"/>
    </row>
    <row r="1269" spans="1:5" x14ac:dyDescent="0.3">
      <c r="A1269" s="6"/>
      <c r="B1269" s="5"/>
      <c r="C1269" s="5"/>
      <c r="D1269" s="2"/>
      <c r="E1269" s="2"/>
    </row>
    <row r="1270" spans="1:5" x14ac:dyDescent="0.3">
      <c r="A1270" s="6"/>
      <c r="B1270" s="5"/>
      <c r="C1270" s="5"/>
      <c r="D1270" s="2"/>
      <c r="E1270" s="2"/>
    </row>
    <row r="1271" spans="1:5" x14ac:dyDescent="0.3">
      <c r="A1271" s="6"/>
      <c r="B1271" s="5"/>
      <c r="C1271" s="5"/>
      <c r="D1271" s="2"/>
      <c r="E1271" s="2"/>
    </row>
    <row r="1272" spans="1:5" x14ac:dyDescent="0.3">
      <c r="A1272" s="6"/>
      <c r="B1272" s="5"/>
      <c r="C1272" s="5"/>
      <c r="D1272" s="2"/>
      <c r="E1272" s="2"/>
    </row>
    <row r="1273" spans="1:5" x14ac:dyDescent="0.3">
      <c r="A1273" s="6"/>
      <c r="B1273" s="5"/>
      <c r="C1273" s="5"/>
      <c r="D1273" s="2"/>
      <c r="E1273" s="2"/>
    </row>
    <row r="1274" spans="1:5" x14ac:dyDescent="0.3">
      <c r="A1274" s="6"/>
      <c r="B1274" s="5"/>
      <c r="C1274" s="5"/>
      <c r="D1274" s="2"/>
      <c r="E1274" s="2"/>
    </row>
    <row r="1275" spans="1:5" x14ac:dyDescent="0.3">
      <c r="A1275" s="6"/>
      <c r="B1275" s="5"/>
      <c r="C1275" s="5"/>
      <c r="D1275" s="2"/>
      <c r="E1275" s="2"/>
    </row>
    <row r="1276" spans="1:5" x14ac:dyDescent="0.3">
      <c r="A1276" s="6"/>
      <c r="B1276" s="5"/>
      <c r="C1276" s="5"/>
      <c r="D1276" s="2"/>
      <c r="E1276" s="2"/>
    </row>
    <row r="1277" spans="1:5" x14ac:dyDescent="0.3">
      <c r="A1277" s="6"/>
      <c r="B1277" s="5"/>
      <c r="C1277" s="5"/>
      <c r="D1277" s="2"/>
      <c r="E1277" s="2"/>
    </row>
    <row r="1278" spans="1:5" x14ac:dyDescent="0.3">
      <c r="A1278" s="6"/>
      <c r="B1278" s="5"/>
      <c r="C1278" s="5"/>
      <c r="D1278" s="2"/>
      <c r="E1278" s="2"/>
    </row>
    <row r="1279" spans="1:5" x14ac:dyDescent="0.3">
      <c r="A1279" s="6"/>
      <c r="B1279" s="5"/>
      <c r="C1279" s="5"/>
      <c r="D1279" s="2"/>
      <c r="E1279" s="2"/>
    </row>
    <row r="1280" spans="1:5" x14ac:dyDescent="0.3">
      <c r="A1280" s="6"/>
      <c r="B1280" s="5"/>
      <c r="C1280" s="5"/>
      <c r="D1280" s="2"/>
      <c r="E1280" s="2"/>
    </row>
    <row r="1281" spans="1:5" x14ac:dyDescent="0.3">
      <c r="A1281" s="6"/>
      <c r="B1281" s="5"/>
      <c r="C1281" s="5"/>
      <c r="D1281" s="2"/>
      <c r="E1281" s="2"/>
    </row>
    <row r="1282" spans="1:5" x14ac:dyDescent="0.3">
      <c r="A1282" s="6"/>
      <c r="B1282" s="5"/>
      <c r="C1282" s="5"/>
      <c r="D1282" s="2"/>
      <c r="E1282" s="2"/>
    </row>
    <row r="1283" spans="1:5" x14ac:dyDescent="0.3">
      <c r="A1283" s="6"/>
      <c r="B1283" s="5"/>
      <c r="C1283" s="5"/>
      <c r="D1283" s="2"/>
      <c r="E1283" s="2"/>
    </row>
    <row r="1284" spans="1:5" x14ac:dyDescent="0.3">
      <c r="A1284" s="6"/>
      <c r="B1284" s="5"/>
      <c r="C1284" s="5"/>
      <c r="D1284" s="2"/>
      <c r="E1284" s="2"/>
    </row>
    <row r="1285" spans="1:5" x14ac:dyDescent="0.3">
      <c r="A1285" s="6"/>
      <c r="B1285" s="5"/>
      <c r="C1285" s="5"/>
      <c r="D1285" s="2"/>
      <c r="E1285" s="2"/>
    </row>
    <row r="1286" spans="1:5" x14ac:dyDescent="0.3">
      <c r="A1286" s="6"/>
      <c r="B1286" s="5"/>
      <c r="C1286" s="5"/>
      <c r="D1286" s="2"/>
      <c r="E1286" s="2"/>
    </row>
    <row r="1287" spans="1:5" x14ac:dyDescent="0.3">
      <c r="A1287" s="6"/>
      <c r="B1287" s="5"/>
      <c r="C1287" s="5"/>
      <c r="D1287" s="2"/>
      <c r="E1287" s="2"/>
    </row>
    <row r="1288" spans="1:5" x14ac:dyDescent="0.3">
      <c r="A1288" s="6"/>
      <c r="B1288" s="5"/>
      <c r="C1288" s="5"/>
      <c r="D1288" s="2"/>
      <c r="E1288" s="2"/>
    </row>
    <row r="1289" spans="1:5" x14ac:dyDescent="0.3">
      <c r="A1289" s="6"/>
      <c r="B1289" s="5"/>
      <c r="C1289" s="5"/>
      <c r="D1289" s="2"/>
      <c r="E1289" s="2"/>
    </row>
    <row r="1290" spans="1:5" x14ac:dyDescent="0.3">
      <c r="A1290" s="6"/>
      <c r="B1290" s="5"/>
      <c r="C1290" s="5"/>
      <c r="D1290" s="2"/>
      <c r="E1290" s="2"/>
    </row>
    <row r="1291" spans="1:5" x14ac:dyDescent="0.3">
      <c r="A1291" s="6"/>
      <c r="B1291" s="5"/>
      <c r="C1291" s="5"/>
      <c r="D1291" s="2"/>
      <c r="E1291" s="2"/>
    </row>
    <row r="1292" spans="1:5" x14ac:dyDescent="0.3">
      <c r="A1292" s="6"/>
      <c r="B1292" s="5"/>
      <c r="C1292" s="5"/>
      <c r="D1292" s="2"/>
      <c r="E1292" s="2"/>
    </row>
    <row r="1293" spans="1:5" x14ac:dyDescent="0.3">
      <c r="A1293" s="6"/>
      <c r="B1293" s="5"/>
      <c r="C1293" s="5"/>
      <c r="D1293" s="2"/>
      <c r="E1293" s="2"/>
    </row>
    <row r="1294" spans="1:5" x14ac:dyDescent="0.3">
      <c r="A1294" s="6"/>
      <c r="B1294" s="5"/>
      <c r="C1294" s="5"/>
      <c r="D1294" s="2"/>
      <c r="E1294" s="2"/>
    </row>
    <row r="1295" spans="1:5" x14ac:dyDescent="0.3">
      <c r="A1295" s="6"/>
      <c r="B1295" s="5"/>
      <c r="C1295" s="5"/>
      <c r="D1295" s="2"/>
      <c r="E1295" s="2"/>
    </row>
    <row r="1296" spans="1:5" x14ac:dyDescent="0.3">
      <c r="A1296" s="6"/>
      <c r="B1296" s="5"/>
      <c r="C1296" s="5"/>
      <c r="D1296" s="2"/>
      <c r="E1296" s="2"/>
    </row>
    <row r="1297" spans="1:5" x14ac:dyDescent="0.3">
      <c r="A1297" s="6"/>
      <c r="B1297" s="5"/>
      <c r="C1297" s="5"/>
      <c r="D1297" s="2"/>
      <c r="E1297" s="2"/>
    </row>
    <row r="1298" spans="1:5" x14ac:dyDescent="0.3">
      <c r="A1298" s="6"/>
      <c r="B1298" s="5"/>
      <c r="C1298" s="5"/>
      <c r="D1298" s="2"/>
      <c r="E1298" s="2"/>
    </row>
    <row r="1299" spans="1:5" x14ac:dyDescent="0.3">
      <c r="A1299" s="6"/>
      <c r="B1299" s="5"/>
      <c r="C1299" s="5"/>
      <c r="D1299" s="2"/>
      <c r="E1299" s="2"/>
    </row>
    <row r="1300" spans="1:5" x14ac:dyDescent="0.3">
      <c r="A1300" s="6"/>
      <c r="B1300" s="5"/>
      <c r="C1300" s="5"/>
      <c r="D1300" s="2"/>
      <c r="E1300" s="2"/>
    </row>
    <row r="1301" spans="1:5" x14ac:dyDescent="0.3">
      <c r="A1301" s="6"/>
      <c r="B1301" s="5"/>
      <c r="C1301" s="5"/>
      <c r="D1301" s="2"/>
      <c r="E1301" s="2"/>
    </row>
    <row r="1302" spans="1:5" x14ac:dyDescent="0.3">
      <c r="A1302" s="6"/>
      <c r="B1302" s="5"/>
      <c r="C1302" s="5"/>
      <c r="D1302" s="2"/>
      <c r="E1302" s="2"/>
    </row>
    <row r="1303" spans="1:5" x14ac:dyDescent="0.3">
      <c r="A1303" s="6"/>
      <c r="B1303" s="5"/>
      <c r="C1303" s="5"/>
      <c r="D1303" s="2"/>
      <c r="E1303" s="2"/>
    </row>
    <row r="1304" spans="1:5" x14ac:dyDescent="0.3">
      <c r="A1304" s="6"/>
      <c r="B1304" s="5"/>
      <c r="C1304" s="5"/>
      <c r="D1304" s="2"/>
      <c r="E1304" s="2"/>
    </row>
    <row r="1305" spans="1:5" x14ac:dyDescent="0.3">
      <c r="A1305" s="6"/>
      <c r="B1305" s="5"/>
      <c r="C1305" s="5"/>
      <c r="D1305" s="2"/>
      <c r="E1305" s="2"/>
    </row>
    <row r="1306" spans="1:5" x14ac:dyDescent="0.3">
      <c r="A1306" s="6"/>
      <c r="B1306" s="5"/>
      <c r="C1306" s="5"/>
      <c r="D1306" s="2"/>
      <c r="E1306" s="2"/>
    </row>
    <row r="1307" spans="1:5" x14ac:dyDescent="0.3">
      <c r="A1307" s="6"/>
      <c r="B1307" s="5"/>
      <c r="C1307" s="5"/>
      <c r="D1307" s="2"/>
      <c r="E1307" s="2"/>
    </row>
    <row r="1308" spans="1:5" x14ac:dyDescent="0.3">
      <c r="A1308" s="6"/>
      <c r="B1308" s="5"/>
      <c r="C1308" s="5"/>
      <c r="D1308" s="2"/>
      <c r="E1308" s="2"/>
    </row>
    <row r="1309" spans="1:5" x14ac:dyDescent="0.3">
      <c r="A1309" s="6"/>
      <c r="B1309" s="5"/>
      <c r="C1309" s="5"/>
      <c r="D1309" s="2"/>
      <c r="E1309" s="2"/>
    </row>
    <row r="1310" spans="1:5" x14ac:dyDescent="0.3">
      <c r="A1310" s="6"/>
      <c r="B1310" s="5"/>
      <c r="C1310" s="5"/>
      <c r="D1310" s="2"/>
      <c r="E1310" s="2"/>
    </row>
    <row r="1311" spans="1:5" x14ac:dyDescent="0.3">
      <c r="A1311" s="6"/>
      <c r="B1311" s="5"/>
      <c r="C1311" s="5"/>
      <c r="D1311" s="2"/>
      <c r="E1311" s="2"/>
    </row>
    <row r="1312" spans="1:5" x14ac:dyDescent="0.3">
      <c r="A1312" s="6"/>
      <c r="B1312" s="5"/>
      <c r="C1312" s="5"/>
      <c r="D1312" s="2"/>
      <c r="E1312" s="2"/>
    </row>
    <row r="1313" spans="1:5" x14ac:dyDescent="0.3">
      <c r="A1313" s="6"/>
      <c r="B1313" s="5"/>
      <c r="C1313" s="5"/>
      <c r="D1313" s="2"/>
      <c r="E1313" s="2"/>
    </row>
    <row r="1314" spans="1:5" x14ac:dyDescent="0.3">
      <c r="A1314" s="6"/>
      <c r="B1314" s="5"/>
      <c r="C1314" s="5"/>
      <c r="D1314" s="2"/>
      <c r="E1314" s="2"/>
    </row>
    <row r="1315" spans="1:5" x14ac:dyDescent="0.3">
      <c r="A1315" s="6"/>
      <c r="B1315" s="5"/>
      <c r="C1315" s="5"/>
      <c r="D1315" s="2"/>
      <c r="E1315" s="2"/>
    </row>
    <row r="1316" spans="1:5" x14ac:dyDescent="0.3">
      <c r="A1316" s="6"/>
      <c r="B1316" s="5"/>
      <c r="C1316" s="5"/>
      <c r="D1316" s="2"/>
      <c r="E1316" s="2"/>
    </row>
    <row r="1317" spans="1:5" x14ac:dyDescent="0.3">
      <c r="A1317" s="6"/>
      <c r="B1317" s="5"/>
      <c r="C1317" s="5"/>
      <c r="D1317" s="2"/>
      <c r="E1317" s="2"/>
    </row>
    <row r="1318" spans="1:5" x14ac:dyDescent="0.3">
      <c r="A1318" s="6"/>
      <c r="B1318" s="5"/>
      <c r="C1318" s="5"/>
      <c r="D1318" s="2"/>
      <c r="E1318" s="2"/>
    </row>
    <row r="1319" spans="1:5" x14ac:dyDescent="0.3">
      <c r="A1319" s="6"/>
      <c r="B1319" s="5"/>
      <c r="C1319" s="5"/>
      <c r="D1319" s="2"/>
      <c r="E1319" s="2"/>
    </row>
    <row r="1320" spans="1:5" x14ac:dyDescent="0.3">
      <c r="A1320" s="6"/>
      <c r="B1320" s="5"/>
      <c r="C1320" s="5"/>
      <c r="D1320" s="2"/>
      <c r="E1320" s="2"/>
    </row>
    <row r="1321" spans="1:5" x14ac:dyDescent="0.3">
      <c r="A1321" s="6"/>
      <c r="B1321" s="5"/>
      <c r="C1321" s="5"/>
      <c r="D1321" s="2"/>
      <c r="E1321" s="2"/>
    </row>
    <row r="1322" spans="1:5" x14ac:dyDescent="0.3">
      <c r="A1322" s="6"/>
      <c r="B1322" s="5"/>
      <c r="C1322" s="5"/>
      <c r="D1322" s="2"/>
      <c r="E1322" s="2"/>
    </row>
    <row r="1323" spans="1:5" x14ac:dyDescent="0.3">
      <c r="A1323" s="6"/>
      <c r="B1323" s="5"/>
      <c r="C1323" s="5"/>
      <c r="D1323" s="2"/>
      <c r="E1323" s="2"/>
    </row>
    <row r="1324" spans="1:5" x14ac:dyDescent="0.3">
      <c r="A1324" s="6"/>
      <c r="B1324" s="5"/>
      <c r="C1324" s="5"/>
      <c r="D1324" s="2"/>
      <c r="E1324" s="2"/>
    </row>
    <row r="1325" spans="1:5" x14ac:dyDescent="0.3">
      <c r="A1325" s="6"/>
      <c r="B1325" s="5"/>
      <c r="C1325" s="5"/>
      <c r="D1325" s="2"/>
      <c r="E1325" s="2"/>
    </row>
    <row r="1326" spans="1:5" x14ac:dyDescent="0.3">
      <c r="A1326" s="6"/>
      <c r="B1326" s="5"/>
      <c r="C1326" s="5"/>
      <c r="D1326" s="2"/>
      <c r="E1326" s="2"/>
    </row>
    <row r="1327" spans="1:5" x14ac:dyDescent="0.3">
      <c r="A1327" s="6"/>
      <c r="B1327" s="5"/>
      <c r="C1327" s="5"/>
      <c r="D1327" s="2"/>
      <c r="E1327" s="2"/>
    </row>
    <row r="1328" spans="1:5" x14ac:dyDescent="0.3">
      <c r="A1328" s="6"/>
      <c r="B1328" s="5"/>
      <c r="C1328" s="5"/>
      <c r="D1328" s="2"/>
      <c r="E1328" s="2"/>
    </row>
    <row r="1329" spans="1:5" x14ac:dyDescent="0.3">
      <c r="A1329" s="6"/>
      <c r="B1329" s="5"/>
      <c r="C1329" s="5"/>
      <c r="D1329" s="2"/>
      <c r="E1329" s="2"/>
    </row>
    <row r="1330" spans="1:5" x14ac:dyDescent="0.3">
      <c r="A1330" s="6"/>
      <c r="B1330" s="5"/>
      <c r="C1330" s="5"/>
      <c r="D1330" s="2"/>
      <c r="E1330" s="2"/>
    </row>
    <row r="1331" spans="1:5" x14ac:dyDescent="0.3">
      <c r="A1331" s="6"/>
      <c r="B1331" s="5"/>
      <c r="C1331" s="5"/>
      <c r="D1331" s="2"/>
      <c r="E1331" s="2"/>
    </row>
    <row r="1332" spans="1:5" x14ac:dyDescent="0.3">
      <c r="A1332" s="6"/>
      <c r="B1332" s="5"/>
      <c r="C1332" s="5"/>
      <c r="D1332" s="2"/>
      <c r="E1332" s="2"/>
    </row>
    <row r="1333" spans="1:5" x14ac:dyDescent="0.3">
      <c r="A1333" s="6"/>
      <c r="B1333" s="5"/>
      <c r="C1333" s="5"/>
      <c r="D1333" s="2"/>
      <c r="E1333" s="2"/>
    </row>
    <row r="1334" spans="1:5" x14ac:dyDescent="0.3">
      <c r="A1334" s="6"/>
      <c r="B1334" s="5"/>
      <c r="C1334" s="5"/>
      <c r="D1334" s="2"/>
      <c r="E1334" s="2"/>
    </row>
    <row r="1335" spans="1:5" x14ac:dyDescent="0.3">
      <c r="A1335" s="6"/>
      <c r="B1335" s="5"/>
      <c r="C1335" s="5"/>
      <c r="D1335" s="2"/>
      <c r="E1335" s="2"/>
    </row>
    <row r="1336" spans="1:5" x14ac:dyDescent="0.3">
      <c r="A1336" s="6"/>
      <c r="B1336" s="5"/>
      <c r="C1336" s="5"/>
      <c r="D1336" s="2"/>
      <c r="E1336" s="2"/>
    </row>
    <row r="1337" spans="1:5" x14ac:dyDescent="0.3">
      <c r="A1337" s="6"/>
      <c r="B1337" s="5"/>
      <c r="C1337" s="5"/>
      <c r="D1337" s="2"/>
      <c r="E1337" s="2"/>
    </row>
    <row r="1338" spans="1:5" x14ac:dyDescent="0.3">
      <c r="A1338" s="6"/>
      <c r="B1338" s="5"/>
      <c r="C1338" s="5"/>
      <c r="D1338" s="2"/>
      <c r="E1338" s="2"/>
    </row>
    <row r="1339" spans="1:5" x14ac:dyDescent="0.3">
      <c r="A1339" s="6"/>
      <c r="B1339" s="5"/>
      <c r="C1339" s="5"/>
      <c r="D1339" s="2"/>
      <c r="E1339" s="2"/>
    </row>
    <row r="1340" spans="1:5" x14ac:dyDescent="0.3">
      <c r="A1340" s="6"/>
      <c r="B1340" s="5"/>
      <c r="C1340" s="5"/>
      <c r="D1340" s="2"/>
      <c r="E1340" s="2"/>
    </row>
    <row r="1341" spans="1:5" x14ac:dyDescent="0.3">
      <c r="A1341" s="6"/>
      <c r="B1341" s="5"/>
      <c r="C1341" s="5"/>
      <c r="D1341" s="2"/>
      <c r="E1341" s="2"/>
    </row>
    <row r="1342" spans="1:5" x14ac:dyDescent="0.3">
      <c r="A1342" s="6"/>
      <c r="B1342" s="5"/>
      <c r="C1342" s="5"/>
      <c r="D1342" s="2"/>
      <c r="E1342" s="2"/>
    </row>
    <row r="1343" spans="1:5" x14ac:dyDescent="0.3">
      <c r="A1343" s="6"/>
      <c r="B1343" s="5"/>
      <c r="C1343" s="5"/>
      <c r="D1343" s="2"/>
      <c r="E1343" s="2"/>
    </row>
    <row r="1344" spans="1:5" x14ac:dyDescent="0.3">
      <c r="A1344" s="6"/>
      <c r="B1344" s="5"/>
      <c r="C1344" s="5"/>
      <c r="D1344" s="2"/>
      <c r="E1344" s="2"/>
    </row>
    <row r="1345" spans="1:5" x14ac:dyDescent="0.3">
      <c r="A1345" s="6"/>
      <c r="B1345" s="5"/>
      <c r="C1345" s="5"/>
      <c r="D1345" s="2"/>
      <c r="E1345" s="2"/>
    </row>
    <row r="1346" spans="1:5" x14ac:dyDescent="0.3">
      <c r="A1346" s="6"/>
      <c r="B1346" s="5"/>
      <c r="C1346" s="5"/>
      <c r="D1346" s="2"/>
      <c r="E1346" s="2"/>
    </row>
    <row r="1347" spans="1:5" x14ac:dyDescent="0.3">
      <c r="A1347" s="6"/>
      <c r="B1347" s="5"/>
      <c r="C1347" s="5"/>
      <c r="D1347" s="2"/>
      <c r="E1347" s="2"/>
    </row>
    <row r="1348" spans="1:5" x14ac:dyDescent="0.3">
      <c r="A1348" s="6"/>
      <c r="B1348" s="5"/>
      <c r="C1348" s="5"/>
      <c r="D1348" s="2"/>
      <c r="E1348" s="2"/>
    </row>
    <row r="1349" spans="1:5" x14ac:dyDescent="0.3">
      <c r="A1349" s="6"/>
      <c r="B1349" s="5"/>
      <c r="C1349" s="5"/>
      <c r="D1349" s="2"/>
      <c r="E1349" s="2"/>
    </row>
    <row r="1350" spans="1:5" x14ac:dyDescent="0.3">
      <c r="A1350" s="6"/>
      <c r="B1350" s="5"/>
      <c r="C1350" s="5"/>
      <c r="D1350" s="2"/>
      <c r="E1350" s="2"/>
    </row>
    <row r="1351" spans="1:5" x14ac:dyDescent="0.3">
      <c r="A1351" s="6"/>
      <c r="B1351" s="5"/>
      <c r="C1351" s="5"/>
      <c r="D1351" s="2"/>
      <c r="E1351" s="2"/>
    </row>
    <row r="1352" spans="1:5" x14ac:dyDescent="0.3">
      <c r="A1352" s="6"/>
      <c r="B1352" s="5"/>
      <c r="C1352" s="5"/>
      <c r="D1352" s="2"/>
      <c r="E1352" s="2"/>
    </row>
    <row r="1353" spans="1:5" x14ac:dyDescent="0.3">
      <c r="A1353" s="6"/>
      <c r="B1353" s="5"/>
      <c r="C1353" s="5"/>
      <c r="D1353" s="2"/>
      <c r="E1353" s="2"/>
    </row>
    <row r="1354" spans="1:5" x14ac:dyDescent="0.3">
      <c r="A1354" s="6"/>
      <c r="B1354" s="5"/>
      <c r="C1354" s="5"/>
      <c r="D1354" s="2"/>
      <c r="E1354" s="2"/>
    </row>
    <row r="1355" spans="1:5" x14ac:dyDescent="0.3">
      <c r="A1355" s="6"/>
      <c r="B1355" s="5"/>
      <c r="C1355" s="5"/>
      <c r="D1355" s="2"/>
      <c r="E1355" s="2"/>
    </row>
    <row r="1356" spans="1:5" x14ac:dyDescent="0.3">
      <c r="A1356" s="6"/>
      <c r="B1356" s="5"/>
      <c r="C1356" s="5"/>
      <c r="D1356" s="2"/>
      <c r="E1356" s="2"/>
    </row>
    <row r="1357" spans="1:5" x14ac:dyDescent="0.3">
      <c r="A1357" s="6"/>
      <c r="B1357" s="5"/>
      <c r="C1357" s="5"/>
      <c r="D1357" s="2"/>
      <c r="E1357" s="2"/>
    </row>
    <row r="1358" spans="1:5" x14ac:dyDescent="0.3">
      <c r="A1358" s="6"/>
      <c r="B1358" s="5"/>
      <c r="C1358" s="5"/>
      <c r="D1358" s="2"/>
      <c r="E1358" s="2"/>
    </row>
    <row r="1359" spans="1:5" x14ac:dyDescent="0.3">
      <c r="A1359" s="6"/>
      <c r="B1359" s="5"/>
      <c r="C1359" s="5"/>
      <c r="D1359" s="2"/>
      <c r="E1359" s="2"/>
    </row>
    <row r="1360" spans="1:5" x14ac:dyDescent="0.3">
      <c r="A1360" s="6"/>
      <c r="B1360" s="5"/>
      <c r="C1360" s="5"/>
      <c r="D1360" s="2"/>
      <c r="E1360" s="2"/>
    </row>
    <row r="1361" spans="1:5" x14ac:dyDescent="0.3">
      <c r="A1361" s="6"/>
      <c r="B1361" s="5"/>
      <c r="C1361" s="5"/>
      <c r="D1361" s="2"/>
      <c r="E1361" s="2"/>
    </row>
    <row r="1362" spans="1:5" x14ac:dyDescent="0.3">
      <c r="A1362" s="6"/>
      <c r="B1362" s="5"/>
      <c r="C1362" s="5"/>
      <c r="D1362" s="2"/>
      <c r="E1362" s="2"/>
    </row>
    <row r="1363" spans="1:5" x14ac:dyDescent="0.3">
      <c r="A1363" s="6"/>
      <c r="B1363" s="5"/>
      <c r="C1363" s="5"/>
      <c r="D1363" s="2"/>
      <c r="E1363" s="2"/>
    </row>
    <row r="1364" spans="1:5" x14ac:dyDescent="0.3">
      <c r="A1364" s="6"/>
      <c r="B1364" s="5"/>
      <c r="C1364" s="5"/>
      <c r="D1364" s="2"/>
      <c r="E1364" s="2"/>
    </row>
    <row r="1365" spans="1:5" x14ac:dyDescent="0.3">
      <c r="A1365" s="6"/>
      <c r="B1365" s="5"/>
      <c r="C1365" s="5"/>
      <c r="D1365" s="2"/>
      <c r="E1365" s="2"/>
    </row>
    <row r="1366" spans="1:5" x14ac:dyDescent="0.3">
      <c r="A1366" s="6"/>
      <c r="B1366" s="5"/>
      <c r="C1366" s="5"/>
      <c r="D1366" s="2"/>
      <c r="E1366" s="2"/>
    </row>
    <row r="1367" spans="1:5" x14ac:dyDescent="0.3">
      <c r="A1367" s="6"/>
      <c r="B1367" s="5"/>
      <c r="C1367" s="5"/>
      <c r="D1367" s="2"/>
      <c r="E1367" s="2"/>
    </row>
    <row r="1368" spans="1:5" x14ac:dyDescent="0.3">
      <c r="A1368" s="6"/>
      <c r="B1368" s="5"/>
      <c r="C1368" s="5"/>
      <c r="D1368" s="2"/>
      <c r="E1368" s="2"/>
    </row>
    <row r="1369" spans="1:5" x14ac:dyDescent="0.3">
      <c r="A1369" s="6"/>
      <c r="B1369" s="5"/>
      <c r="C1369" s="5"/>
      <c r="D1369" s="2"/>
      <c r="E1369" s="2"/>
    </row>
    <row r="1370" spans="1:5" x14ac:dyDescent="0.3">
      <c r="A1370" s="6"/>
      <c r="B1370" s="5"/>
      <c r="C1370" s="5"/>
      <c r="D1370" s="2"/>
      <c r="E1370" s="2"/>
    </row>
    <row r="1371" spans="1:5" x14ac:dyDescent="0.3">
      <c r="A1371" s="6"/>
      <c r="B1371" s="5"/>
      <c r="C1371" s="5"/>
      <c r="D1371" s="2"/>
      <c r="E1371" s="2"/>
    </row>
    <row r="1372" spans="1:5" x14ac:dyDescent="0.3">
      <c r="A1372" s="6"/>
      <c r="B1372" s="5"/>
      <c r="C1372" s="5"/>
      <c r="D1372" s="2"/>
      <c r="E1372" s="2"/>
    </row>
    <row r="1373" spans="1:5" x14ac:dyDescent="0.3">
      <c r="A1373" s="6"/>
      <c r="B1373" s="5"/>
      <c r="C1373" s="5"/>
      <c r="D1373" s="2"/>
      <c r="E1373" s="2"/>
    </row>
    <row r="1374" spans="1:5" x14ac:dyDescent="0.3">
      <c r="A1374" s="6"/>
      <c r="B1374" s="5"/>
      <c r="C1374" s="5"/>
      <c r="D1374" s="2"/>
      <c r="E1374" s="2"/>
    </row>
    <row r="1375" spans="1:5" x14ac:dyDescent="0.3">
      <c r="A1375" s="6"/>
      <c r="B1375" s="5"/>
      <c r="C1375" s="5"/>
      <c r="D1375" s="2"/>
      <c r="E1375" s="2"/>
    </row>
    <row r="1376" spans="1:5" x14ac:dyDescent="0.3">
      <c r="A1376" s="6"/>
      <c r="B1376" s="5"/>
      <c r="C1376" s="5"/>
      <c r="D1376" s="2"/>
      <c r="E1376" s="2"/>
    </row>
    <row r="1377" spans="1:5" x14ac:dyDescent="0.3">
      <c r="A1377" s="6"/>
      <c r="B1377" s="5"/>
      <c r="C1377" s="5"/>
      <c r="D1377" s="2"/>
      <c r="E1377" s="2"/>
    </row>
    <row r="1378" spans="1:5" x14ac:dyDescent="0.3">
      <c r="A1378" s="6"/>
      <c r="B1378" s="5"/>
      <c r="C1378" s="5"/>
      <c r="D1378" s="2"/>
      <c r="E1378" s="2"/>
    </row>
    <row r="1379" spans="1:5" x14ac:dyDescent="0.3">
      <c r="A1379" s="6"/>
      <c r="B1379" s="5"/>
      <c r="C1379" s="5"/>
      <c r="D1379" s="2"/>
      <c r="E1379" s="2"/>
    </row>
    <row r="1380" spans="1:5" x14ac:dyDescent="0.3">
      <c r="A1380" s="6"/>
      <c r="B1380" s="5"/>
      <c r="C1380" s="5"/>
      <c r="D1380" s="2"/>
      <c r="E1380" s="2"/>
    </row>
    <row r="1381" spans="1:5" x14ac:dyDescent="0.3">
      <c r="A1381" s="6"/>
      <c r="B1381" s="5"/>
      <c r="C1381" s="5"/>
      <c r="D1381" s="2"/>
      <c r="E1381" s="2"/>
    </row>
    <row r="1382" spans="1:5" x14ac:dyDescent="0.3">
      <c r="A1382" s="6"/>
      <c r="B1382" s="5"/>
      <c r="C1382" s="5"/>
      <c r="D1382" s="2"/>
      <c r="E1382" s="2"/>
    </row>
    <row r="1383" spans="1:5" x14ac:dyDescent="0.3">
      <c r="A1383" s="6"/>
      <c r="B1383" s="5"/>
      <c r="C1383" s="5"/>
      <c r="D1383" s="2"/>
      <c r="E1383" s="2"/>
    </row>
    <row r="1384" spans="1:5" x14ac:dyDescent="0.3">
      <c r="A1384" s="6"/>
      <c r="B1384" s="5"/>
      <c r="C1384" s="5"/>
      <c r="D1384" s="2"/>
      <c r="E1384" s="2"/>
    </row>
    <row r="1385" spans="1:5" x14ac:dyDescent="0.3">
      <c r="A1385" s="6"/>
      <c r="B1385" s="5"/>
      <c r="C1385" s="5"/>
      <c r="D1385" s="2"/>
      <c r="E1385" s="2"/>
    </row>
    <row r="1386" spans="1:5" x14ac:dyDescent="0.3">
      <c r="A1386" s="6"/>
      <c r="B1386" s="5"/>
      <c r="C1386" s="5"/>
      <c r="D1386" s="2"/>
      <c r="E1386" s="2"/>
    </row>
    <row r="1387" spans="1:5" x14ac:dyDescent="0.3">
      <c r="A1387" s="6"/>
      <c r="B1387" s="5"/>
      <c r="C1387" s="5"/>
      <c r="D1387" s="2"/>
      <c r="E1387" s="2"/>
    </row>
    <row r="1388" spans="1:5" x14ac:dyDescent="0.3">
      <c r="A1388" s="6"/>
      <c r="B1388" s="5"/>
      <c r="C1388" s="5"/>
      <c r="D1388" s="2"/>
      <c r="E1388" s="2"/>
    </row>
    <row r="1389" spans="1:5" x14ac:dyDescent="0.3">
      <c r="A1389" s="6"/>
      <c r="B1389" s="5"/>
      <c r="C1389" s="5"/>
      <c r="D1389" s="2"/>
      <c r="E1389" s="2"/>
    </row>
    <row r="1390" spans="1:5" x14ac:dyDescent="0.3">
      <c r="A1390" s="6"/>
      <c r="B1390" s="5"/>
      <c r="C1390" s="5"/>
      <c r="D1390" s="2"/>
      <c r="E1390" s="2"/>
    </row>
    <row r="1391" spans="1:5" x14ac:dyDescent="0.3">
      <c r="A1391" s="6"/>
      <c r="B1391" s="5"/>
      <c r="C1391" s="5"/>
      <c r="D1391" s="2"/>
      <c r="E1391" s="2"/>
    </row>
    <row r="1392" spans="1:5" x14ac:dyDescent="0.3">
      <c r="A1392" s="6"/>
      <c r="B1392" s="5"/>
      <c r="C1392" s="5"/>
      <c r="D1392" s="2"/>
      <c r="E1392" s="2"/>
    </row>
    <row r="1393" spans="1:5" x14ac:dyDescent="0.3">
      <c r="A1393" s="6"/>
      <c r="B1393" s="5"/>
      <c r="C1393" s="5"/>
      <c r="D1393" s="2"/>
      <c r="E1393" s="2"/>
    </row>
    <row r="1394" spans="1:5" x14ac:dyDescent="0.3">
      <c r="A1394" s="6"/>
      <c r="B1394" s="5"/>
      <c r="C1394" s="5"/>
      <c r="D1394" s="2"/>
      <c r="E1394" s="2"/>
    </row>
    <row r="1395" spans="1:5" x14ac:dyDescent="0.3">
      <c r="A1395" s="6"/>
      <c r="B1395" s="5"/>
      <c r="C1395" s="5"/>
      <c r="D1395" s="2"/>
      <c r="E1395" s="2"/>
    </row>
    <row r="1396" spans="1:5" x14ac:dyDescent="0.3">
      <c r="A1396" s="6"/>
      <c r="B1396" s="5"/>
      <c r="C1396" s="5"/>
      <c r="D1396" s="2"/>
      <c r="E1396" s="2"/>
    </row>
    <row r="1397" spans="1:5" x14ac:dyDescent="0.3">
      <c r="A1397" s="6"/>
      <c r="B1397" s="5"/>
      <c r="C1397" s="5"/>
      <c r="D1397" s="2"/>
      <c r="E1397" s="2"/>
    </row>
    <row r="1398" spans="1:5" x14ac:dyDescent="0.3">
      <c r="A1398" s="6"/>
      <c r="B1398" s="5"/>
      <c r="C1398" s="5"/>
      <c r="D1398" s="2"/>
      <c r="E1398" s="2"/>
    </row>
    <row r="1399" spans="1:5" x14ac:dyDescent="0.3">
      <c r="A1399" s="6"/>
      <c r="B1399" s="5"/>
      <c r="C1399" s="5"/>
      <c r="D1399" s="2"/>
      <c r="E1399" s="2"/>
    </row>
    <row r="1400" spans="1:5" x14ac:dyDescent="0.3">
      <c r="A1400" s="6"/>
      <c r="B1400" s="5"/>
      <c r="C1400" s="5"/>
      <c r="D1400" s="2"/>
      <c r="E1400" s="2"/>
    </row>
    <row r="1401" spans="1:5" x14ac:dyDescent="0.3">
      <c r="A1401" s="6"/>
      <c r="B1401" s="5"/>
      <c r="C1401" s="5"/>
      <c r="D1401" s="2"/>
      <c r="E1401" s="2"/>
    </row>
    <row r="1402" spans="1:5" x14ac:dyDescent="0.3">
      <c r="A1402" s="6"/>
      <c r="B1402" s="5"/>
      <c r="C1402" s="5"/>
      <c r="D1402" s="2"/>
      <c r="E1402" s="2"/>
    </row>
    <row r="1403" spans="1:5" x14ac:dyDescent="0.3">
      <c r="A1403" s="6"/>
      <c r="B1403" s="5"/>
      <c r="C1403" s="5"/>
      <c r="D1403" s="2"/>
      <c r="E1403" s="2"/>
    </row>
    <row r="1404" spans="1:5" x14ac:dyDescent="0.3">
      <c r="A1404" s="6"/>
      <c r="B1404" s="5"/>
      <c r="C1404" s="5"/>
      <c r="D1404" s="2"/>
      <c r="E1404" s="2"/>
    </row>
    <row r="1405" spans="1:5" x14ac:dyDescent="0.3">
      <c r="A1405" s="6"/>
      <c r="B1405" s="5"/>
      <c r="C1405" s="5"/>
      <c r="D1405" s="2"/>
      <c r="E1405" s="2"/>
    </row>
    <row r="1406" spans="1:5" x14ac:dyDescent="0.3">
      <c r="A1406" s="6"/>
      <c r="B1406" s="5"/>
      <c r="C1406" s="5"/>
      <c r="D1406" s="2"/>
      <c r="E1406" s="2"/>
    </row>
    <row r="1407" spans="1:5" x14ac:dyDescent="0.3">
      <c r="A1407" s="6"/>
      <c r="B1407" s="5"/>
      <c r="C1407" s="5"/>
      <c r="D1407" s="2"/>
      <c r="E1407" s="2"/>
    </row>
    <row r="1408" spans="1:5" x14ac:dyDescent="0.3">
      <c r="A1408" s="6"/>
      <c r="B1408" s="5"/>
      <c r="C1408" s="5"/>
      <c r="D1408" s="2"/>
      <c r="E1408" s="2"/>
    </row>
    <row r="1409" spans="1:5" x14ac:dyDescent="0.3">
      <c r="A1409" s="6"/>
      <c r="B1409" s="5"/>
      <c r="C1409" s="5"/>
      <c r="D1409" s="2"/>
      <c r="E1409" s="2"/>
    </row>
    <row r="1410" spans="1:5" x14ac:dyDescent="0.3">
      <c r="A1410" s="6"/>
      <c r="B1410" s="5"/>
      <c r="C1410" s="5"/>
      <c r="D1410" s="2"/>
      <c r="E1410" s="2"/>
    </row>
    <row r="1411" spans="1:5" x14ac:dyDescent="0.3">
      <c r="A1411" s="6"/>
      <c r="B1411" s="5"/>
      <c r="C1411" s="5"/>
      <c r="D1411" s="2"/>
      <c r="E1411" s="2"/>
    </row>
    <row r="1412" spans="1:5" x14ac:dyDescent="0.3">
      <c r="A1412" s="6"/>
      <c r="B1412" s="5"/>
      <c r="C1412" s="5"/>
      <c r="D1412" s="2"/>
      <c r="E1412" s="2"/>
    </row>
    <row r="1413" spans="1:5" x14ac:dyDescent="0.3">
      <c r="A1413" s="6"/>
      <c r="B1413" s="5"/>
      <c r="C1413" s="5"/>
      <c r="D1413" s="2"/>
      <c r="E1413" s="2"/>
    </row>
    <row r="1414" spans="1:5" x14ac:dyDescent="0.3">
      <c r="A1414" s="6"/>
      <c r="B1414" s="5"/>
      <c r="C1414" s="5"/>
      <c r="D1414" s="2"/>
      <c r="E1414" s="2"/>
    </row>
    <row r="1415" spans="1:5" x14ac:dyDescent="0.3">
      <c r="A1415" s="6"/>
      <c r="B1415" s="5"/>
      <c r="C1415" s="5"/>
      <c r="D1415" s="2"/>
      <c r="E1415" s="2"/>
    </row>
    <row r="1416" spans="1:5" x14ac:dyDescent="0.3">
      <c r="A1416" s="6"/>
      <c r="B1416" s="5"/>
      <c r="C1416" s="5"/>
      <c r="D1416" s="2"/>
      <c r="E1416" s="2"/>
    </row>
    <row r="1417" spans="1:5" x14ac:dyDescent="0.3">
      <c r="A1417" s="6"/>
      <c r="B1417" s="5"/>
      <c r="C1417" s="5"/>
      <c r="D1417" s="2"/>
      <c r="E1417" s="2"/>
    </row>
    <row r="1418" spans="1:5" x14ac:dyDescent="0.3">
      <c r="A1418" s="6"/>
      <c r="B1418" s="5"/>
      <c r="C1418" s="5"/>
      <c r="D1418" s="2"/>
      <c r="E1418" s="2"/>
    </row>
    <row r="1419" spans="1:5" x14ac:dyDescent="0.3">
      <c r="A1419" s="6"/>
      <c r="B1419" s="5"/>
      <c r="C1419" s="5"/>
      <c r="D1419" s="2"/>
      <c r="E1419" s="2"/>
    </row>
    <row r="1420" spans="1:5" x14ac:dyDescent="0.3">
      <c r="A1420" s="6"/>
      <c r="B1420" s="5"/>
      <c r="C1420" s="5"/>
      <c r="D1420" s="2"/>
      <c r="E1420" s="2"/>
    </row>
    <row r="1421" spans="1:5" x14ac:dyDescent="0.3">
      <c r="A1421" s="6"/>
      <c r="B1421" s="5"/>
      <c r="C1421" s="5"/>
      <c r="D1421" s="2"/>
      <c r="E1421" s="2"/>
    </row>
    <row r="1422" spans="1:5" x14ac:dyDescent="0.3">
      <c r="A1422" s="6"/>
      <c r="B1422" s="5"/>
      <c r="C1422" s="5"/>
      <c r="D1422" s="2"/>
      <c r="E1422" s="2"/>
    </row>
    <row r="1423" spans="1:5" x14ac:dyDescent="0.3">
      <c r="A1423" s="6"/>
      <c r="B1423" s="5"/>
      <c r="C1423" s="5"/>
      <c r="D1423" s="2"/>
      <c r="E1423" s="2"/>
    </row>
    <row r="1424" spans="1:5" x14ac:dyDescent="0.3">
      <c r="A1424" s="6"/>
      <c r="B1424" s="5"/>
      <c r="C1424" s="5"/>
      <c r="D1424" s="2"/>
      <c r="E1424" s="2"/>
    </row>
    <row r="1425" spans="1:5" x14ac:dyDescent="0.3">
      <c r="A1425" s="6"/>
      <c r="B1425" s="5"/>
      <c r="C1425" s="5"/>
      <c r="D1425" s="2"/>
      <c r="E1425" s="2"/>
    </row>
    <row r="1426" spans="1:5" x14ac:dyDescent="0.3">
      <c r="A1426" s="6"/>
      <c r="B1426" s="5"/>
      <c r="C1426" s="5"/>
      <c r="D1426" s="2"/>
      <c r="E1426" s="2"/>
    </row>
    <row r="1427" spans="1:5" x14ac:dyDescent="0.3">
      <c r="A1427" s="6"/>
      <c r="B1427" s="5"/>
      <c r="C1427" s="5"/>
      <c r="D1427" s="2"/>
      <c r="E1427" s="2"/>
    </row>
    <row r="1428" spans="1:5" x14ac:dyDescent="0.3">
      <c r="A1428" s="6"/>
      <c r="B1428" s="5"/>
      <c r="C1428" s="5"/>
      <c r="D1428" s="2"/>
      <c r="E1428" s="2"/>
    </row>
    <row r="1429" spans="1:5" x14ac:dyDescent="0.3">
      <c r="A1429" s="6"/>
      <c r="B1429" s="5"/>
      <c r="C1429" s="5"/>
      <c r="D1429" s="2"/>
      <c r="E1429" s="2"/>
    </row>
    <row r="1430" spans="1:5" x14ac:dyDescent="0.3">
      <c r="A1430" s="6"/>
      <c r="B1430" s="5"/>
      <c r="C1430" s="5"/>
      <c r="D1430" s="2"/>
      <c r="E1430" s="2"/>
    </row>
    <row r="1431" spans="1:5" x14ac:dyDescent="0.3">
      <c r="A1431" s="6"/>
      <c r="B1431" s="5"/>
      <c r="C1431" s="5"/>
      <c r="D1431" s="2"/>
      <c r="E1431" s="2"/>
    </row>
    <row r="1432" spans="1:5" x14ac:dyDescent="0.3">
      <c r="A1432" s="6"/>
      <c r="B1432" s="5"/>
      <c r="C1432" s="5"/>
      <c r="D1432" s="2"/>
      <c r="E1432" s="2"/>
    </row>
    <row r="1433" spans="1:5" x14ac:dyDescent="0.3">
      <c r="A1433" s="6"/>
      <c r="B1433" s="5"/>
      <c r="C1433" s="5"/>
      <c r="D1433" s="2"/>
      <c r="E1433" s="2"/>
    </row>
    <row r="1434" spans="1:5" x14ac:dyDescent="0.3">
      <c r="A1434" s="6"/>
      <c r="B1434" s="5"/>
      <c r="C1434" s="5"/>
      <c r="D1434" s="2"/>
      <c r="E1434" s="2"/>
    </row>
    <row r="1435" spans="1:5" x14ac:dyDescent="0.3">
      <c r="A1435" s="6"/>
      <c r="B1435" s="5"/>
      <c r="C1435" s="5"/>
      <c r="D1435" s="2"/>
      <c r="E1435" s="2"/>
    </row>
    <row r="1436" spans="1:5" x14ac:dyDescent="0.3">
      <c r="A1436" s="6"/>
      <c r="B1436" s="5"/>
      <c r="C1436" s="5"/>
      <c r="D1436" s="2"/>
      <c r="E1436" s="2"/>
    </row>
    <row r="1437" spans="1:5" x14ac:dyDescent="0.3">
      <c r="A1437" s="6"/>
      <c r="B1437" s="5"/>
      <c r="C1437" s="5"/>
      <c r="D1437" s="2"/>
      <c r="E1437" s="2"/>
    </row>
    <row r="1438" spans="1:5" x14ac:dyDescent="0.3">
      <c r="A1438" s="6"/>
      <c r="B1438" s="5"/>
      <c r="C1438" s="5"/>
      <c r="D1438" s="2"/>
      <c r="E1438" s="2"/>
    </row>
    <row r="1439" spans="1:5" x14ac:dyDescent="0.3">
      <c r="A1439" s="6"/>
      <c r="B1439" s="5"/>
      <c r="C1439" s="5"/>
      <c r="D1439" s="2"/>
      <c r="E1439" s="2"/>
    </row>
    <row r="1440" spans="1:5" x14ac:dyDescent="0.3">
      <c r="A1440" s="6"/>
      <c r="B1440" s="5"/>
      <c r="C1440" s="5"/>
      <c r="D1440" s="2"/>
      <c r="E1440" s="2"/>
    </row>
    <row r="1441" spans="1:5" x14ac:dyDescent="0.3">
      <c r="A1441" s="6"/>
      <c r="B1441" s="5"/>
      <c r="C1441" s="5"/>
      <c r="D1441" s="2"/>
      <c r="E1441" s="2"/>
    </row>
    <row r="1442" spans="1:5" x14ac:dyDescent="0.3">
      <c r="A1442" s="6"/>
      <c r="B1442" s="5"/>
      <c r="C1442" s="5"/>
      <c r="D1442" s="2"/>
      <c r="E1442" s="2"/>
    </row>
    <row r="1443" spans="1:5" x14ac:dyDescent="0.3">
      <c r="A1443" s="6"/>
      <c r="B1443" s="5"/>
      <c r="C1443" s="5"/>
      <c r="D1443" s="2"/>
      <c r="E1443" s="2"/>
    </row>
    <row r="1444" spans="1:5" x14ac:dyDescent="0.3">
      <c r="A1444" s="6"/>
      <c r="B1444" s="5"/>
      <c r="C1444" s="5"/>
      <c r="D1444" s="2"/>
      <c r="E1444" s="2"/>
    </row>
    <row r="1445" spans="1:5" x14ac:dyDescent="0.3">
      <c r="A1445" s="6"/>
      <c r="B1445" s="5"/>
      <c r="C1445" s="5"/>
      <c r="D1445" s="2"/>
      <c r="E1445" s="2"/>
    </row>
    <row r="1446" spans="1:5" x14ac:dyDescent="0.3">
      <c r="A1446" s="6"/>
      <c r="B1446" s="5"/>
      <c r="C1446" s="5"/>
      <c r="D1446" s="2"/>
      <c r="E1446" s="2"/>
    </row>
    <row r="1447" spans="1:5" x14ac:dyDescent="0.3">
      <c r="A1447" s="6"/>
      <c r="B1447" s="5"/>
      <c r="C1447" s="5"/>
      <c r="D1447" s="2"/>
      <c r="E1447" s="2"/>
    </row>
    <row r="1448" spans="1:5" x14ac:dyDescent="0.3">
      <c r="A1448" s="6"/>
      <c r="B1448" s="5"/>
      <c r="C1448" s="5"/>
      <c r="D1448" s="2"/>
      <c r="E1448" s="2"/>
    </row>
    <row r="1449" spans="1:5" x14ac:dyDescent="0.3">
      <c r="A1449" s="6"/>
      <c r="B1449" s="5"/>
      <c r="C1449" s="5"/>
      <c r="D1449" s="2"/>
      <c r="E1449" s="2"/>
    </row>
    <row r="1450" spans="1:5" x14ac:dyDescent="0.3">
      <c r="A1450" s="6"/>
      <c r="B1450" s="5"/>
      <c r="C1450" s="5"/>
      <c r="D1450" s="2"/>
      <c r="E1450" s="2"/>
    </row>
    <row r="1451" spans="1:5" x14ac:dyDescent="0.3">
      <c r="A1451" s="6"/>
      <c r="B1451" s="5"/>
      <c r="C1451" s="5"/>
      <c r="D1451" s="2"/>
      <c r="E1451" s="2"/>
    </row>
    <row r="1452" spans="1:5" x14ac:dyDescent="0.3">
      <c r="A1452" s="6"/>
      <c r="B1452" s="5"/>
      <c r="C1452" s="5"/>
      <c r="D1452" s="2"/>
      <c r="E1452" s="2"/>
    </row>
    <row r="1453" spans="1:5" x14ac:dyDescent="0.3">
      <c r="A1453" s="6"/>
      <c r="B1453" s="5"/>
      <c r="C1453" s="5"/>
      <c r="D1453" s="2"/>
      <c r="E1453" s="2"/>
    </row>
    <row r="1454" spans="1:5" x14ac:dyDescent="0.3">
      <c r="A1454" s="6"/>
      <c r="B1454" s="5"/>
      <c r="C1454" s="5"/>
      <c r="D1454" s="2"/>
      <c r="E1454" s="2"/>
    </row>
    <row r="1455" spans="1:5" x14ac:dyDescent="0.3">
      <c r="A1455" s="6"/>
      <c r="B1455" s="5"/>
      <c r="C1455" s="5"/>
      <c r="D1455" s="2"/>
      <c r="E1455" s="2"/>
    </row>
    <row r="1456" spans="1:5" x14ac:dyDescent="0.3">
      <c r="A1456" s="6"/>
      <c r="B1456" s="5"/>
      <c r="C1456" s="5"/>
      <c r="D1456" s="2"/>
      <c r="E1456" s="2"/>
    </row>
    <row r="1457" spans="1:5" x14ac:dyDescent="0.3">
      <c r="A1457" s="6"/>
      <c r="B1457" s="5"/>
      <c r="C1457" s="5"/>
      <c r="D1457" s="2"/>
      <c r="E1457" s="2"/>
    </row>
    <row r="1458" spans="1:5" x14ac:dyDescent="0.3">
      <c r="A1458" s="6"/>
      <c r="B1458" s="5"/>
      <c r="C1458" s="5"/>
      <c r="D1458" s="2"/>
      <c r="E1458" s="2"/>
    </row>
    <row r="1459" spans="1:5" x14ac:dyDescent="0.3">
      <c r="A1459" s="6"/>
      <c r="B1459" s="5"/>
      <c r="C1459" s="5"/>
      <c r="D1459" s="2"/>
      <c r="E1459" s="2"/>
    </row>
    <row r="1460" spans="1:5" x14ac:dyDescent="0.3">
      <c r="A1460" s="6"/>
      <c r="B1460" s="5"/>
      <c r="C1460" s="5"/>
      <c r="D1460" s="2"/>
      <c r="E1460" s="2"/>
    </row>
    <row r="1461" spans="1:5" x14ac:dyDescent="0.3">
      <c r="A1461" s="6"/>
      <c r="B1461" s="5"/>
      <c r="C1461" s="5"/>
      <c r="D1461" s="2"/>
      <c r="E1461" s="2"/>
    </row>
    <row r="1462" spans="1:5" x14ac:dyDescent="0.3">
      <c r="A1462" s="6"/>
      <c r="B1462" s="5"/>
      <c r="C1462" s="5"/>
      <c r="D1462" s="2"/>
      <c r="E1462" s="2"/>
    </row>
    <row r="1463" spans="1:5" x14ac:dyDescent="0.3">
      <c r="A1463" s="6"/>
      <c r="B1463" s="5"/>
      <c r="C1463" s="5"/>
      <c r="D1463" s="2"/>
      <c r="E1463" s="2"/>
    </row>
    <row r="1464" spans="1:5" x14ac:dyDescent="0.3">
      <c r="A1464" s="6"/>
      <c r="B1464" s="5"/>
      <c r="C1464" s="5"/>
      <c r="D1464" s="2"/>
      <c r="E1464" s="2"/>
    </row>
    <row r="1465" spans="1:5" x14ac:dyDescent="0.3">
      <c r="A1465" s="6"/>
      <c r="B1465" s="5"/>
      <c r="C1465" s="5"/>
      <c r="D1465" s="2"/>
      <c r="E1465" s="2"/>
    </row>
    <row r="1466" spans="1:5" x14ac:dyDescent="0.3">
      <c r="A1466" s="6"/>
      <c r="B1466" s="5"/>
      <c r="C1466" s="5"/>
      <c r="D1466" s="2"/>
      <c r="E1466" s="2"/>
    </row>
    <row r="1467" spans="1:5" x14ac:dyDescent="0.3">
      <c r="A1467" s="6"/>
      <c r="B1467" s="5"/>
      <c r="C1467" s="5"/>
      <c r="D1467" s="2"/>
      <c r="E1467" s="2"/>
    </row>
    <row r="1468" spans="1:5" x14ac:dyDescent="0.3">
      <c r="A1468" s="6"/>
      <c r="B1468" s="5"/>
      <c r="C1468" s="5"/>
      <c r="D1468" s="2"/>
      <c r="E1468" s="2"/>
    </row>
    <row r="1469" spans="1:5" x14ac:dyDescent="0.3">
      <c r="A1469" s="6"/>
      <c r="B1469" s="5"/>
      <c r="C1469" s="5"/>
      <c r="D1469" s="2"/>
      <c r="E1469" s="2"/>
    </row>
    <row r="1470" spans="1:5" x14ac:dyDescent="0.3">
      <c r="A1470" s="6"/>
      <c r="B1470" s="5"/>
      <c r="C1470" s="5"/>
      <c r="D1470" s="2"/>
      <c r="E1470" s="2"/>
    </row>
    <row r="1471" spans="1:5" x14ac:dyDescent="0.3">
      <c r="A1471" s="6"/>
      <c r="B1471" s="5"/>
      <c r="C1471" s="5"/>
      <c r="D1471" s="2"/>
      <c r="E1471" s="2"/>
    </row>
    <row r="1472" spans="1:5" x14ac:dyDescent="0.3">
      <c r="A1472" s="6"/>
      <c r="B1472" s="5"/>
      <c r="C1472" s="5"/>
      <c r="D1472" s="2"/>
      <c r="E1472" s="2"/>
    </row>
    <row r="1473" spans="1:5" x14ac:dyDescent="0.3">
      <c r="A1473" s="6"/>
      <c r="B1473" s="5"/>
      <c r="C1473" s="5"/>
      <c r="D1473" s="2"/>
      <c r="E1473" s="2"/>
    </row>
    <row r="1474" spans="1:5" x14ac:dyDescent="0.3">
      <c r="A1474" s="6"/>
      <c r="B1474" s="5"/>
      <c r="C1474" s="5"/>
      <c r="D1474" s="2"/>
      <c r="E1474" s="2"/>
    </row>
    <row r="1475" spans="1:5" x14ac:dyDescent="0.3">
      <c r="A1475" s="6"/>
      <c r="B1475" s="5"/>
      <c r="C1475" s="5"/>
      <c r="D1475" s="2"/>
      <c r="E1475" s="2"/>
    </row>
    <row r="1476" spans="1:5" x14ac:dyDescent="0.3">
      <c r="A1476" s="6"/>
      <c r="B1476" s="5"/>
      <c r="C1476" s="5"/>
      <c r="D1476" s="2"/>
      <c r="E1476" s="2"/>
    </row>
    <row r="1477" spans="1:5" x14ac:dyDescent="0.3">
      <c r="A1477" s="6"/>
      <c r="B1477" s="5"/>
      <c r="C1477" s="5"/>
      <c r="D1477" s="2"/>
      <c r="E1477" s="2"/>
    </row>
    <row r="1478" spans="1:5" x14ac:dyDescent="0.3">
      <c r="A1478" s="6"/>
      <c r="B1478" s="5"/>
      <c r="C1478" s="5"/>
      <c r="D1478" s="2"/>
      <c r="E1478" s="2"/>
    </row>
    <row r="1479" spans="1:5" x14ac:dyDescent="0.3">
      <c r="A1479" s="6"/>
      <c r="B1479" s="5"/>
      <c r="C1479" s="5"/>
      <c r="D1479" s="2"/>
      <c r="E1479" s="2"/>
    </row>
    <row r="1480" spans="1:5" x14ac:dyDescent="0.3">
      <c r="A1480" s="6"/>
      <c r="B1480" s="5"/>
      <c r="C1480" s="5"/>
      <c r="D1480" s="2"/>
      <c r="E1480" s="2"/>
    </row>
    <row r="1481" spans="1:5" x14ac:dyDescent="0.3">
      <c r="A1481" s="6"/>
      <c r="B1481" s="5"/>
      <c r="C1481" s="5"/>
      <c r="D1481" s="2"/>
      <c r="E1481" s="2"/>
    </row>
    <row r="1482" spans="1:5" x14ac:dyDescent="0.3">
      <c r="A1482" s="6"/>
      <c r="B1482" s="5"/>
      <c r="C1482" s="5"/>
      <c r="D1482" s="2"/>
      <c r="E1482" s="2"/>
    </row>
    <row r="1483" spans="1:5" x14ac:dyDescent="0.3">
      <c r="A1483" s="6"/>
      <c r="B1483" s="5"/>
      <c r="C1483" s="5"/>
      <c r="D1483" s="2"/>
      <c r="E1483" s="2"/>
    </row>
    <row r="1484" spans="1:5" x14ac:dyDescent="0.3">
      <c r="A1484" s="6"/>
      <c r="B1484" s="5"/>
      <c r="C1484" s="5"/>
      <c r="D1484" s="2"/>
      <c r="E1484" s="2"/>
    </row>
    <row r="1485" spans="1:5" x14ac:dyDescent="0.3">
      <c r="A1485" s="6"/>
      <c r="B1485" s="5"/>
      <c r="C1485" s="5"/>
      <c r="D1485" s="2"/>
      <c r="E1485" s="2"/>
    </row>
    <row r="1486" spans="1:5" x14ac:dyDescent="0.3">
      <c r="A1486" s="6"/>
      <c r="B1486" s="5"/>
      <c r="C1486" s="5"/>
      <c r="D1486" s="2"/>
      <c r="E1486" s="2"/>
    </row>
    <row r="1487" spans="1:5" x14ac:dyDescent="0.3">
      <c r="A1487" s="6"/>
      <c r="B1487" s="5"/>
      <c r="C1487" s="5"/>
      <c r="D1487" s="2"/>
      <c r="E1487" s="2"/>
    </row>
    <row r="1488" spans="1:5" x14ac:dyDescent="0.3">
      <c r="A1488" s="6"/>
      <c r="B1488" s="5"/>
      <c r="C1488" s="5"/>
      <c r="D1488" s="2"/>
      <c r="E1488" s="2"/>
    </row>
    <row r="1489" spans="1:5" x14ac:dyDescent="0.3">
      <c r="A1489" s="6"/>
      <c r="B1489" s="5"/>
      <c r="C1489" s="5"/>
      <c r="D1489" s="2"/>
      <c r="E1489" s="2"/>
    </row>
    <row r="1490" spans="1:5" x14ac:dyDescent="0.3">
      <c r="A1490" s="6"/>
      <c r="B1490" s="5"/>
      <c r="C1490" s="5"/>
      <c r="D1490" s="2"/>
      <c r="E1490" s="2"/>
    </row>
    <row r="1491" spans="1:5" x14ac:dyDescent="0.3">
      <c r="A1491" s="6"/>
      <c r="B1491" s="5"/>
      <c r="C1491" s="5"/>
      <c r="D1491" s="2"/>
      <c r="E1491" s="2"/>
    </row>
    <row r="1492" spans="1:5" x14ac:dyDescent="0.3">
      <c r="A1492" s="6"/>
      <c r="B1492" s="5"/>
      <c r="C1492" s="5"/>
      <c r="D1492" s="2"/>
      <c r="E1492" s="2"/>
    </row>
    <row r="1493" spans="1:5" x14ac:dyDescent="0.3">
      <c r="A1493" s="6"/>
      <c r="B1493" s="5"/>
      <c r="C1493" s="5"/>
      <c r="D1493" s="2"/>
      <c r="E1493" s="2"/>
    </row>
    <row r="1494" spans="1:5" x14ac:dyDescent="0.3">
      <c r="A1494" s="6"/>
      <c r="B1494" s="5"/>
      <c r="C1494" s="5"/>
      <c r="D1494" s="2"/>
      <c r="E1494" s="2"/>
    </row>
    <row r="1495" spans="1:5" x14ac:dyDescent="0.3">
      <c r="A1495" s="6"/>
      <c r="B1495" s="5"/>
      <c r="C1495" s="5"/>
      <c r="D1495" s="2"/>
      <c r="E1495" s="2"/>
    </row>
    <row r="1496" spans="1:5" x14ac:dyDescent="0.3">
      <c r="A1496" s="6"/>
      <c r="B1496" s="5"/>
      <c r="C1496" s="5"/>
      <c r="D1496" s="2"/>
      <c r="E1496" s="2"/>
    </row>
    <row r="1497" spans="1:5" x14ac:dyDescent="0.3">
      <c r="A1497" s="6"/>
      <c r="B1497" s="5"/>
      <c r="C1497" s="5"/>
      <c r="D1497" s="2"/>
      <c r="E1497" s="2"/>
    </row>
    <row r="1498" spans="1:5" x14ac:dyDescent="0.3">
      <c r="A1498" s="6"/>
      <c r="B1498" s="5"/>
      <c r="C1498" s="5"/>
      <c r="D1498" s="2"/>
      <c r="E1498" s="2"/>
    </row>
    <row r="1499" spans="1:5" x14ac:dyDescent="0.3">
      <c r="A1499" s="6"/>
      <c r="B1499" s="5"/>
      <c r="C1499" s="5"/>
      <c r="D1499" s="2"/>
      <c r="E1499" s="2"/>
    </row>
    <row r="1500" spans="1:5" x14ac:dyDescent="0.3">
      <c r="A1500" s="6"/>
      <c r="B1500" s="5"/>
      <c r="C1500" s="5"/>
      <c r="D1500" s="2"/>
      <c r="E1500" s="2"/>
    </row>
    <row r="1501" spans="1:5" x14ac:dyDescent="0.3">
      <c r="A1501" s="6"/>
      <c r="B1501" s="5"/>
      <c r="C1501" s="5"/>
      <c r="D1501" s="2"/>
      <c r="E1501" s="2"/>
    </row>
    <row r="1502" spans="1:5" x14ac:dyDescent="0.3">
      <c r="A1502" s="6"/>
      <c r="B1502" s="5"/>
      <c r="C1502" s="5"/>
      <c r="D1502" s="2"/>
      <c r="E1502" s="2"/>
    </row>
    <row r="1503" spans="1:5" x14ac:dyDescent="0.3">
      <c r="A1503" s="6"/>
      <c r="B1503" s="5"/>
      <c r="C1503" s="5"/>
      <c r="D1503" s="2"/>
      <c r="E1503" s="2"/>
    </row>
    <row r="1504" spans="1:5" x14ac:dyDescent="0.3">
      <c r="A1504" s="6"/>
      <c r="B1504" s="5"/>
      <c r="C1504" s="5"/>
      <c r="D1504" s="2"/>
      <c r="E1504" s="2"/>
    </row>
    <row r="1505" spans="1:5" x14ac:dyDescent="0.3">
      <c r="A1505" s="6"/>
      <c r="B1505" s="5"/>
      <c r="C1505" s="5"/>
      <c r="D1505" s="2"/>
      <c r="E1505" s="2"/>
    </row>
    <row r="1506" spans="1:5" x14ac:dyDescent="0.3">
      <c r="A1506" s="6"/>
      <c r="B1506" s="5"/>
      <c r="C1506" s="5"/>
      <c r="D1506" s="2"/>
      <c r="E1506" s="2"/>
    </row>
    <row r="1507" spans="1:5" x14ac:dyDescent="0.3">
      <c r="A1507" s="6"/>
      <c r="B1507" s="5"/>
      <c r="C1507" s="5"/>
      <c r="D1507" s="2"/>
      <c r="E1507" s="2"/>
    </row>
    <row r="1508" spans="1:5" x14ac:dyDescent="0.3">
      <c r="A1508" s="6"/>
      <c r="B1508" s="5"/>
      <c r="C1508" s="5"/>
      <c r="D1508" s="2"/>
      <c r="E1508" s="2"/>
    </row>
    <row r="1509" spans="1:5" x14ac:dyDescent="0.3">
      <c r="A1509" s="6"/>
      <c r="B1509" s="5"/>
      <c r="C1509" s="5"/>
      <c r="D1509" s="2"/>
      <c r="E1509" s="2"/>
    </row>
    <row r="1510" spans="1:5" x14ac:dyDescent="0.3">
      <c r="A1510" s="6"/>
      <c r="B1510" s="5"/>
      <c r="C1510" s="5"/>
      <c r="D1510" s="2"/>
      <c r="E1510" s="2"/>
    </row>
    <row r="1511" spans="1:5" x14ac:dyDescent="0.3">
      <c r="A1511" s="6"/>
      <c r="B1511" s="5"/>
      <c r="C1511" s="5"/>
      <c r="D1511" s="2"/>
      <c r="E1511" s="2"/>
    </row>
    <row r="1512" spans="1:5" x14ac:dyDescent="0.3">
      <c r="A1512" s="6"/>
      <c r="B1512" s="5"/>
      <c r="C1512" s="5"/>
      <c r="D1512" s="2"/>
      <c r="E1512" s="2"/>
    </row>
    <row r="1513" spans="1:5" x14ac:dyDescent="0.3">
      <c r="A1513" s="6"/>
      <c r="B1513" s="5"/>
      <c r="C1513" s="5"/>
      <c r="D1513" s="2"/>
      <c r="E1513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500"/>
  <sheetViews>
    <sheetView workbookViewId="0">
      <selection activeCell="D1" sqref="D1"/>
    </sheetView>
  </sheetViews>
  <sheetFormatPr defaultRowHeight="14.4" x14ac:dyDescent="0.3"/>
  <cols>
    <col min="1" max="1" width="10.109375" bestFit="1" customWidth="1"/>
    <col min="3" max="3" width="8" bestFit="1" customWidth="1"/>
    <col min="4" max="4" width="17.33203125" bestFit="1" customWidth="1"/>
    <col min="5" max="5" width="13.88671875" bestFit="1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5</v>
      </c>
      <c r="E1" s="5" t="s">
        <v>6</v>
      </c>
    </row>
    <row r="2" spans="1:5" x14ac:dyDescent="0.3">
      <c r="A2" s="6">
        <v>42005</v>
      </c>
      <c r="B2" s="5">
        <v>227.75</v>
      </c>
      <c r="C2" s="5">
        <v>1403.55</v>
      </c>
      <c r="D2" s="5"/>
      <c r="E2" s="5"/>
    </row>
    <row r="3" spans="1:5" x14ac:dyDescent="0.3">
      <c r="A3" s="6">
        <v>42006</v>
      </c>
      <c r="B3" s="5">
        <v>230.95</v>
      </c>
      <c r="C3" s="5">
        <v>1425.9</v>
      </c>
      <c r="D3" s="3">
        <f>LN(B3/B2)</f>
        <v>1.3952700736546749E-2</v>
      </c>
      <c r="E3" s="3">
        <f>LN(C3/C2)</f>
        <v>1.5798451898041899E-2</v>
      </c>
    </row>
    <row r="4" spans="1:5" x14ac:dyDescent="0.3">
      <c r="A4" s="6">
        <v>42009</v>
      </c>
      <c r="B4" s="5">
        <v>230.65</v>
      </c>
      <c r="C4" s="5">
        <v>1433.65</v>
      </c>
      <c r="D4" s="3">
        <f t="shared" ref="D4:D67" si="0">LN(B4/B3)</f>
        <v>-1.2998268727848429E-3</v>
      </c>
      <c r="E4" s="3">
        <f t="shared" ref="E4:E67" si="1">LN(C4/C3)</f>
        <v>5.4204465565389978E-3</v>
      </c>
    </row>
    <row r="5" spans="1:5" x14ac:dyDescent="0.3">
      <c r="A5" s="6">
        <v>42010</v>
      </c>
      <c r="B5" s="5">
        <v>222.15</v>
      </c>
      <c r="C5" s="5">
        <v>1383.55</v>
      </c>
      <c r="D5" s="3">
        <f t="shared" si="0"/>
        <v>-3.7548580621912089E-2</v>
      </c>
      <c r="E5" s="3">
        <f t="shared" si="1"/>
        <v>-3.5570980046604576E-2</v>
      </c>
    </row>
    <row r="6" spans="1:5" x14ac:dyDescent="0.3">
      <c r="A6" s="6">
        <v>42011</v>
      </c>
      <c r="B6" s="5">
        <v>220.1</v>
      </c>
      <c r="C6" s="5">
        <v>1367.45</v>
      </c>
      <c r="D6" s="3">
        <f t="shared" si="0"/>
        <v>-9.2708408495016E-3</v>
      </c>
      <c r="E6" s="3">
        <f t="shared" si="1"/>
        <v>-1.1704968241614804E-2</v>
      </c>
    </row>
    <row r="7" spans="1:5" x14ac:dyDescent="0.3">
      <c r="A7" s="6">
        <v>42012</v>
      </c>
      <c r="B7" s="5">
        <v>226.4</v>
      </c>
      <c r="C7" s="5">
        <v>1391.4</v>
      </c>
      <c r="D7" s="3">
        <f t="shared" si="0"/>
        <v>2.8221357796611946E-2</v>
      </c>
      <c r="E7" s="3">
        <f t="shared" si="1"/>
        <v>1.7362742933148108E-2</v>
      </c>
    </row>
    <row r="8" spans="1:5" x14ac:dyDescent="0.3">
      <c r="A8" s="6">
        <v>42013</v>
      </c>
      <c r="B8" s="5">
        <v>223.8</v>
      </c>
      <c r="C8" s="5">
        <v>1398.5</v>
      </c>
      <c r="D8" s="3">
        <f t="shared" si="0"/>
        <v>-1.1550550451202981E-2</v>
      </c>
      <c r="E8" s="3">
        <f t="shared" si="1"/>
        <v>5.0897991524734652E-3</v>
      </c>
    </row>
    <row r="9" spans="1:5" x14ac:dyDescent="0.3">
      <c r="A9" s="6">
        <v>42016</v>
      </c>
      <c r="B9" s="5">
        <v>228</v>
      </c>
      <c r="C9" s="5">
        <v>1404.6</v>
      </c>
      <c r="D9" s="3">
        <f t="shared" si="0"/>
        <v>1.8592833076615925E-2</v>
      </c>
      <c r="E9" s="3">
        <f t="shared" si="1"/>
        <v>4.3523310829056217E-3</v>
      </c>
    </row>
    <row r="10" spans="1:5" x14ac:dyDescent="0.3">
      <c r="A10" s="6">
        <v>42017</v>
      </c>
      <c r="B10" s="5">
        <v>230.1</v>
      </c>
      <c r="C10" s="5">
        <v>1441.7</v>
      </c>
      <c r="D10" s="3">
        <f t="shared" si="0"/>
        <v>9.1683680868795067E-3</v>
      </c>
      <c r="E10" s="3">
        <f t="shared" si="1"/>
        <v>2.6070408092938209E-2</v>
      </c>
    </row>
    <row r="11" spans="1:5" x14ac:dyDescent="0.3">
      <c r="A11" s="6">
        <v>42018</v>
      </c>
      <c r="B11" s="5">
        <v>232.85</v>
      </c>
      <c r="C11" s="5">
        <v>1478.35</v>
      </c>
      <c r="D11" s="3">
        <f t="shared" si="0"/>
        <v>1.188047238706607E-2</v>
      </c>
      <c r="E11" s="3">
        <f t="shared" si="1"/>
        <v>2.510362815132031E-2</v>
      </c>
    </row>
    <row r="12" spans="1:5" x14ac:dyDescent="0.3">
      <c r="A12" s="6">
        <v>42019</v>
      </c>
      <c r="B12" s="5">
        <v>240.45</v>
      </c>
      <c r="C12" s="5">
        <v>1514.4</v>
      </c>
      <c r="D12" s="3">
        <f t="shared" si="0"/>
        <v>3.2117698295285324E-2</v>
      </c>
      <c r="E12" s="3">
        <f t="shared" si="1"/>
        <v>2.4092719925934626E-2</v>
      </c>
    </row>
    <row r="13" spans="1:5" x14ac:dyDescent="0.3">
      <c r="A13" s="6">
        <v>42020</v>
      </c>
      <c r="B13" s="5">
        <v>239.35</v>
      </c>
      <c r="C13" s="5">
        <v>1518.35</v>
      </c>
      <c r="D13" s="3">
        <f t="shared" si="0"/>
        <v>-4.5852518851536008E-3</v>
      </c>
      <c r="E13" s="3">
        <f t="shared" si="1"/>
        <v>2.6048980189977747E-3</v>
      </c>
    </row>
    <row r="14" spans="1:5" x14ac:dyDescent="0.3">
      <c r="A14" s="6">
        <v>42023</v>
      </c>
      <c r="B14" s="5">
        <v>246.8</v>
      </c>
      <c r="C14" s="5">
        <v>1532.9</v>
      </c>
      <c r="D14" s="3">
        <f t="shared" si="0"/>
        <v>3.065137619271481E-2</v>
      </c>
      <c r="E14" s="3">
        <f t="shared" si="1"/>
        <v>9.5371472579506358E-3</v>
      </c>
    </row>
    <row r="15" spans="1:5" x14ac:dyDescent="0.3">
      <c r="A15" s="6">
        <v>42024</v>
      </c>
      <c r="B15" s="5">
        <v>247.2</v>
      </c>
      <c r="C15" s="5">
        <v>1544.3</v>
      </c>
      <c r="D15" s="3">
        <f t="shared" si="0"/>
        <v>1.6194335523029759E-3</v>
      </c>
      <c r="E15" s="3">
        <f t="shared" si="1"/>
        <v>7.4093670568934874E-3</v>
      </c>
    </row>
    <row r="16" spans="1:5" x14ac:dyDescent="0.3">
      <c r="A16" s="6">
        <v>42025</v>
      </c>
      <c r="B16" s="5">
        <v>246.65</v>
      </c>
      <c r="C16" s="5">
        <v>1544.45</v>
      </c>
      <c r="D16" s="3">
        <f t="shared" si="0"/>
        <v>-2.227397903788347E-3</v>
      </c>
      <c r="E16" s="3">
        <f t="shared" si="1"/>
        <v>9.7126669441000441E-5</v>
      </c>
    </row>
    <row r="17" spans="1:5" x14ac:dyDescent="0.3">
      <c r="A17" s="6">
        <v>42026</v>
      </c>
      <c r="B17" s="5">
        <v>249</v>
      </c>
      <c r="C17" s="5">
        <v>1558.8</v>
      </c>
      <c r="D17" s="3">
        <f t="shared" si="0"/>
        <v>9.4825687849603192E-3</v>
      </c>
      <c r="E17" s="3">
        <f t="shared" si="1"/>
        <v>9.2484345661577681E-3</v>
      </c>
    </row>
    <row r="18" spans="1:5" x14ac:dyDescent="0.3">
      <c r="A18" s="6">
        <v>42027</v>
      </c>
      <c r="B18" s="5">
        <v>252.5</v>
      </c>
      <c r="C18" s="5">
        <v>1542.05</v>
      </c>
      <c r="D18" s="3">
        <f t="shared" si="0"/>
        <v>1.3958352250706855E-2</v>
      </c>
      <c r="E18" s="3">
        <f t="shared" si="1"/>
        <v>-1.0803594445441463E-2</v>
      </c>
    </row>
    <row r="19" spans="1:5" x14ac:dyDescent="0.3">
      <c r="A19" s="6">
        <v>42031</v>
      </c>
      <c r="B19" s="5">
        <v>250.2</v>
      </c>
      <c r="C19" s="5">
        <v>1528.7</v>
      </c>
      <c r="D19" s="3">
        <f t="shared" si="0"/>
        <v>-9.150650682603758E-3</v>
      </c>
      <c r="E19" s="3">
        <f t="shared" si="1"/>
        <v>-8.6949990121241837E-3</v>
      </c>
    </row>
    <row r="20" spans="1:5" x14ac:dyDescent="0.3">
      <c r="A20" s="6">
        <v>42032</v>
      </c>
      <c r="B20" s="5">
        <v>249.05</v>
      </c>
      <c r="C20" s="5">
        <v>1543.8</v>
      </c>
      <c r="D20" s="3">
        <f t="shared" si="0"/>
        <v>-4.6069185135182694E-3</v>
      </c>
      <c r="E20" s="3">
        <f t="shared" si="1"/>
        <v>9.8292085087649198E-3</v>
      </c>
    </row>
    <row r="21" spans="1:5" x14ac:dyDescent="0.3">
      <c r="A21" s="6">
        <v>42033</v>
      </c>
      <c r="B21" s="5">
        <v>255.95</v>
      </c>
      <c r="C21" s="5">
        <v>1582.95</v>
      </c>
      <c r="D21" s="3">
        <f t="shared" si="0"/>
        <v>2.7328433384299845E-2</v>
      </c>
      <c r="E21" s="3">
        <f t="shared" si="1"/>
        <v>2.5043285269455526E-2</v>
      </c>
    </row>
    <row r="22" spans="1:5" x14ac:dyDescent="0.3">
      <c r="A22" s="6">
        <v>42034</v>
      </c>
      <c r="B22" s="5">
        <v>248.75</v>
      </c>
      <c r="C22" s="5">
        <v>1560.45</v>
      </c>
      <c r="D22" s="3">
        <f t="shared" si="0"/>
        <v>-2.8533736864890042E-2</v>
      </c>
      <c r="E22" s="3">
        <f t="shared" si="1"/>
        <v>-1.4315953600194959E-2</v>
      </c>
    </row>
    <row r="23" spans="1:5" x14ac:dyDescent="0.3">
      <c r="A23" s="6">
        <v>42037</v>
      </c>
      <c r="B23" s="5">
        <v>249.25</v>
      </c>
      <c r="C23" s="5">
        <v>1524.95</v>
      </c>
      <c r="D23" s="3">
        <f t="shared" si="0"/>
        <v>2.0080328032456131E-3</v>
      </c>
      <c r="E23" s="3">
        <f t="shared" si="1"/>
        <v>-2.3012618566249452E-2</v>
      </c>
    </row>
    <row r="24" spans="1:5" x14ac:dyDescent="0.3">
      <c r="A24" s="6">
        <v>42038</v>
      </c>
      <c r="B24" s="5">
        <v>245.05</v>
      </c>
      <c r="C24" s="5">
        <v>1508.6</v>
      </c>
      <c r="D24" s="3">
        <f t="shared" si="0"/>
        <v>-1.6994137486391163E-2</v>
      </c>
      <c r="E24" s="3">
        <f t="shared" si="1"/>
        <v>-1.0779554199233985E-2</v>
      </c>
    </row>
    <row r="25" spans="1:5" x14ac:dyDescent="0.3">
      <c r="A25" s="6">
        <v>42039</v>
      </c>
      <c r="B25" s="5">
        <v>248.75</v>
      </c>
      <c r="C25" s="5">
        <v>1495.85</v>
      </c>
      <c r="D25" s="3">
        <f t="shared" si="0"/>
        <v>1.4986104683145578E-2</v>
      </c>
      <c r="E25" s="3">
        <f t="shared" si="1"/>
        <v>-8.4874612918968712E-3</v>
      </c>
    </row>
    <row r="26" spans="1:5" x14ac:dyDescent="0.3">
      <c r="A26" s="6">
        <v>42040</v>
      </c>
      <c r="B26" s="5">
        <v>247.55</v>
      </c>
      <c r="C26" s="5">
        <v>1504.55</v>
      </c>
      <c r="D26" s="3">
        <f t="shared" si="0"/>
        <v>-4.8357942312700864E-3</v>
      </c>
      <c r="E26" s="3">
        <f t="shared" si="1"/>
        <v>5.7992430226773729E-3</v>
      </c>
    </row>
    <row r="27" spans="1:5" x14ac:dyDescent="0.3">
      <c r="A27" s="6">
        <v>42041</v>
      </c>
      <c r="B27" s="5">
        <v>248.25</v>
      </c>
      <c r="C27" s="5">
        <v>1507.2</v>
      </c>
      <c r="D27" s="3">
        <f t="shared" si="0"/>
        <v>2.8237211178498366E-3</v>
      </c>
      <c r="E27" s="3">
        <f t="shared" si="1"/>
        <v>1.7597746717877415E-3</v>
      </c>
    </row>
    <row r="28" spans="1:5" x14ac:dyDescent="0.3">
      <c r="A28" s="6">
        <v>42044</v>
      </c>
      <c r="B28" s="5">
        <v>246</v>
      </c>
      <c r="C28" s="5">
        <v>1508.85</v>
      </c>
      <c r="D28" s="3">
        <f t="shared" si="0"/>
        <v>-9.1047669929192037E-3</v>
      </c>
      <c r="E28" s="3">
        <f t="shared" si="1"/>
        <v>1.0941464263581199E-3</v>
      </c>
    </row>
    <row r="29" spans="1:5" x14ac:dyDescent="0.3">
      <c r="A29" s="6">
        <v>42045</v>
      </c>
      <c r="B29" s="5">
        <v>249.6</v>
      </c>
      <c r="C29" s="5">
        <v>1562.65</v>
      </c>
      <c r="D29" s="3">
        <f t="shared" si="0"/>
        <v>1.4528100562909808E-2</v>
      </c>
      <c r="E29" s="3">
        <f t="shared" si="1"/>
        <v>3.5035326754394663E-2</v>
      </c>
    </row>
    <row r="30" spans="1:5" x14ac:dyDescent="0.3">
      <c r="A30" s="6">
        <v>42046</v>
      </c>
      <c r="B30" s="5">
        <v>250.85</v>
      </c>
      <c r="C30" s="5">
        <v>1552.6</v>
      </c>
      <c r="D30" s="3">
        <f t="shared" si="0"/>
        <v>4.9955144349893357E-3</v>
      </c>
      <c r="E30" s="3">
        <f t="shared" si="1"/>
        <v>-6.4521530312715847E-3</v>
      </c>
    </row>
    <row r="31" spans="1:5" x14ac:dyDescent="0.3">
      <c r="A31" s="6">
        <v>42047</v>
      </c>
      <c r="B31" s="5">
        <v>259.7</v>
      </c>
      <c r="C31" s="5">
        <v>1595.2</v>
      </c>
      <c r="D31" s="3">
        <f t="shared" si="0"/>
        <v>3.467196773844073E-2</v>
      </c>
      <c r="E31" s="3">
        <f t="shared" si="1"/>
        <v>2.7068175235993901E-2</v>
      </c>
    </row>
    <row r="32" spans="1:5" x14ac:dyDescent="0.3">
      <c r="A32" s="6">
        <v>42048</v>
      </c>
      <c r="B32" s="5">
        <v>265.10000000000002</v>
      </c>
      <c r="C32" s="5">
        <v>1625.05</v>
      </c>
      <c r="D32" s="3">
        <f t="shared" si="0"/>
        <v>2.0579994626277232E-2</v>
      </c>
      <c r="E32" s="3">
        <f t="shared" si="1"/>
        <v>1.8539464313670172E-2</v>
      </c>
    </row>
    <row r="33" spans="1:5" x14ac:dyDescent="0.3">
      <c r="A33" s="6">
        <v>42051</v>
      </c>
      <c r="B33" s="5">
        <v>266.2</v>
      </c>
      <c r="C33" s="5">
        <v>1614.45</v>
      </c>
      <c r="D33" s="3">
        <f t="shared" si="0"/>
        <v>4.1407926660311659E-3</v>
      </c>
      <c r="E33" s="3">
        <f t="shared" si="1"/>
        <v>-6.5442431428270609E-3</v>
      </c>
    </row>
    <row r="34" spans="1:5" x14ac:dyDescent="0.3">
      <c r="A34" s="6">
        <v>42053</v>
      </c>
      <c r="B34" s="5">
        <v>270.10000000000002</v>
      </c>
      <c r="C34" s="5">
        <v>1653.3</v>
      </c>
      <c r="D34" s="3">
        <f t="shared" si="0"/>
        <v>1.4544354837558733E-2</v>
      </c>
      <c r="E34" s="3">
        <f t="shared" si="1"/>
        <v>2.3778949178882437E-2</v>
      </c>
    </row>
    <row r="35" spans="1:5" x14ac:dyDescent="0.3">
      <c r="A35" s="6">
        <v>42054</v>
      </c>
      <c r="B35" s="5">
        <v>265.05</v>
      </c>
      <c r="C35" s="5">
        <v>1615.15</v>
      </c>
      <c r="D35" s="3">
        <f t="shared" si="0"/>
        <v>-1.8873773364754837E-2</v>
      </c>
      <c r="E35" s="3">
        <f t="shared" si="1"/>
        <v>-2.3345458956587583E-2</v>
      </c>
    </row>
    <row r="36" spans="1:5" x14ac:dyDescent="0.3">
      <c r="A36" s="6">
        <v>42055</v>
      </c>
      <c r="B36" s="5">
        <v>263.10000000000002</v>
      </c>
      <c r="C36" s="5">
        <v>1620.4</v>
      </c>
      <c r="D36" s="3">
        <f t="shared" si="0"/>
        <v>-7.3842993875680059E-3</v>
      </c>
      <c r="E36" s="3">
        <f t="shared" si="1"/>
        <v>3.2452007278238309E-3</v>
      </c>
    </row>
    <row r="37" spans="1:5" x14ac:dyDescent="0.3">
      <c r="A37" s="6">
        <v>42058</v>
      </c>
      <c r="B37" s="5">
        <v>262.14999999999998</v>
      </c>
      <c r="C37" s="5">
        <v>1615.95</v>
      </c>
      <c r="D37" s="3">
        <f t="shared" si="0"/>
        <v>-3.6173290277054485E-3</v>
      </c>
      <c r="E37" s="3">
        <f t="shared" si="1"/>
        <v>-2.7500133202242611E-3</v>
      </c>
    </row>
    <row r="38" spans="1:5" x14ac:dyDescent="0.3">
      <c r="A38" s="6">
        <v>42059</v>
      </c>
      <c r="B38" s="5">
        <v>257.3</v>
      </c>
      <c r="C38" s="5">
        <v>1618</v>
      </c>
      <c r="D38" s="3">
        <f t="shared" si="0"/>
        <v>-1.8674139730843191E-2</v>
      </c>
      <c r="E38" s="3">
        <f t="shared" si="1"/>
        <v>1.2677996101257887E-3</v>
      </c>
    </row>
    <row r="39" spans="1:5" x14ac:dyDescent="0.3">
      <c r="A39" s="6">
        <v>42060</v>
      </c>
      <c r="B39" s="5">
        <v>261.05</v>
      </c>
      <c r="C39" s="5">
        <v>1655.75</v>
      </c>
      <c r="D39" s="3">
        <f t="shared" si="0"/>
        <v>1.4469240568862902E-2</v>
      </c>
      <c r="E39" s="3">
        <f t="shared" si="1"/>
        <v>2.3063259746651812E-2</v>
      </c>
    </row>
    <row r="40" spans="1:5" x14ac:dyDescent="0.3">
      <c r="A40" s="6">
        <v>42061</v>
      </c>
      <c r="B40" s="5">
        <v>259.75</v>
      </c>
      <c r="C40" s="5">
        <v>1639.9</v>
      </c>
      <c r="D40" s="3">
        <f t="shared" si="0"/>
        <v>-4.9923298772246716E-3</v>
      </c>
      <c r="E40" s="3">
        <f t="shared" si="1"/>
        <v>-9.6188140156887904E-3</v>
      </c>
    </row>
    <row r="41" spans="1:5" x14ac:dyDescent="0.3">
      <c r="A41" s="6">
        <v>42062</v>
      </c>
      <c r="B41" s="5">
        <v>269.45</v>
      </c>
      <c r="C41" s="5">
        <v>1673.45</v>
      </c>
      <c r="D41" s="3">
        <f t="shared" si="0"/>
        <v>3.6663214400168925E-2</v>
      </c>
      <c r="E41" s="3">
        <f t="shared" si="1"/>
        <v>2.0252099353399038E-2</v>
      </c>
    </row>
    <row r="42" spans="1:5" x14ac:dyDescent="0.3">
      <c r="A42" s="6">
        <v>42063</v>
      </c>
      <c r="B42" s="5">
        <v>272.10000000000002</v>
      </c>
      <c r="C42" s="5">
        <v>1678.1</v>
      </c>
      <c r="D42" s="3">
        <f t="shared" si="0"/>
        <v>9.786801409695017E-3</v>
      </c>
      <c r="E42" s="3">
        <f t="shared" si="1"/>
        <v>2.7748373043169402E-3</v>
      </c>
    </row>
    <row r="43" spans="1:5" x14ac:dyDescent="0.3">
      <c r="A43" s="6">
        <v>42065</v>
      </c>
      <c r="B43" s="5">
        <v>285.45</v>
      </c>
      <c r="C43" s="5">
        <v>1762.8</v>
      </c>
      <c r="D43" s="3">
        <f t="shared" si="0"/>
        <v>4.7897236621067429E-2</v>
      </c>
      <c r="E43" s="3">
        <f t="shared" si="1"/>
        <v>4.9241252960715798E-2</v>
      </c>
    </row>
    <row r="44" spans="1:5" x14ac:dyDescent="0.3">
      <c r="A44" s="6">
        <v>42066</v>
      </c>
      <c r="B44" s="5">
        <v>281</v>
      </c>
      <c r="C44" s="5">
        <v>1758.3</v>
      </c>
      <c r="D44" s="3">
        <f t="shared" si="0"/>
        <v>-1.5712213076522333E-2</v>
      </c>
      <c r="E44" s="3">
        <f t="shared" si="1"/>
        <v>-2.556020817338721E-3</v>
      </c>
    </row>
    <row r="45" spans="1:5" x14ac:dyDescent="0.3">
      <c r="A45" s="6">
        <v>42067</v>
      </c>
      <c r="B45" s="5">
        <v>274.64999999999998</v>
      </c>
      <c r="C45" s="5">
        <v>1725.15</v>
      </c>
      <c r="D45" s="3">
        <f t="shared" si="0"/>
        <v>-2.285710954511639E-2</v>
      </c>
      <c r="E45" s="3">
        <f t="shared" si="1"/>
        <v>-1.9033429943793062E-2</v>
      </c>
    </row>
    <row r="46" spans="1:5" x14ac:dyDescent="0.3">
      <c r="A46" s="6">
        <v>42068</v>
      </c>
      <c r="B46" s="5">
        <v>273.35000000000002</v>
      </c>
      <c r="C46" s="5">
        <v>1698.65</v>
      </c>
      <c r="D46" s="3">
        <f t="shared" si="0"/>
        <v>-4.7445344476210209E-3</v>
      </c>
      <c r="E46" s="3">
        <f t="shared" si="1"/>
        <v>-1.5480185287899172E-2</v>
      </c>
    </row>
    <row r="47" spans="1:5" x14ac:dyDescent="0.3">
      <c r="A47" s="6">
        <v>42072</v>
      </c>
      <c r="B47" s="5">
        <v>263.75</v>
      </c>
      <c r="C47" s="5">
        <v>1660.1</v>
      </c>
      <c r="D47" s="3">
        <f t="shared" si="0"/>
        <v>-3.5751340550732064E-2</v>
      </c>
      <c r="E47" s="3">
        <f t="shared" si="1"/>
        <v>-2.2955976418770688E-2</v>
      </c>
    </row>
    <row r="48" spans="1:5" x14ac:dyDescent="0.3">
      <c r="A48" s="6">
        <v>42073</v>
      </c>
      <c r="B48" s="5">
        <v>259.5</v>
      </c>
      <c r="C48" s="5">
        <v>1650.15</v>
      </c>
      <c r="D48" s="3">
        <f t="shared" si="0"/>
        <v>-1.6244982184332978E-2</v>
      </c>
      <c r="E48" s="3">
        <f t="shared" si="1"/>
        <v>-6.0116486464758621E-3</v>
      </c>
    </row>
    <row r="49" spans="1:5" x14ac:dyDescent="0.3">
      <c r="A49" s="6">
        <v>42074</v>
      </c>
      <c r="B49" s="5">
        <v>259.85000000000002</v>
      </c>
      <c r="C49" s="5">
        <v>1639.7</v>
      </c>
      <c r="D49" s="3">
        <f t="shared" si="0"/>
        <v>1.3478388485075243E-3</v>
      </c>
      <c r="E49" s="3">
        <f t="shared" si="1"/>
        <v>-6.3528945977317517E-3</v>
      </c>
    </row>
    <row r="50" spans="1:5" x14ac:dyDescent="0.3">
      <c r="A50" s="6">
        <v>42075</v>
      </c>
      <c r="B50" s="5">
        <v>264.05</v>
      </c>
      <c r="C50" s="5">
        <v>1648</v>
      </c>
      <c r="D50" s="3">
        <f t="shared" si="0"/>
        <v>1.603393769849127E-2</v>
      </c>
      <c r="E50" s="3">
        <f t="shared" si="1"/>
        <v>5.0491332135942655E-3</v>
      </c>
    </row>
    <row r="51" spans="1:5" x14ac:dyDescent="0.3">
      <c r="A51" s="6">
        <v>42076</v>
      </c>
      <c r="B51" s="5">
        <v>256</v>
      </c>
      <c r="C51" s="5">
        <v>1616</v>
      </c>
      <c r="D51" s="3">
        <f t="shared" si="0"/>
        <v>-3.0961034673379753E-2</v>
      </c>
      <c r="E51" s="3">
        <f t="shared" si="1"/>
        <v>-1.9608471388376313E-2</v>
      </c>
    </row>
    <row r="52" spans="1:5" x14ac:dyDescent="0.3">
      <c r="A52" s="6">
        <v>42079</v>
      </c>
      <c r="B52" s="5">
        <v>256.64999999999998</v>
      </c>
      <c r="C52" s="5">
        <v>1587.55</v>
      </c>
      <c r="D52" s="3">
        <f t="shared" si="0"/>
        <v>2.535844526749612E-3</v>
      </c>
      <c r="E52" s="3">
        <f t="shared" si="1"/>
        <v>-1.776201274719243E-2</v>
      </c>
    </row>
    <row r="53" spans="1:5" x14ac:dyDescent="0.3">
      <c r="A53" s="6">
        <v>42080</v>
      </c>
      <c r="B53" s="5">
        <v>258.7</v>
      </c>
      <c r="C53" s="5">
        <v>1613</v>
      </c>
      <c r="D53" s="3">
        <f t="shared" si="0"/>
        <v>7.955800185671302E-3</v>
      </c>
      <c r="E53" s="3">
        <f t="shared" si="1"/>
        <v>1.5903851791360602E-2</v>
      </c>
    </row>
    <row r="54" spans="1:5" x14ac:dyDescent="0.3">
      <c r="A54" s="6">
        <v>42081</v>
      </c>
      <c r="B54" s="5">
        <v>252.7</v>
      </c>
      <c r="C54" s="5">
        <v>1583.35</v>
      </c>
      <c r="D54" s="3">
        <f t="shared" si="0"/>
        <v>-2.3466074797834906E-2</v>
      </c>
      <c r="E54" s="3">
        <f t="shared" si="1"/>
        <v>-1.855294350424351E-2</v>
      </c>
    </row>
    <row r="55" spans="1:5" x14ac:dyDescent="0.3">
      <c r="A55" s="6">
        <v>42082</v>
      </c>
      <c r="B55" s="5">
        <v>251.7</v>
      </c>
      <c r="C55" s="5">
        <v>1568.5</v>
      </c>
      <c r="D55" s="3">
        <f t="shared" si="0"/>
        <v>-3.96511225287835E-3</v>
      </c>
      <c r="E55" s="3">
        <f t="shared" si="1"/>
        <v>-9.4231069902324972E-3</v>
      </c>
    </row>
    <row r="56" spans="1:5" x14ac:dyDescent="0.3">
      <c r="A56" s="6">
        <v>42083</v>
      </c>
      <c r="B56" s="5">
        <v>255.2</v>
      </c>
      <c r="C56" s="5">
        <v>1569.75</v>
      </c>
      <c r="D56" s="3">
        <f t="shared" si="0"/>
        <v>1.3809649329364584E-2</v>
      </c>
      <c r="E56" s="3">
        <f t="shared" si="1"/>
        <v>7.9662236348592027E-4</v>
      </c>
    </row>
    <row r="57" spans="1:5" x14ac:dyDescent="0.3">
      <c r="A57" s="6">
        <v>42086</v>
      </c>
      <c r="B57" s="5">
        <v>256.14999999999998</v>
      </c>
      <c r="C57" s="5">
        <v>1586.75</v>
      </c>
      <c r="D57" s="3">
        <f t="shared" si="0"/>
        <v>3.7156589145764768E-3</v>
      </c>
      <c r="E57" s="3">
        <f t="shared" si="1"/>
        <v>1.0771528192360758E-2</v>
      </c>
    </row>
    <row r="58" spans="1:5" x14ac:dyDescent="0.3">
      <c r="A58" s="6">
        <v>42087</v>
      </c>
      <c r="B58" s="5">
        <v>253.35</v>
      </c>
      <c r="C58" s="5">
        <v>1583.05</v>
      </c>
      <c r="D58" s="3">
        <f t="shared" si="0"/>
        <v>-1.0991278463292484E-2</v>
      </c>
      <c r="E58" s="3">
        <f t="shared" si="1"/>
        <v>-2.3345332074140471E-3</v>
      </c>
    </row>
    <row r="59" spans="1:5" x14ac:dyDescent="0.3">
      <c r="A59" s="6">
        <v>42088</v>
      </c>
      <c r="B59" s="5">
        <v>248.8</v>
      </c>
      <c r="C59" s="5">
        <v>1581.7</v>
      </c>
      <c r="D59" s="3">
        <f t="shared" si="0"/>
        <v>-1.8122571056894354E-2</v>
      </c>
      <c r="E59" s="3">
        <f t="shared" si="1"/>
        <v>-8.5314800972233489E-4</v>
      </c>
    </row>
    <row r="60" spans="1:5" x14ac:dyDescent="0.3">
      <c r="A60" s="6">
        <v>42089</v>
      </c>
      <c r="B60" s="5">
        <v>250.1</v>
      </c>
      <c r="C60" s="5">
        <v>1579.55</v>
      </c>
      <c r="D60" s="3">
        <f t="shared" si="0"/>
        <v>5.2114770185489106E-3</v>
      </c>
      <c r="E60" s="3">
        <f t="shared" si="1"/>
        <v>-1.3602216411197116E-3</v>
      </c>
    </row>
    <row r="61" spans="1:5" x14ac:dyDescent="0.3">
      <c r="A61" s="6">
        <v>42090</v>
      </c>
      <c r="B61" s="5">
        <v>250.45</v>
      </c>
      <c r="C61" s="5">
        <v>1549.45</v>
      </c>
      <c r="D61" s="3">
        <f t="shared" si="0"/>
        <v>1.3984619200523667E-3</v>
      </c>
      <c r="E61" s="3">
        <f t="shared" si="1"/>
        <v>-1.9239967094860137E-2</v>
      </c>
    </row>
    <row r="62" spans="1:5" x14ac:dyDescent="0.3">
      <c r="A62" s="6">
        <v>42093</v>
      </c>
      <c r="B62" s="5">
        <v>257.10000000000002</v>
      </c>
      <c r="C62" s="5">
        <v>1582.65</v>
      </c>
      <c r="D62" s="3">
        <f t="shared" si="0"/>
        <v>2.6205814468218104E-2</v>
      </c>
      <c r="E62" s="3">
        <f t="shared" si="1"/>
        <v>2.1200628022747442E-2</v>
      </c>
    </row>
    <row r="63" spans="1:5" x14ac:dyDescent="0.3">
      <c r="A63" s="6">
        <v>42094</v>
      </c>
      <c r="B63" s="5">
        <v>255.3</v>
      </c>
      <c r="C63" s="5">
        <v>1562.75</v>
      </c>
      <c r="D63" s="3">
        <f t="shared" si="0"/>
        <v>-7.0257900244057349E-3</v>
      </c>
      <c r="E63" s="3">
        <f t="shared" si="1"/>
        <v>-1.2653567444289162E-2</v>
      </c>
    </row>
    <row r="64" spans="1:5" x14ac:dyDescent="0.3">
      <c r="A64" s="6">
        <v>42095</v>
      </c>
      <c r="B64" s="5">
        <v>260.25</v>
      </c>
      <c r="C64" s="5">
        <v>1585.9</v>
      </c>
      <c r="D64" s="3">
        <f t="shared" si="0"/>
        <v>1.920338324764009E-2</v>
      </c>
      <c r="E64" s="3">
        <f t="shared" si="1"/>
        <v>1.4704979692633484E-2</v>
      </c>
    </row>
    <row r="65" spans="1:5" x14ac:dyDescent="0.3">
      <c r="A65" s="6">
        <v>42100</v>
      </c>
      <c r="B65" s="5">
        <v>261.5</v>
      </c>
      <c r="C65" s="5">
        <v>1617.4</v>
      </c>
      <c r="D65" s="3">
        <f t="shared" si="0"/>
        <v>4.7915760098992633E-3</v>
      </c>
      <c r="E65" s="3">
        <f t="shared" si="1"/>
        <v>1.966785215716663E-2</v>
      </c>
    </row>
    <row r="66" spans="1:5" x14ac:dyDescent="0.3">
      <c r="A66" s="6">
        <v>42101</v>
      </c>
      <c r="B66" s="5">
        <v>260.10000000000002</v>
      </c>
      <c r="C66" s="5">
        <v>1650.3</v>
      </c>
      <c r="D66" s="3">
        <f t="shared" si="0"/>
        <v>-5.3681110503716618E-3</v>
      </c>
      <c r="E66" s="3">
        <f t="shared" si="1"/>
        <v>2.013716788780014E-2</v>
      </c>
    </row>
    <row r="67" spans="1:5" x14ac:dyDescent="0.3">
      <c r="A67" s="6">
        <v>42102</v>
      </c>
      <c r="B67" s="5">
        <v>257.64999999999998</v>
      </c>
      <c r="C67" s="5">
        <v>1636.2</v>
      </c>
      <c r="D67" s="3">
        <f t="shared" si="0"/>
        <v>-9.4640976803727524E-3</v>
      </c>
      <c r="E67" s="3">
        <f t="shared" si="1"/>
        <v>-8.5806094699242049E-3</v>
      </c>
    </row>
    <row r="68" spans="1:5" x14ac:dyDescent="0.3">
      <c r="A68" s="6">
        <v>42103</v>
      </c>
      <c r="B68" s="5">
        <v>256.14999999999998</v>
      </c>
      <c r="C68" s="5">
        <v>1622.45</v>
      </c>
      <c r="D68" s="3">
        <f t="shared" ref="D68:D131" si="2">LN(B68/B67)</f>
        <v>-5.8388643890220126E-3</v>
      </c>
      <c r="E68" s="3">
        <f t="shared" ref="E68:E131" si="3">LN(C68/C67)</f>
        <v>-8.4391276171813991E-3</v>
      </c>
    </row>
    <row r="69" spans="1:5" x14ac:dyDescent="0.3">
      <c r="A69" s="6">
        <v>42104</v>
      </c>
      <c r="B69" s="5">
        <v>258.3</v>
      </c>
      <c r="C69" s="5">
        <v>1636.05</v>
      </c>
      <c r="D69" s="3">
        <f t="shared" si="2"/>
        <v>8.3584897165837457E-3</v>
      </c>
      <c r="E69" s="3">
        <f t="shared" si="3"/>
        <v>8.3474475804449638E-3</v>
      </c>
    </row>
    <row r="70" spans="1:5" x14ac:dyDescent="0.3">
      <c r="A70" s="6">
        <v>42107</v>
      </c>
      <c r="B70" s="5">
        <v>257.60000000000002</v>
      </c>
      <c r="C70" s="5">
        <v>1596.2</v>
      </c>
      <c r="D70" s="3">
        <f t="shared" si="2"/>
        <v>-2.7137058715961618E-3</v>
      </c>
      <c r="E70" s="3">
        <f t="shared" si="3"/>
        <v>-2.4658995600952992E-2</v>
      </c>
    </row>
    <row r="71" spans="1:5" x14ac:dyDescent="0.3">
      <c r="A71" s="6">
        <v>42109</v>
      </c>
      <c r="B71" s="5">
        <v>259.95</v>
      </c>
      <c r="C71" s="5">
        <v>1614.55</v>
      </c>
      <c r="D71" s="3">
        <f t="shared" si="2"/>
        <v>9.0813105995260282E-3</v>
      </c>
      <c r="E71" s="3">
        <f t="shared" si="3"/>
        <v>1.1430475617234186E-2</v>
      </c>
    </row>
    <row r="72" spans="1:5" x14ac:dyDescent="0.3">
      <c r="A72" s="6">
        <v>42110</v>
      </c>
      <c r="B72" s="5">
        <v>252.5</v>
      </c>
      <c r="C72" s="5">
        <v>1564.2</v>
      </c>
      <c r="D72" s="3">
        <f t="shared" si="2"/>
        <v>-2.9078056114310181E-2</v>
      </c>
      <c r="E72" s="3">
        <f t="shared" si="3"/>
        <v>-3.1681768891631705E-2</v>
      </c>
    </row>
    <row r="73" spans="1:5" x14ac:dyDescent="0.3">
      <c r="A73" s="6">
        <v>42111</v>
      </c>
      <c r="B73" s="5">
        <v>246.85</v>
      </c>
      <c r="C73" s="5">
        <v>1521.65</v>
      </c>
      <c r="D73" s="3">
        <f t="shared" si="2"/>
        <v>-2.2630384010542643E-2</v>
      </c>
      <c r="E73" s="3">
        <f t="shared" si="3"/>
        <v>-2.7579238769054465E-2</v>
      </c>
    </row>
    <row r="74" spans="1:5" x14ac:dyDescent="0.3">
      <c r="A74" s="6">
        <v>42114</v>
      </c>
      <c r="B74" s="5">
        <v>248.05</v>
      </c>
      <c r="C74" s="5">
        <v>1529.75</v>
      </c>
      <c r="D74" s="3">
        <f t="shared" si="2"/>
        <v>4.8494740421860605E-3</v>
      </c>
      <c r="E74" s="3">
        <f t="shared" si="3"/>
        <v>5.3090509441934344E-3</v>
      </c>
    </row>
    <row r="75" spans="1:5" x14ac:dyDescent="0.3">
      <c r="A75" s="6">
        <v>42115</v>
      </c>
      <c r="B75" s="5">
        <v>240</v>
      </c>
      <c r="C75" s="5">
        <v>1496.15</v>
      </c>
      <c r="D75" s="3">
        <f t="shared" si="2"/>
        <v>-3.2991415405066643E-2</v>
      </c>
      <c r="E75" s="3">
        <f t="shared" si="3"/>
        <v>-2.2209181454985887E-2</v>
      </c>
    </row>
    <row r="76" spans="1:5" x14ac:dyDescent="0.3">
      <c r="A76" s="6">
        <v>42116</v>
      </c>
      <c r="B76" s="5">
        <v>242.05</v>
      </c>
      <c r="C76" s="5">
        <v>1557.3</v>
      </c>
      <c r="D76" s="3">
        <f t="shared" si="2"/>
        <v>8.5053930437120635E-3</v>
      </c>
      <c r="E76" s="3">
        <f t="shared" si="3"/>
        <v>4.0058410613628928E-2</v>
      </c>
    </row>
    <row r="77" spans="1:5" x14ac:dyDescent="0.3">
      <c r="A77" s="6">
        <v>42117</v>
      </c>
      <c r="B77" s="5">
        <v>237.6</v>
      </c>
      <c r="C77" s="5">
        <v>1518.6</v>
      </c>
      <c r="D77" s="3">
        <f t="shared" si="2"/>
        <v>-1.8555728897213609E-2</v>
      </c>
      <c r="E77" s="3">
        <f t="shared" si="3"/>
        <v>-2.5164694722159688E-2</v>
      </c>
    </row>
    <row r="78" spans="1:5" x14ac:dyDescent="0.3">
      <c r="A78" s="6">
        <v>42118</v>
      </c>
      <c r="B78" s="5">
        <v>233.35</v>
      </c>
      <c r="C78" s="5">
        <v>1531.6</v>
      </c>
      <c r="D78" s="3">
        <f t="shared" si="2"/>
        <v>-1.8049115092665199E-2</v>
      </c>
      <c r="E78" s="3">
        <f t="shared" si="3"/>
        <v>8.5240828240060601E-3</v>
      </c>
    </row>
    <row r="79" spans="1:5" x14ac:dyDescent="0.3">
      <c r="A79" s="6">
        <v>42121</v>
      </c>
      <c r="B79" s="5">
        <v>230.15</v>
      </c>
      <c r="C79" s="5">
        <v>1493.95</v>
      </c>
      <c r="D79" s="3">
        <f t="shared" si="2"/>
        <v>-1.3808202132574075E-2</v>
      </c>
      <c r="E79" s="3">
        <f t="shared" si="3"/>
        <v>-2.4889321672557915E-2</v>
      </c>
    </row>
    <row r="80" spans="1:5" x14ac:dyDescent="0.3">
      <c r="A80" s="6">
        <v>42122</v>
      </c>
      <c r="B80" s="5">
        <v>230.55</v>
      </c>
      <c r="C80" s="5">
        <v>1514.5</v>
      </c>
      <c r="D80" s="3">
        <f t="shared" si="2"/>
        <v>1.736488389464199E-3</v>
      </c>
      <c r="E80" s="3">
        <f t="shared" si="3"/>
        <v>1.3661732536710462E-2</v>
      </c>
    </row>
    <row r="81" spans="1:5" x14ac:dyDescent="0.3">
      <c r="A81" s="6">
        <v>42123</v>
      </c>
      <c r="B81" s="5">
        <v>238.3</v>
      </c>
      <c r="C81" s="5">
        <v>1484.45</v>
      </c>
      <c r="D81" s="3">
        <f t="shared" si="2"/>
        <v>3.3062625451981895E-2</v>
      </c>
      <c r="E81" s="3">
        <f t="shared" si="3"/>
        <v>-2.0041018204907737E-2</v>
      </c>
    </row>
    <row r="82" spans="1:5" x14ac:dyDescent="0.3">
      <c r="A82" s="6">
        <v>42124</v>
      </c>
      <c r="B82" s="5">
        <v>232.4</v>
      </c>
      <c r="C82" s="5">
        <v>1433.7</v>
      </c>
      <c r="D82" s="3">
        <f t="shared" si="2"/>
        <v>-2.5070359126940278E-2</v>
      </c>
      <c r="E82" s="3">
        <f t="shared" si="3"/>
        <v>-3.4785818010161951E-2</v>
      </c>
    </row>
    <row r="83" spans="1:5" x14ac:dyDescent="0.3">
      <c r="A83" s="6">
        <v>42128</v>
      </c>
      <c r="B83" s="5">
        <v>241.3</v>
      </c>
      <c r="C83" s="5">
        <v>1474.6</v>
      </c>
      <c r="D83" s="3">
        <f t="shared" si="2"/>
        <v>3.7580947653229883E-2</v>
      </c>
      <c r="E83" s="3">
        <f t="shared" si="3"/>
        <v>2.812825130332779E-2</v>
      </c>
    </row>
    <row r="84" spans="1:5" x14ac:dyDescent="0.3">
      <c r="A84" s="6">
        <v>42129</v>
      </c>
      <c r="B84" s="5">
        <v>239.2</v>
      </c>
      <c r="C84" s="5">
        <v>1471.4</v>
      </c>
      <c r="D84" s="3">
        <f t="shared" si="2"/>
        <v>-8.7409505545094617E-3</v>
      </c>
      <c r="E84" s="3">
        <f t="shared" si="3"/>
        <v>-2.1724380573860643E-3</v>
      </c>
    </row>
    <row r="85" spans="1:5" x14ac:dyDescent="0.3">
      <c r="A85" s="6">
        <v>42130</v>
      </c>
      <c r="B85" s="5">
        <v>226.8</v>
      </c>
      <c r="C85" s="5">
        <v>1413.3</v>
      </c>
      <c r="D85" s="3">
        <f t="shared" si="2"/>
        <v>-5.3231450222879513E-2</v>
      </c>
      <c r="E85" s="3">
        <f t="shared" si="3"/>
        <v>-4.0286933124059045E-2</v>
      </c>
    </row>
    <row r="86" spans="1:5" x14ac:dyDescent="0.3">
      <c r="A86" s="6">
        <v>42131</v>
      </c>
      <c r="B86" s="5">
        <v>231.4</v>
      </c>
      <c r="C86" s="5">
        <v>1451.95</v>
      </c>
      <c r="D86" s="3">
        <f t="shared" si="2"/>
        <v>2.0079242905979219E-2</v>
      </c>
      <c r="E86" s="3">
        <f t="shared" si="3"/>
        <v>2.6980085156021179E-2</v>
      </c>
    </row>
    <row r="87" spans="1:5" x14ac:dyDescent="0.3">
      <c r="A87" s="6">
        <v>42132</v>
      </c>
      <c r="B87" s="5">
        <v>233.2</v>
      </c>
      <c r="C87" s="5">
        <v>1448.5</v>
      </c>
      <c r="D87" s="3">
        <f t="shared" si="2"/>
        <v>7.7486397167610983E-3</v>
      </c>
      <c r="E87" s="3">
        <f t="shared" si="3"/>
        <v>-2.3789423207211144E-3</v>
      </c>
    </row>
    <row r="88" spans="1:5" x14ac:dyDescent="0.3">
      <c r="A88" s="6">
        <v>42135</v>
      </c>
      <c r="B88" s="5">
        <v>238.5</v>
      </c>
      <c r="C88" s="5">
        <v>1498.95</v>
      </c>
      <c r="D88" s="3">
        <f t="shared" si="2"/>
        <v>2.2472855852058576E-2</v>
      </c>
      <c r="E88" s="3">
        <f t="shared" si="3"/>
        <v>3.4236324766502964E-2</v>
      </c>
    </row>
    <row r="89" spans="1:5" x14ac:dyDescent="0.3">
      <c r="A89" s="6">
        <v>42136</v>
      </c>
      <c r="B89" s="5">
        <v>228.85</v>
      </c>
      <c r="C89" s="5">
        <v>1449.95</v>
      </c>
      <c r="D89" s="3">
        <f t="shared" si="2"/>
        <v>-4.1302543228744847E-2</v>
      </c>
      <c r="E89" s="3">
        <f t="shared" si="3"/>
        <v>-3.3235789914452606E-2</v>
      </c>
    </row>
    <row r="90" spans="1:5" x14ac:dyDescent="0.3">
      <c r="A90" s="6">
        <v>42137</v>
      </c>
      <c r="B90" s="5">
        <v>235.15</v>
      </c>
      <c r="C90" s="5">
        <v>1472.75</v>
      </c>
      <c r="D90" s="3">
        <f t="shared" si="2"/>
        <v>2.7156841291405963E-2</v>
      </c>
      <c r="E90" s="3">
        <f t="shared" si="3"/>
        <v>1.5602328340341278E-2</v>
      </c>
    </row>
    <row r="91" spans="1:5" x14ac:dyDescent="0.3">
      <c r="A91" s="6">
        <v>42138</v>
      </c>
      <c r="B91" s="5">
        <v>235.05</v>
      </c>
      <c r="C91" s="5">
        <v>1474.85</v>
      </c>
      <c r="D91" s="3">
        <f t="shared" si="2"/>
        <v>-4.2535092091739422E-4</v>
      </c>
      <c r="E91" s="3">
        <f t="shared" si="3"/>
        <v>1.4248882855906165E-3</v>
      </c>
    </row>
    <row r="92" spans="1:5" x14ac:dyDescent="0.3">
      <c r="A92" s="6">
        <v>42139</v>
      </c>
      <c r="B92" s="5">
        <v>234.7</v>
      </c>
      <c r="C92" s="5">
        <v>1472.15</v>
      </c>
      <c r="D92" s="3">
        <f t="shared" si="2"/>
        <v>-1.4901546131617909E-3</v>
      </c>
      <c r="E92" s="3">
        <f t="shared" si="3"/>
        <v>-1.8323724163265658E-3</v>
      </c>
    </row>
    <row r="93" spans="1:5" x14ac:dyDescent="0.3">
      <c r="A93" s="6">
        <v>42142</v>
      </c>
      <c r="B93" s="5">
        <v>240.7</v>
      </c>
      <c r="C93" s="5">
        <v>1509.85</v>
      </c>
      <c r="D93" s="3">
        <f t="shared" si="2"/>
        <v>2.5243241932048511E-2</v>
      </c>
      <c r="E93" s="3">
        <f t="shared" si="3"/>
        <v>2.5286390855243795E-2</v>
      </c>
    </row>
    <row r="94" spans="1:5" x14ac:dyDescent="0.3">
      <c r="A94" s="6">
        <v>42143</v>
      </c>
      <c r="B94" s="5">
        <v>239</v>
      </c>
      <c r="C94" s="5">
        <v>1497.75</v>
      </c>
      <c r="D94" s="3">
        <f t="shared" si="2"/>
        <v>-7.087792857515607E-3</v>
      </c>
      <c r="E94" s="3">
        <f t="shared" si="3"/>
        <v>-8.0463261622704361E-3</v>
      </c>
    </row>
    <row r="95" spans="1:5" x14ac:dyDescent="0.3">
      <c r="A95" s="6">
        <v>42144</v>
      </c>
      <c r="B95" s="5">
        <v>238.8</v>
      </c>
      <c r="C95" s="5">
        <v>1502.9</v>
      </c>
      <c r="D95" s="3">
        <f t="shared" si="2"/>
        <v>-8.3717041306354749E-4</v>
      </c>
      <c r="E95" s="3">
        <f t="shared" si="3"/>
        <v>3.4325929760144411E-3</v>
      </c>
    </row>
    <row r="96" spans="1:5" x14ac:dyDescent="0.3">
      <c r="A96" s="6">
        <v>42145</v>
      </c>
      <c r="B96" s="5">
        <v>241.2</v>
      </c>
      <c r="C96" s="5">
        <v>1527.55</v>
      </c>
      <c r="D96" s="3">
        <f t="shared" si="2"/>
        <v>1.0000083334583179E-2</v>
      </c>
      <c r="E96" s="3">
        <f t="shared" si="3"/>
        <v>1.6268569794203998E-2</v>
      </c>
    </row>
    <row r="97" spans="1:5" x14ac:dyDescent="0.3">
      <c r="A97" s="6">
        <v>42146</v>
      </c>
      <c r="B97" s="5">
        <v>241.6</v>
      </c>
      <c r="C97" s="5">
        <v>1519.2</v>
      </c>
      <c r="D97" s="3">
        <f t="shared" si="2"/>
        <v>1.6570012076296086E-3</v>
      </c>
      <c r="E97" s="3">
        <f t="shared" si="3"/>
        <v>-5.4812642361765059E-3</v>
      </c>
    </row>
    <row r="98" spans="1:5" x14ac:dyDescent="0.3">
      <c r="A98" s="6">
        <v>42149</v>
      </c>
      <c r="B98" s="5">
        <v>232.3</v>
      </c>
      <c r="C98" s="5">
        <v>1495.45</v>
      </c>
      <c r="D98" s="3">
        <f t="shared" si="2"/>
        <v>-3.9253826284296328E-2</v>
      </c>
      <c r="E98" s="3">
        <f t="shared" si="3"/>
        <v>-1.5756715621225905E-2</v>
      </c>
    </row>
    <row r="99" spans="1:5" x14ac:dyDescent="0.3">
      <c r="A99" s="6">
        <v>42150</v>
      </c>
      <c r="B99" s="5">
        <v>226.8</v>
      </c>
      <c r="C99" s="5">
        <v>1482.1</v>
      </c>
      <c r="D99" s="3">
        <f t="shared" si="2"/>
        <v>-2.3961067922766404E-2</v>
      </c>
      <c r="E99" s="3">
        <f t="shared" si="3"/>
        <v>-8.9671639139810543E-3</v>
      </c>
    </row>
    <row r="100" spans="1:5" x14ac:dyDescent="0.3">
      <c r="A100" s="6">
        <v>42151</v>
      </c>
      <c r="B100" s="5">
        <v>227.6</v>
      </c>
      <c r="C100" s="5">
        <v>1463.95</v>
      </c>
      <c r="D100" s="3">
        <f t="shared" si="2"/>
        <v>3.5211303985787394E-3</v>
      </c>
      <c r="E100" s="3">
        <f t="shared" si="3"/>
        <v>-1.2321739030304011E-2</v>
      </c>
    </row>
    <row r="101" spans="1:5" x14ac:dyDescent="0.3">
      <c r="A101" s="6">
        <v>42152</v>
      </c>
      <c r="B101" s="5">
        <v>229.95</v>
      </c>
      <c r="C101" s="5">
        <v>1470.7</v>
      </c>
      <c r="D101" s="3">
        <f t="shared" si="2"/>
        <v>1.0272191733756991E-2</v>
      </c>
      <c r="E101" s="3">
        <f t="shared" si="3"/>
        <v>4.6002159737029034E-3</v>
      </c>
    </row>
    <row r="102" spans="1:5" x14ac:dyDescent="0.3">
      <c r="A102" s="6">
        <v>42153</v>
      </c>
      <c r="B102" s="5">
        <v>237.6</v>
      </c>
      <c r="C102" s="5">
        <v>1512.4</v>
      </c>
      <c r="D102" s="3">
        <f t="shared" si="2"/>
        <v>3.2726693502556983E-2</v>
      </c>
      <c r="E102" s="3">
        <f t="shared" si="3"/>
        <v>2.7959315110509777E-2</v>
      </c>
    </row>
    <row r="103" spans="1:5" x14ac:dyDescent="0.3">
      <c r="A103" s="6">
        <v>42156</v>
      </c>
      <c r="B103" s="5">
        <v>239.9</v>
      </c>
      <c r="C103" s="5">
        <v>1516.35</v>
      </c>
      <c r="D103" s="3">
        <f t="shared" si="2"/>
        <v>9.63358235715908E-3</v>
      </c>
      <c r="E103" s="3">
        <f t="shared" si="3"/>
        <v>2.6083382513984086E-3</v>
      </c>
    </row>
    <row r="104" spans="1:5" x14ac:dyDescent="0.3">
      <c r="A104" s="6">
        <v>42157</v>
      </c>
      <c r="B104" s="5">
        <v>231.3</v>
      </c>
      <c r="C104" s="5">
        <v>1481.2</v>
      </c>
      <c r="D104" s="3">
        <f t="shared" si="2"/>
        <v>-3.650660060825537E-2</v>
      </c>
      <c r="E104" s="3">
        <f t="shared" si="3"/>
        <v>-2.3453561228718563E-2</v>
      </c>
    </row>
    <row r="105" spans="1:5" x14ac:dyDescent="0.3">
      <c r="A105" s="6">
        <v>42158</v>
      </c>
      <c r="B105" s="5">
        <v>225.8</v>
      </c>
      <c r="C105" s="5">
        <v>1460</v>
      </c>
      <c r="D105" s="3">
        <f t="shared" si="2"/>
        <v>-2.4065917521831882E-2</v>
      </c>
      <c r="E105" s="3">
        <f t="shared" si="3"/>
        <v>-1.4416134337075542E-2</v>
      </c>
    </row>
    <row r="106" spans="1:5" x14ac:dyDescent="0.3">
      <c r="A106" s="6">
        <v>42159</v>
      </c>
      <c r="B106" s="5">
        <v>229</v>
      </c>
      <c r="C106" s="5">
        <v>1466.9</v>
      </c>
      <c r="D106" s="3">
        <f t="shared" si="2"/>
        <v>1.4072351838678037E-2</v>
      </c>
      <c r="E106" s="3">
        <f t="shared" si="3"/>
        <v>4.7148947913349532E-3</v>
      </c>
    </row>
    <row r="107" spans="1:5" x14ac:dyDescent="0.3">
      <c r="A107" s="6">
        <v>42160</v>
      </c>
      <c r="B107" s="5">
        <v>221.8</v>
      </c>
      <c r="C107" s="5">
        <v>1434.5</v>
      </c>
      <c r="D107" s="3">
        <f t="shared" si="2"/>
        <v>-3.1945928637972902E-2</v>
      </c>
      <c r="E107" s="3">
        <f t="shared" si="3"/>
        <v>-2.2334974072297738E-2</v>
      </c>
    </row>
    <row r="108" spans="1:5" x14ac:dyDescent="0.3">
      <c r="A108" s="6">
        <v>42163</v>
      </c>
      <c r="B108" s="5">
        <v>223.05</v>
      </c>
      <c r="C108" s="5">
        <v>1429.55</v>
      </c>
      <c r="D108" s="3">
        <f t="shared" si="2"/>
        <v>5.6198866580072036E-3</v>
      </c>
      <c r="E108" s="3">
        <f t="shared" si="3"/>
        <v>-3.456647005965346E-3</v>
      </c>
    </row>
    <row r="109" spans="1:5" x14ac:dyDescent="0.3">
      <c r="A109" s="6">
        <v>42164</v>
      </c>
      <c r="B109" s="5">
        <v>225.75</v>
      </c>
      <c r="C109" s="5">
        <v>1441.1</v>
      </c>
      <c r="D109" s="3">
        <f t="shared" si="2"/>
        <v>1.2032230722820988E-2</v>
      </c>
      <c r="E109" s="3">
        <f t="shared" si="3"/>
        <v>8.0470014288617341E-3</v>
      </c>
    </row>
    <row r="110" spans="1:5" x14ac:dyDescent="0.3">
      <c r="A110" s="6">
        <v>42165</v>
      </c>
      <c r="B110" s="5">
        <v>225.85</v>
      </c>
      <c r="C110" s="5">
        <v>1436.4</v>
      </c>
      <c r="D110" s="3">
        <f t="shared" si="2"/>
        <v>4.4286980351835475E-4</v>
      </c>
      <c r="E110" s="3">
        <f t="shared" si="3"/>
        <v>-3.2667274923880467E-3</v>
      </c>
    </row>
    <row r="111" spans="1:5" x14ac:dyDescent="0.3">
      <c r="A111" s="6">
        <v>42166</v>
      </c>
      <c r="B111" s="5">
        <v>221.9</v>
      </c>
      <c r="C111" s="5">
        <v>1407.7</v>
      </c>
      <c r="D111" s="3">
        <f t="shared" si="2"/>
        <v>-1.7644232162064934E-2</v>
      </c>
      <c r="E111" s="3">
        <f t="shared" si="3"/>
        <v>-2.0182816518008118E-2</v>
      </c>
    </row>
    <row r="112" spans="1:5" x14ac:dyDescent="0.3">
      <c r="A112" s="6">
        <v>42167</v>
      </c>
      <c r="B112" s="5">
        <v>218.45</v>
      </c>
      <c r="C112" s="5">
        <v>1402.15</v>
      </c>
      <c r="D112" s="3">
        <f t="shared" si="2"/>
        <v>-1.5669674541103382E-2</v>
      </c>
      <c r="E112" s="3">
        <f t="shared" si="3"/>
        <v>-3.9503939481422903E-3</v>
      </c>
    </row>
    <row r="113" spans="1:5" x14ac:dyDescent="0.3">
      <c r="A113" s="6">
        <v>42170</v>
      </c>
      <c r="B113" s="5">
        <v>215.65</v>
      </c>
      <c r="C113" s="5">
        <v>1370.25</v>
      </c>
      <c r="D113" s="3">
        <f t="shared" si="2"/>
        <v>-1.2900432303592698E-2</v>
      </c>
      <c r="E113" s="3">
        <f t="shared" si="3"/>
        <v>-2.3013567959551604E-2</v>
      </c>
    </row>
    <row r="114" spans="1:5" x14ac:dyDescent="0.3">
      <c r="A114" s="6">
        <v>42171</v>
      </c>
      <c r="B114" s="5">
        <v>219.55</v>
      </c>
      <c r="C114" s="5">
        <v>1387.5</v>
      </c>
      <c r="D114" s="3">
        <f t="shared" si="2"/>
        <v>1.7923273913874275E-2</v>
      </c>
      <c r="E114" s="3">
        <f t="shared" si="3"/>
        <v>1.2510361694363736E-2</v>
      </c>
    </row>
    <row r="115" spans="1:5" x14ac:dyDescent="0.3">
      <c r="A115" s="6">
        <v>42172</v>
      </c>
      <c r="B115" s="5">
        <v>222.05</v>
      </c>
      <c r="C115" s="5">
        <v>1410.6</v>
      </c>
      <c r="D115" s="3">
        <f t="shared" si="2"/>
        <v>1.1322584730384787E-2</v>
      </c>
      <c r="E115" s="3">
        <f t="shared" si="3"/>
        <v>1.6511579153489171E-2</v>
      </c>
    </row>
    <row r="116" spans="1:5" x14ac:dyDescent="0.3">
      <c r="A116" s="6">
        <v>42173</v>
      </c>
      <c r="B116" s="5">
        <v>222.15</v>
      </c>
      <c r="C116" s="5">
        <v>1413.75</v>
      </c>
      <c r="D116" s="3">
        <f t="shared" si="2"/>
        <v>4.5024764380611554E-4</v>
      </c>
      <c r="E116" s="3">
        <f t="shared" si="3"/>
        <v>2.2306026562513674E-3</v>
      </c>
    </row>
    <row r="117" spans="1:5" x14ac:dyDescent="0.3">
      <c r="A117" s="6">
        <v>42174</v>
      </c>
      <c r="B117" s="5">
        <v>226.6</v>
      </c>
      <c r="C117" s="5">
        <v>1425.15</v>
      </c>
      <c r="D117" s="3">
        <f t="shared" si="2"/>
        <v>1.9833519211988358E-2</v>
      </c>
      <c r="E117" s="3">
        <f t="shared" si="3"/>
        <v>8.0313228905379442E-3</v>
      </c>
    </row>
    <row r="118" spans="1:5" x14ac:dyDescent="0.3">
      <c r="A118" s="6">
        <v>42177</v>
      </c>
      <c r="B118" s="5">
        <v>228.45</v>
      </c>
      <c r="C118" s="5">
        <v>1427.45</v>
      </c>
      <c r="D118" s="3">
        <f t="shared" si="2"/>
        <v>8.1310194153745557E-3</v>
      </c>
      <c r="E118" s="3">
        <f t="shared" si="3"/>
        <v>1.6125643261606418E-3</v>
      </c>
    </row>
    <row r="119" spans="1:5" x14ac:dyDescent="0.3">
      <c r="A119" s="6">
        <v>42178</v>
      </c>
      <c r="B119" s="5">
        <v>230.65</v>
      </c>
      <c r="C119" s="5">
        <v>1447.15</v>
      </c>
      <c r="D119" s="3">
        <f t="shared" si="2"/>
        <v>9.5840419945490418E-3</v>
      </c>
      <c r="E119" s="3">
        <f t="shared" si="3"/>
        <v>1.3706469362361572E-2</v>
      </c>
    </row>
    <row r="120" spans="1:5" x14ac:dyDescent="0.3">
      <c r="A120" s="6">
        <v>42179</v>
      </c>
      <c r="B120" s="5">
        <v>227</v>
      </c>
      <c r="C120" s="5">
        <v>1410.65</v>
      </c>
      <c r="D120" s="3">
        <f t="shared" si="2"/>
        <v>-1.5951392522426902E-2</v>
      </c>
      <c r="E120" s="3">
        <f t="shared" si="3"/>
        <v>-2.5545513953961117E-2</v>
      </c>
    </row>
    <row r="121" spans="1:5" x14ac:dyDescent="0.3">
      <c r="A121" s="6">
        <v>42180</v>
      </c>
      <c r="B121" s="5">
        <v>226.6</v>
      </c>
      <c r="C121" s="5">
        <v>1407.75</v>
      </c>
      <c r="D121" s="3">
        <f t="shared" si="2"/>
        <v>-1.7636688874968153E-3</v>
      </c>
      <c r="E121" s="3">
        <f t="shared" si="3"/>
        <v>-2.0579059207016326E-3</v>
      </c>
    </row>
    <row r="122" spans="1:5" x14ac:dyDescent="0.3">
      <c r="A122" s="6">
        <v>42181</v>
      </c>
      <c r="B122" s="5">
        <v>227</v>
      </c>
      <c r="C122" s="5">
        <v>1420.85</v>
      </c>
      <c r="D122" s="3">
        <f t="shared" si="2"/>
        <v>1.7636688874967138E-3</v>
      </c>
      <c r="E122" s="3">
        <f t="shared" si="3"/>
        <v>9.2625989254149117E-3</v>
      </c>
    </row>
    <row r="123" spans="1:5" x14ac:dyDescent="0.3">
      <c r="A123" s="6">
        <v>42184</v>
      </c>
      <c r="B123" s="5">
        <v>227.45</v>
      </c>
      <c r="C123" s="5">
        <v>1411.75</v>
      </c>
      <c r="D123" s="3">
        <f t="shared" si="2"/>
        <v>1.980416534610467E-3</v>
      </c>
      <c r="E123" s="3">
        <f t="shared" si="3"/>
        <v>-6.425214507196692E-3</v>
      </c>
    </row>
    <row r="124" spans="1:5" x14ac:dyDescent="0.3">
      <c r="A124" s="6">
        <v>42185</v>
      </c>
      <c r="B124" s="5">
        <v>229.9</v>
      </c>
      <c r="C124" s="5">
        <v>1444.55</v>
      </c>
      <c r="D124" s="3">
        <f t="shared" si="2"/>
        <v>1.0713997753122874E-2</v>
      </c>
      <c r="E124" s="3">
        <f t="shared" si="3"/>
        <v>2.2967784807596998E-2</v>
      </c>
    </row>
    <row r="125" spans="1:5" x14ac:dyDescent="0.3">
      <c r="A125" s="6">
        <v>42186</v>
      </c>
      <c r="B125" s="5">
        <v>238.15</v>
      </c>
      <c r="C125" s="5">
        <v>1465.75</v>
      </c>
      <c r="D125" s="3">
        <f t="shared" si="2"/>
        <v>3.5256295477733443E-2</v>
      </c>
      <c r="E125" s="3">
        <f t="shared" si="3"/>
        <v>1.4569202483781537E-2</v>
      </c>
    </row>
    <row r="126" spans="1:5" x14ac:dyDescent="0.3">
      <c r="A126" s="6">
        <v>42187</v>
      </c>
      <c r="B126" s="5">
        <v>239.85</v>
      </c>
      <c r="C126" s="5">
        <v>1471.55</v>
      </c>
      <c r="D126" s="3">
        <f t="shared" si="2"/>
        <v>7.1130007012035921E-3</v>
      </c>
      <c r="E126" s="3">
        <f t="shared" si="3"/>
        <v>3.9492101849935186E-3</v>
      </c>
    </row>
    <row r="127" spans="1:5" x14ac:dyDescent="0.3">
      <c r="A127" s="6">
        <v>42188</v>
      </c>
      <c r="B127" s="5">
        <v>242.35</v>
      </c>
      <c r="C127" s="5">
        <v>1480.4</v>
      </c>
      <c r="D127" s="3">
        <f t="shared" si="2"/>
        <v>1.0369234343312089E-2</v>
      </c>
      <c r="E127" s="3">
        <f t="shared" si="3"/>
        <v>5.9960544826827954E-3</v>
      </c>
    </row>
    <row r="128" spans="1:5" x14ac:dyDescent="0.3">
      <c r="A128" s="6">
        <v>42191</v>
      </c>
      <c r="B128" s="5">
        <v>245.75</v>
      </c>
      <c r="C128" s="5">
        <v>1504.95</v>
      </c>
      <c r="D128" s="3">
        <f t="shared" si="2"/>
        <v>1.3931796735890914E-2</v>
      </c>
      <c r="E128" s="3">
        <f t="shared" si="3"/>
        <v>1.6447353527730555E-2</v>
      </c>
    </row>
    <row r="129" spans="1:5" x14ac:dyDescent="0.3">
      <c r="A129" s="6">
        <v>42192</v>
      </c>
      <c r="B129" s="5">
        <v>245.8</v>
      </c>
      <c r="C129" s="5">
        <v>1500.1</v>
      </c>
      <c r="D129" s="3">
        <f t="shared" si="2"/>
        <v>2.0343810465858999E-4</v>
      </c>
      <c r="E129" s="3">
        <f t="shared" si="3"/>
        <v>-3.2279025048869061E-3</v>
      </c>
    </row>
    <row r="130" spans="1:5" x14ac:dyDescent="0.3">
      <c r="A130" s="6">
        <v>42193</v>
      </c>
      <c r="B130" s="5">
        <v>241</v>
      </c>
      <c r="C130" s="5">
        <v>1467.7</v>
      </c>
      <c r="D130" s="3">
        <f t="shared" si="2"/>
        <v>-1.9721263641279484E-2</v>
      </c>
      <c r="E130" s="3">
        <f t="shared" si="3"/>
        <v>-2.1835222917691445E-2</v>
      </c>
    </row>
    <row r="131" spans="1:5" x14ac:dyDescent="0.3">
      <c r="A131" s="6">
        <v>42194</v>
      </c>
      <c r="B131" s="5">
        <v>242.15</v>
      </c>
      <c r="C131" s="5">
        <v>1485.05</v>
      </c>
      <c r="D131" s="3">
        <f t="shared" si="2"/>
        <v>4.7604353585831288E-3</v>
      </c>
      <c r="E131" s="3">
        <f t="shared" si="3"/>
        <v>1.1751892086494088E-2</v>
      </c>
    </row>
    <row r="132" spans="1:5" x14ac:dyDescent="0.3">
      <c r="A132" s="6">
        <v>42195</v>
      </c>
      <c r="B132" s="5">
        <v>241.95</v>
      </c>
      <c r="C132" s="5">
        <v>1472.2</v>
      </c>
      <c r="D132" s="3">
        <f t="shared" ref="D132:D195" si="4">LN(B132/B131)</f>
        <v>-8.2627560991067233E-4</v>
      </c>
      <c r="E132" s="3">
        <f t="shared" ref="E132:E195" si="5">LN(C132/C131)</f>
        <v>-8.6905610790415921E-3</v>
      </c>
    </row>
    <row r="133" spans="1:5" x14ac:dyDescent="0.3">
      <c r="A133" s="6">
        <v>42198</v>
      </c>
      <c r="B133" s="5">
        <v>247.85</v>
      </c>
      <c r="C133" s="5">
        <v>1475.05</v>
      </c>
      <c r="D133" s="3">
        <f t="shared" si="4"/>
        <v>2.4092631227255332E-2</v>
      </c>
      <c r="E133" s="3">
        <f t="shared" si="5"/>
        <v>1.9340068798648043E-3</v>
      </c>
    </row>
    <row r="134" spans="1:5" x14ac:dyDescent="0.3">
      <c r="A134" s="6">
        <v>42199</v>
      </c>
      <c r="B134" s="5">
        <v>252.35</v>
      </c>
      <c r="C134" s="5">
        <v>1478.45</v>
      </c>
      <c r="D134" s="3">
        <f t="shared" si="4"/>
        <v>1.7993288319688581E-2</v>
      </c>
      <c r="E134" s="3">
        <f t="shared" si="5"/>
        <v>2.3023541573747113E-3</v>
      </c>
    </row>
    <row r="135" spans="1:5" x14ac:dyDescent="0.3">
      <c r="A135" s="6">
        <v>42200</v>
      </c>
      <c r="B135" s="5">
        <v>255.2</v>
      </c>
      <c r="C135" s="5">
        <v>1496.95</v>
      </c>
      <c r="D135" s="3">
        <f t="shared" si="4"/>
        <v>1.1230538684363297E-2</v>
      </c>
      <c r="E135" s="3">
        <f t="shared" si="5"/>
        <v>1.2435463066385861E-2</v>
      </c>
    </row>
    <row r="136" spans="1:5" x14ac:dyDescent="0.3">
      <c r="A136" s="6">
        <v>42201</v>
      </c>
      <c r="B136" s="5">
        <v>254.3</v>
      </c>
      <c r="C136" s="5">
        <v>1496.9</v>
      </c>
      <c r="D136" s="3">
        <f t="shared" si="4"/>
        <v>-3.5328790425607566E-3</v>
      </c>
      <c r="E136" s="3">
        <f t="shared" si="5"/>
        <v>-3.3401807040845177E-5</v>
      </c>
    </row>
    <row r="137" spans="1:5" x14ac:dyDescent="0.3">
      <c r="A137" s="6">
        <v>42202</v>
      </c>
      <c r="B137" s="5">
        <v>250.6</v>
      </c>
      <c r="C137" s="5">
        <v>1486</v>
      </c>
      <c r="D137" s="3">
        <f t="shared" si="4"/>
        <v>-1.4656629966106149E-2</v>
      </c>
      <c r="E137" s="3">
        <f t="shared" si="5"/>
        <v>-7.3083566434856235E-3</v>
      </c>
    </row>
    <row r="138" spans="1:5" x14ac:dyDescent="0.3">
      <c r="A138" s="6">
        <v>42205</v>
      </c>
      <c r="B138" s="5">
        <v>251.35</v>
      </c>
      <c r="C138" s="5">
        <v>1455.1</v>
      </c>
      <c r="D138" s="3">
        <f t="shared" si="4"/>
        <v>2.9883476766163495E-3</v>
      </c>
      <c r="E138" s="3">
        <f t="shared" si="5"/>
        <v>-2.1013319511471576E-2</v>
      </c>
    </row>
    <row r="139" spans="1:5" x14ac:dyDescent="0.3">
      <c r="A139" s="6">
        <v>42206</v>
      </c>
      <c r="B139" s="5">
        <v>242.1</v>
      </c>
      <c r="C139" s="5">
        <v>1439.6</v>
      </c>
      <c r="D139" s="3">
        <f t="shared" si="4"/>
        <v>-3.7495526194571499E-2</v>
      </c>
      <c r="E139" s="3">
        <f t="shared" si="5"/>
        <v>-1.0709329561357337E-2</v>
      </c>
    </row>
    <row r="140" spans="1:5" x14ac:dyDescent="0.3">
      <c r="A140" s="6">
        <v>42207</v>
      </c>
      <c r="B140" s="5">
        <v>246.55</v>
      </c>
      <c r="C140" s="5">
        <v>1437.2</v>
      </c>
      <c r="D140" s="3">
        <f t="shared" si="4"/>
        <v>1.8213948726122437E-2</v>
      </c>
      <c r="E140" s="3">
        <f t="shared" si="5"/>
        <v>-1.66852096551189E-3</v>
      </c>
    </row>
    <row r="141" spans="1:5" x14ac:dyDescent="0.3">
      <c r="A141" s="6">
        <v>42208</v>
      </c>
      <c r="B141" s="5">
        <v>244.45</v>
      </c>
      <c r="C141" s="5">
        <v>1424.4</v>
      </c>
      <c r="D141" s="3">
        <f t="shared" si="4"/>
        <v>-8.5540236454806854E-3</v>
      </c>
      <c r="E141" s="3">
        <f t="shared" si="5"/>
        <v>-8.9461038357409838E-3</v>
      </c>
    </row>
    <row r="142" spans="1:5" x14ac:dyDescent="0.3">
      <c r="A142" s="6">
        <v>42209</v>
      </c>
      <c r="B142" s="5">
        <v>240.15</v>
      </c>
      <c r="C142" s="5">
        <v>1408.8</v>
      </c>
      <c r="D142" s="3">
        <f t="shared" si="4"/>
        <v>-1.7747060913821059E-2</v>
      </c>
      <c r="E142" s="3">
        <f t="shared" si="5"/>
        <v>-1.1012394221626396E-2</v>
      </c>
    </row>
    <row r="143" spans="1:5" x14ac:dyDescent="0.3">
      <c r="A143" s="6">
        <v>42212</v>
      </c>
      <c r="B143" s="5">
        <v>234.05</v>
      </c>
      <c r="C143" s="5">
        <v>1369.25</v>
      </c>
      <c r="D143" s="3">
        <f t="shared" si="4"/>
        <v>-2.572896036475383E-2</v>
      </c>
      <c r="E143" s="3">
        <f t="shared" si="5"/>
        <v>-2.8475133518165694E-2</v>
      </c>
    </row>
    <row r="144" spans="1:5" x14ac:dyDescent="0.3">
      <c r="A144" s="6">
        <v>42213</v>
      </c>
      <c r="B144" s="5">
        <v>230.2</v>
      </c>
      <c r="C144" s="5">
        <v>1359.15</v>
      </c>
      <c r="D144" s="3">
        <f t="shared" si="4"/>
        <v>-1.65862714582974E-2</v>
      </c>
      <c r="E144" s="3">
        <f t="shared" si="5"/>
        <v>-7.4036403276512746E-3</v>
      </c>
    </row>
    <row r="145" spans="1:5" x14ac:dyDescent="0.3">
      <c r="A145" s="6">
        <v>42214</v>
      </c>
      <c r="B145" s="5">
        <v>233.55</v>
      </c>
      <c r="C145" s="5">
        <v>1369.95</v>
      </c>
      <c r="D145" s="3">
        <f t="shared" si="4"/>
        <v>1.4447690660334836E-2</v>
      </c>
      <c r="E145" s="3">
        <f t="shared" si="5"/>
        <v>7.9147384696183331E-3</v>
      </c>
    </row>
    <row r="146" spans="1:5" x14ac:dyDescent="0.3">
      <c r="A146" s="6">
        <v>42215</v>
      </c>
      <c r="B146" s="5">
        <v>231.05</v>
      </c>
      <c r="C146" s="5">
        <v>1371.15</v>
      </c>
      <c r="D146" s="3">
        <f t="shared" si="4"/>
        <v>-1.0762049631841637E-2</v>
      </c>
      <c r="E146" s="3">
        <f t="shared" si="5"/>
        <v>8.7556096213990426E-4</v>
      </c>
    </row>
    <row r="147" spans="1:5" x14ac:dyDescent="0.3">
      <c r="A147" s="6">
        <v>42216</v>
      </c>
      <c r="B147" s="5">
        <v>232.3</v>
      </c>
      <c r="C147" s="5">
        <v>1387.4</v>
      </c>
      <c r="D147" s="3">
        <f t="shared" si="4"/>
        <v>5.3955024600880761E-3</v>
      </c>
      <c r="E147" s="3">
        <f t="shared" si="5"/>
        <v>1.1781688183263543E-2</v>
      </c>
    </row>
    <row r="148" spans="1:5" x14ac:dyDescent="0.3">
      <c r="A148" s="6">
        <v>42219</v>
      </c>
      <c r="B148" s="5">
        <v>229.6</v>
      </c>
      <c r="C148" s="5">
        <v>1391.6</v>
      </c>
      <c r="D148" s="3">
        <f t="shared" si="4"/>
        <v>-1.1690975330952135E-2</v>
      </c>
      <c r="E148" s="3">
        <f t="shared" si="5"/>
        <v>3.0226723265858856E-3</v>
      </c>
    </row>
    <row r="149" spans="1:5" x14ac:dyDescent="0.3">
      <c r="A149" s="6">
        <v>42220</v>
      </c>
      <c r="B149" s="5">
        <v>229.1</v>
      </c>
      <c r="C149" s="5">
        <v>1377.2</v>
      </c>
      <c r="D149" s="3">
        <f t="shared" si="4"/>
        <v>-2.1800749859614702E-3</v>
      </c>
      <c r="E149" s="3">
        <f t="shared" si="5"/>
        <v>-1.0401711813418228E-2</v>
      </c>
    </row>
    <row r="150" spans="1:5" x14ac:dyDescent="0.3">
      <c r="A150" s="6">
        <v>42221</v>
      </c>
      <c r="B150" s="5">
        <v>229.65</v>
      </c>
      <c r="C150" s="5">
        <v>1381.75</v>
      </c>
      <c r="D150" s="3">
        <f t="shared" si="4"/>
        <v>2.3978213123525818E-3</v>
      </c>
      <c r="E150" s="3">
        <f t="shared" si="5"/>
        <v>3.2983592490036418E-3</v>
      </c>
    </row>
    <row r="151" spans="1:5" x14ac:dyDescent="0.3">
      <c r="A151" s="6">
        <v>42222</v>
      </c>
      <c r="B151" s="5">
        <v>230.35</v>
      </c>
      <c r="C151" s="5">
        <v>1405.35</v>
      </c>
      <c r="D151" s="3">
        <f t="shared" si="4"/>
        <v>3.0434806101235067E-3</v>
      </c>
      <c r="E151" s="3">
        <f t="shared" si="5"/>
        <v>1.6935570351934506E-2</v>
      </c>
    </row>
    <row r="152" spans="1:5" x14ac:dyDescent="0.3">
      <c r="A152" s="6">
        <v>42223</v>
      </c>
      <c r="B152" s="5">
        <v>228.5</v>
      </c>
      <c r="C152" s="5">
        <v>1399.65</v>
      </c>
      <c r="D152" s="3">
        <f t="shared" si="4"/>
        <v>-8.0636810476666133E-3</v>
      </c>
      <c r="E152" s="3">
        <f t="shared" si="5"/>
        <v>-4.064176717166198E-3</v>
      </c>
    </row>
    <row r="153" spans="1:5" x14ac:dyDescent="0.3">
      <c r="A153" s="6">
        <v>42226</v>
      </c>
      <c r="B153" s="5">
        <v>226.65</v>
      </c>
      <c r="C153" s="5">
        <v>1385.75</v>
      </c>
      <c r="D153" s="3">
        <f t="shared" si="4"/>
        <v>-8.1292329474010449E-3</v>
      </c>
      <c r="E153" s="3">
        <f t="shared" si="5"/>
        <v>-9.9806960482266283E-3</v>
      </c>
    </row>
    <row r="154" spans="1:5" x14ac:dyDescent="0.3">
      <c r="A154" s="6">
        <v>42227</v>
      </c>
      <c r="B154" s="5">
        <v>222.6</v>
      </c>
      <c r="C154" s="5">
        <v>1374.25</v>
      </c>
      <c r="D154" s="3">
        <f t="shared" si="4"/>
        <v>-1.8030538545413831E-2</v>
      </c>
      <c r="E154" s="3">
        <f t="shared" si="5"/>
        <v>-8.3333815591442994E-3</v>
      </c>
    </row>
    <row r="155" spans="1:5" x14ac:dyDescent="0.3">
      <c r="A155" s="6">
        <v>42228</v>
      </c>
      <c r="B155" s="5">
        <v>223.25</v>
      </c>
      <c r="C155" s="5">
        <v>1366</v>
      </c>
      <c r="D155" s="3">
        <f t="shared" si="4"/>
        <v>2.9157809151639951E-3</v>
      </c>
      <c r="E155" s="3">
        <f t="shared" si="5"/>
        <v>-6.021366610034341E-3</v>
      </c>
    </row>
    <row r="156" spans="1:5" x14ac:dyDescent="0.3">
      <c r="A156" s="6">
        <v>42229</v>
      </c>
      <c r="B156" s="5">
        <v>222.1</v>
      </c>
      <c r="C156" s="5">
        <v>1364.55</v>
      </c>
      <c r="D156" s="3">
        <f t="shared" si="4"/>
        <v>-5.1644888562266478E-3</v>
      </c>
      <c r="E156" s="3">
        <f t="shared" si="5"/>
        <v>-1.0620571945548669E-3</v>
      </c>
    </row>
    <row r="157" spans="1:5" x14ac:dyDescent="0.3">
      <c r="A157" s="6">
        <v>42230</v>
      </c>
      <c r="B157" s="5">
        <v>226.3</v>
      </c>
      <c r="C157" s="5">
        <v>1372.05</v>
      </c>
      <c r="D157" s="3">
        <f t="shared" si="4"/>
        <v>1.8733821739110115E-2</v>
      </c>
      <c r="E157" s="3">
        <f t="shared" si="5"/>
        <v>5.4812678343025443E-3</v>
      </c>
    </row>
    <row r="158" spans="1:5" x14ac:dyDescent="0.3">
      <c r="A158" s="6">
        <v>42233</v>
      </c>
      <c r="B158" s="5">
        <v>226.3</v>
      </c>
      <c r="C158" s="5">
        <v>1367.35</v>
      </c>
      <c r="D158" s="3">
        <f t="shared" si="4"/>
        <v>0</v>
      </c>
      <c r="E158" s="3">
        <f t="shared" si="5"/>
        <v>-3.4314117045427203E-3</v>
      </c>
    </row>
    <row r="159" spans="1:5" x14ac:dyDescent="0.3">
      <c r="A159" s="6">
        <v>42234</v>
      </c>
      <c r="B159" s="5">
        <v>227.1</v>
      </c>
      <c r="C159" s="5">
        <v>1387.35</v>
      </c>
      <c r="D159" s="3">
        <f t="shared" si="4"/>
        <v>3.5288964720209927E-3</v>
      </c>
      <c r="E159" s="3">
        <f t="shared" si="5"/>
        <v>1.4520892602438303E-2</v>
      </c>
    </row>
    <row r="160" spans="1:5" x14ac:dyDescent="0.3">
      <c r="A160" s="6">
        <v>42235</v>
      </c>
      <c r="B160" s="5">
        <v>231</v>
      </c>
      <c r="C160" s="5">
        <v>1446.9</v>
      </c>
      <c r="D160" s="3">
        <f t="shared" si="4"/>
        <v>1.7027261410280801E-2</v>
      </c>
      <c r="E160" s="3">
        <f t="shared" si="5"/>
        <v>4.2027884074657344E-2</v>
      </c>
    </row>
    <row r="161" spans="1:5" x14ac:dyDescent="0.3">
      <c r="A161" s="6">
        <v>42236</v>
      </c>
      <c r="B161" s="5">
        <v>223.95</v>
      </c>
      <c r="C161" s="5">
        <v>1411</v>
      </c>
      <c r="D161" s="3">
        <f t="shared" si="4"/>
        <v>-3.0994897868484552E-2</v>
      </c>
      <c r="E161" s="3">
        <f t="shared" si="5"/>
        <v>-2.5124663890221919E-2</v>
      </c>
    </row>
    <row r="162" spans="1:5" x14ac:dyDescent="0.3">
      <c r="A162" s="6">
        <v>42237</v>
      </c>
      <c r="B162" s="5">
        <v>227.05</v>
      </c>
      <c r="C162" s="5">
        <v>1406.45</v>
      </c>
      <c r="D162" s="3">
        <f t="shared" si="4"/>
        <v>1.374744489065112E-2</v>
      </c>
      <c r="E162" s="3">
        <f t="shared" si="5"/>
        <v>-3.2298737904829099E-3</v>
      </c>
    </row>
    <row r="163" spans="1:5" x14ac:dyDescent="0.3">
      <c r="A163" s="6">
        <v>42240</v>
      </c>
      <c r="B163" s="5">
        <v>212.15</v>
      </c>
      <c r="C163" s="5">
        <v>1367.15</v>
      </c>
      <c r="D163" s="3">
        <f t="shared" si="4"/>
        <v>-6.7876685895626343E-2</v>
      </c>
      <c r="E163" s="3">
        <f t="shared" si="5"/>
        <v>-2.8340518023895825E-2</v>
      </c>
    </row>
    <row r="164" spans="1:5" x14ac:dyDescent="0.3">
      <c r="A164" s="6">
        <v>42241</v>
      </c>
      <c r="B164" s="5">
        <v>207.6</v>
      </c>
      <c r="C164" s="5">
        <v>1362.1</v>
      </c>
      <c r="D164" s="3">
        <f t="shared" si="4"/>
        <v>-2.1680420356600342E-2</v>
      </c>
      <c r="E164" s="3">
        <f t="shared" si="5"/>
        <v>-3.7006545851394016E-3</v>
      </c>
    </row>
    <row r="165" spans="1:5" x14ac:dyDescent="0.3">
      <c r="A165" s="6">
        <v>42242</v>
      </c>
      <c r="B165" s="5">
        <v>198.2</v>
      </c>
      <c r="C165" s="5">
        <v>1360.4</v>
      </c>
      <c r="D165" s="3">
        <f t="shared" si="4"/>
        <v>-4.6336529395846038E-2</v>
      </c>
      <c r="E165" s="3">
        <f t="shared" si="5"/>
        <v>-1.2488523202553916E-3</v>
      </c>
    </row>
    <row r="166" spans="1:5" x14ac:dyDescent="0.3">
      <c r="A166" s="6">
        <v>42243</v>
      </c>
      <c r="B166" s="5">
        <v>209.9</v>
      </c>
      <c r="C166" s="5">
        <v>1369.95</v>
      </c>
      <c r="D166" s="3">
        <f t="shared" si="4"/>
        <v>5.7354604930699771E-2</v>
      </c>
      <c r="E166" s="3">
        <f t="shared" si="5"/>
        <v>6.9954686727572955E-3</v>
      </c>
    </row>
    <row r="167" spans="1:5" x14ac:dyDescent="0.3">
      <c r="A167" s="6">
        <v>42244</v>
      </c>
      <c r="B167" s="5">
        <v>206.1</v>
      </c>
      <c r="C167" s="5">
        <v>1362.8</v>
      </c>
      <c r="D167" s="3">
        <f t="shared" si="4"/>
        <v>-1.8269738930174029E-2</v>
      </c>
      <c r="E167" s="3">
        <f t="shared" si="5"/>
        <v>-5.2328360189861749E-3</v>
      </c>
    </row>
    <row r="168" spans="1:5" x14ac:dyDescent="0.3">
      <c r="A168" s="6">
        <v>42247</v>
      </c>
      <c r="B168" s="5">
        <v>207.2</v>
      </c>
      <c r="C168" s="5">
        <v>1334.85</v>
      </c>
      <c r="D168" s="3">
        <f t="shared" si="4"/>
        <v>5.3230224889147205E-3</v>
      </c>
      <c r="E168" s="3">
        <f t="shared" si="5"/>
        <v>-2.0722480815830575E-2</v>
      </c>
    </row>
    <row r="169" spans="1:5" x14ac:dyDescent="0.3">
      <c r="A169" s="6">
        <v>42248</v>
      </c>
      <c r="B169" s="5">
        <v>207.6</v>
      </c>
      <c r="C169" s="5">
        <v>1332.2</v>
      </c>
      <c r="D169" s="3">
        <f t="shared" si="4"/>
        <v>1.9286409064056863E-3</v>
      </c>
      <c r="E169" s="3">
        <f t="shared" si="5"/>
        <v>-1.9872149919017371E-3</v>
      </c>
    </row>
    <row r="170" spans="1:5" x14ac:dyDescent="0.3">
      <c r="A170" s="6">
        <v>42249</v>
      </c>
      <c r="B170" s="5">
        <v>209.9</v>
      </c>
      <c r="C170" s="5">
        <v>1356.35</v>
      </c>
      <c r="D170" s="3">
        <f t="shared" si="4"/>
        <v>1.1018075534853776E-2</v>
      </c>
      <c r="E170" s="3">
        <f t="shared" si="5"/>
        <v>1.7965557310461264E-2</v>
      </c>
    </row>
    <row r="171" spans="1:5" x14ac:dyDescent="0.3">
      <c r="A171" s="6">
        <v>42250</v>
      </c>
      <c r="B171" s="5">
        <v>218.45</v>
      </c>
      <c r="C171" s="5">
        <v>1394.55</v>
      </c>
      <c r="D171" s="3">
        <f t="shared" si="4"/>
        <v>3.9925928570857569E-2</v>
      </c>
      <c r="E171" s="3">
        <f t="shared" si="5"/>
        <v>2.7774514280436344E-2</v>
      </c>
    </row>
    <row r="172" spans="1:5" x14ac:dyDescent="0.3">
      <c r="A172" s="6">
        <v>42251</v>
      </c>
      <c r="B172" s="5">
        <v>211.5</v>
      </c>
      <c r="C172" s="5">
        <v>1345.4</v>
      </c>
      <c r="D172" s="3">
        <f t="shared" si="4"/>
        <v>-3.2332156911112221E-2</v>
      </c>
      <c r="E172" s="3">
        <f t="shared" si="5"/>
        <v>-3.5880415978471129E-2</v>
      </c>
    </row>
    <row r="173" spans="1:5" x14ac:dyDescent="0.3">
      <c r="A173" s="6">
        <v>42254</v>
      </c>
      <c r="B173" s="5">
        <v>206.9</v>
      </c>
      <c r="C173" s="5">
        <v>1344.95</v>
      </c>
      <c r="D173" s="3">
        <f t="shared" si="4"/>
        <v>-2.1989413734835234E-2</v>
      </c>
      <c r="E173" s="3">
        <f t="shared" si="5"/>
        <v>-3.3452896775259242E-4</v>
      </c>
    </row>
    <row r="174" spans="1:5" x14ac:dyDescent="0.3">
      <c r="A174" s="6">
        <v>42255</v>
      </c>
      <c r="B174" s="5">
        <v>208.55</v>
      </c>
      <c r="C174" s="5">
        <v>1345.8</v>
      </c>
      <c r="D174" s="3">
        <f t="shared" si="4"/>
        <v>7.9432358914569515E-3</v>
      </c>
      <c r="E174" s="3">
        <f t="shared" si="5"/>
        <v>6.3179413046473914E-4</v>
      </c>
    </row>
    <row r="175" spans="1:5" x14ac:dyDescent="0.3">
      <c r="A175" s="6">
        <v>42256</v>
      </c>
      <c r="B175" s="5">
        <v>212.15</v>
      </c>
      <c r="C175" s="5">
        <v>1380.05</v>
      </c>
      <c r="D175" s="3">
        <f t="shared" si="4"/>
        <v>1.7114751005379493E-2</v>
      </c>
      <c r="E175" s="3">
        <f t="shared" si="5"/>
        <v>2.513109862473175E-2</v>
      </c>
    </row>
    <row r="176" spans="1:5" x14ac:dyDescent="0.3">
      <c r="A176" s="6">
        <v>42257</v>
      </c>
      <c r="B176" s="5">
        <v>211.3</v>
      </c>
      <c r="C176" s="5">
        <v>1378.9</v>
      </c>
      <c r="D176" s="3">
        <f t="shared" si="4"/>
        <v>-4.0146470263228472E-3</v>
      </c>
      <c r="E176" s="3">
        <f t="shared" si="5"/>
        <v>-8.3365053125390937E-4</v>
      </c>
    </row>
    <row r="177" spans="1:5" x14ac:dyDescent="0.3">
      <c r="A177" s="6">
        <v>42258</v>
      </c>
      <c r="B177" s="5">
        <v>207</v>
      </c>
      <c r="C177" s="5">
        <v>1366.55</v>
      </c>
      <c r="D177" s="3">
        <f t="shared" si="4"/>
        <v>-2.0560131356642006E-2</v>
      </c>
      <c r="E177" s="3">
        <f t="shared" si="5"/>
        <v>-8.9967643209364952E-3</v>
      </c>
    </row>
    <row r="178" spans="1:5" x14ac:dyDescent="0.3">
      <c r="A178" s="6">
        <v>42261</v>
      </c>
      <c r="B178" s="5">
        <v>211.25</v>
      </c>
      <c r="C178" s="5">
        <v>1388.65</v>
      </c>
      <c r="D178" s="3">
        <f t="shared" si="4"/>
        <v>2.0323472971914242E-2</v>
      </c>
      <c r="E178" s="3">
        <f t="shared" si="5"/>
        <v>1.6042736633717851E-2</v>
      </c>
    </row>
    <row r="179" spans="1:5" x14ac:dyDescent="0.3">
      <c r="A179" s="6">
        <v>42262</v>
      </c>
      <c r="B179" s="5">
        <v>204.4</v>
      </c>
      <c r="C179" s="5">
        <v>1381.3</v>
      </c>
      <c r="D179" s="3">
        <f t="shared" si="4"/>
        <v>-3.2963407907733805E-2</v>
      </c>
      <c r="E179" s="3">
        <f t="shared" si="5"/>
        <v>-5.3069674545626862E-3</v>
      </c>
    </row>
    <row r="180" spans="1:5" x14ac:dyDescent="0.3">
      <c r="A180" s="6">
        <v>42263</v>
      </c>
      <c r="B180" s="5">
        <v>210.45</v>
      </c>
      <c r="C180" s="5">
        <v>1377.3</v>
      </c>
      <c r="D180" s="3">
        <f t="shared" si="4"/>
        <v>2.91692368870301E-2</v>
      </c>
      <c r="E180" s="3">
        <f t="shared" si="5"/>
        <v>-2.9000237826281071E-3</v>
      </c>
    </row>
    <row r="181" spans="1:5" x14ac:dyDescent="0.3">
      <c r="A181" s="6">
        <v>42265</v>
      </c>
      <c r="B181" s="5">
        <v>209.75</v>
      </c>
      <c r="C181" s="5">
        <v>1375.2</v>
      </c>
      <c r="D181" s="3">
        <f t="shared" si="4"/>
        <v>-3.3317498692640537E-3</v>
      </c>
      <c r="E181" s="3">
        <f t="shared" si="5"/>
        <v>-1.5258858546465227E-3</v>
      </c>
    </row>
    <row r="182" spans="1:5" x14ac:dyDescent="0.3">
      <c r="A182" s="6">
        <v>42268</v>
      </c>
      <c r="B182" s="5">
        <v>209.9</v>
      </c>
      <c r="C182" s="5">
        <v>1383.4</v>
      </c>
      <c r="D182" s="3">
        <f t="shared" si="4"/>
        <v>7.1488147927185614E-4</v>
      </c>
      <c r="E182" s="3">
        <f t="shared" si="5"/>
        <v>5.9450620978448426E-3</v>
      </c>
    </row>
    <row r="183" spans="1:5" x14ac:dyDescent="0.3">
      <c r="A183" s="6">
        <v>42269</v>
      </c>
      <c r="B183" s="5">
        <v>207.85</v>
      </c>
      <c r="C183" s="5">
        <v>1353.55</v>
      </c>
      <c r="D183" s="3">
        <f t="shared" si="4"/>
        <v>-9.8145611279409611E-3</v>
      </c>
      <c r="E183" s="3">
        <f t="shared" si="5"/>
        <v>-2.1813466531049007E-2</v>
      </c>
    </row>
    <row r="184" spans="1:5" x14ac:dyDescent="0.3">
      <c r="A184" s="6">
        <v>42270</v>
      </c>
      <c r="B184" s="5">
        <v>208.7</v>
      </c>
      <c r="C184" s="5">
        <v>1345.65</v>
      </c>
      <c r="D184" s="3">
        <f t="shared" si="4"/>
        <v>4.0811483845085454E-3</v>
      </c>
      <c r="E184" s="3">
        <f t="shared" si="5"/>
        <v>-5.8536029620331323E-3</v>
      </c>
    </row>
    <row r="185" spans="1:5" x14ac:dyDescent="0.3">
      <c r="A185" s="6">
        <v>42271</v>
      </c>
      <c r="B185" s="5">
        <v>207</v>
      </c>
      <c r="C185" s="5">
        <v>1343.05</v>
      </c>
      <c r="D185" s="3">
        <f t="shared" si="4"/>
        <v>-8.1790208177859626E-3</v>
      </c>
      <c r="E185" s="3">
        <f t="shared" si="5"/>
        <v>-1.9340207612809337E-3</v>
      </c>
    </row>
    <row r="186" spans="1:5" x14ac:dyDescent="0.3">
      <c r="A186" s="6">
        <v>42275</v>
      </c>
      <c r="B186" s="5">
        <v>203.05</v>
      </c>
      <c r="C186" s="5">
        <v>1336.75</v>
      </c>
      <c r="D186" s="3">
        <f t="shared" si="4"/>
        <v>-1.9266539133062227E-2</v>
      </c>
      <c r="E186" s="3">
        <f t="shared" si="5"/>
        <v>-4.7018520832805182E-3</v>
      </c>
    </row>
    <row r="187" spans="1:5" x14ac:dyDescent="0.3">
      <c r="A187" s="6">
        <v>42276</v>
      </c>
      <c r="B187" s="5">
        <v>203</v>
      </c>
      <c r="C187" s="5">
        <v>1327.45</v>
      </c>
      <c r="D187" s="3">
        <f t="shared" si="4"/>
        <v>-2.462750905195006E-4</v>
      </c>
      <c r="E187" s="3">
        <f t="shared" si="5"/>
        <v>-6.9814862055102376E-3</v>
      </c>
    </row>
    <row r="188" spans="1:5" x14ac:dyDescent="0.3">
      <c r="A188" s="6">
        <v>42277</v>
      </c>
      <c r="B188" s="5">
        <v>205.8</v>
      </c>
      <c r="C188" s="5">
        <v>1346.75</v>
      </c>
      <c r="D188" s="3">
        <f t="shared" si="4"/>
        <v>1.3698844358161927E-2</v>
      </c>
      <c r="E188" s="3">
        <f t="shared" si="5"/>
        <v>1.4434473937312529E-2</v>
      </c>
    </row>
    <row r="189" spans="1:5" x14ac:dyDescent="0.3">
      <c r="A189" s="6">
        <v>42278</v>
      </c>
      <c r="B189" s="5">
        <v>209.95</v>
      </c>
      <c r="C189" s="5">
        <v>1363.1</v>
      </c>
      <c r="D189" s="3">
        <f t="shared" si="4"/>
        <v>1.9964583730252849E-2</v>
      </c>
      <c r="E189" s="3">
        <f t="shared" si="5"/>
        <v>1.2067235016154053E-2</v>
      </c>
    </row>
    <row r="190" spans="1:5" x14ac:dyDescent="0.3">
      <c r="A190" s="6">
        <v>42282</v>
      </c>
      <c r="B190" s="5">
        <v>209.95</v>
      </c>
      <c r="C190" s="5">
        <v>1369.7</v>
      </c>
      <c r="D190" s="3">
        <f t="shared" si="4"/>
        <v>0</v>
      </c>
      <c r="E190" s="3">
        <f t="shared" si="5"/>
        <v>4.8302201639783479E-3</v>
      </c>
    </row>
    <row r="191" spans="1:5" x14ac:dyDescent="0.3">
      <c r="A191" s="6">
        <v>42283</v>
      </c>
      <c r="B191" s="5">
        <v>209.8</v>
      </c>
      <c r="C191" s="5">
        <v>1350.4</v>
      </c>
      <c r="D191" s="3">
        <f t="shared" si="4"/>
        <v>-7.1471116800534535E-4</v>
      </c>
      <c r="E191" s="3">
        <f t="shared" si="5"/>
        <v>-1.419089289908277E-2</v>
      </c>
    </row>
    <row r="192" spans="1:5" x14ac:dyDescent="0.3">
      <c r="A192" s="6">
        <v>42284</v>
      </c>
      <c r="B192" s="5">
        <v>209.15</v>
      </c>
      <c r="C192" s="5">
        <v>1352.25</v>
      </c>
      <c r="D192" s="3">
        <f t="shared" si="4"/>
        <v>-3.1029980739893685E-3</v>
      </c>
      <c r="E192" s="3">
        <f t="shared" si="5"/>
        <v>1.3690269098436518E-3</v>
      </c>
    </row>
    <row r="193" spans="1:5" x14ac:dyDescent="0.3">
      <c r="A193" s="6">
        <v>42285</v>
      </c>
      <c r="B193" s="5">
        <v>209.9</v>
      </c>
      <c r="C193" s="5">
        <v>1356.2</v>
      </c>
      <c r="D193" s="3">
        <f t="shared" si="4"/>
        <v>3.5795289383798341E-3</v>
      </c>
      <c r="E193" s="3">
        <f t="shared" si="5"/>
        <v>2.9167994982053844E-3</v>
      </c>
    </row>
    <row r="194" spans="1:5" x14ac:dyDescent="0.3">
      <c r="A194" s="6">
        <v>42286</v>
      </c>
      <c r="B194" s="5">
        <v>209.15</v>
      </c>
      <c r="C194" s="5">
        <v>1347.35</v>
      </c>
      <c r="D194" s="3">
        <f t="shared" si="4"/>
        <v>-3.5795289383798892E-3</v>
      </c>
      <c r="E194" s="3">
        <f t="shared" si="5"/>
        <v>-6.5469709169894245E-3</v>
      </c>
    </row>
    <row r="195" spans="1:5" x14ac:dyDescent="0.3">
      <c r="A195" s="6">
        <v>42289</v>
      </c>
      <c r="B195" s="5">
        <v>209.95</v>
      </c>
      <c r="C195" s="5">
        <v>1344.35</v>
      </c>
      <c r="D195" s="3">
        <f t="shared" si="4"/>
        <v>3.8177092419946629E-3</v>
      </c>
      <c r="E195" s="3">
        <f t="shared" si="5"/>
        <v>-2.2290754855253201E-3</v>
      </c>
    </row>
    <row r="196" spans="1:5" x14ac:dyDescent="0.3">
      <c r="A196" s="6">
        <v>42290</v>
      </c>
      <c r="B196" s="5">
        <v>209.95</v>
      </c>
      <c r="C196" s="5">
        <v>1352.2</v>
      </c>
      <c r="D196" s="3">
        <f t="shared" ref="D196:D259" si="6">LN(B196/B195)</f>
        <v>0</v>
      </c>
      <c r="E196" s="3">
        <f t="shared" ref="E196:E259" si="7">LN(C196/C195)</f>
        <v>5.8222708093505892E-3</v>
      </c>
    </row>
    <row r="197" spans="1:5" x14ac:dyDescent="0.3">
      <c r="A197" s="6">
        <v>42291</v>
      </c>
      <c r="B197" s="5">
        <v>209.95</v>
      </c>
      <c r="C197" s="5">
        <v>1376.25</v>
      </c>
      <c r="D197" s="3">
        <f t="shared" si="6"/>
        <v>0</v>
      </c>
      <c r="E197" s="3">
        <f t="shared" si="7"/>
        <v>1.7629513380312069E-2</v>
      </c>
    </row>
    <row r="198" spans="1:5" x14ac:dyDescent="0.3">
      <c r="A198" s="6">
        <v>42292</v>
      </c>
      <c r="B198" s="5">
        <v>209.65</v>
      </c>
      <c r="C198" s="5">
        <v>1371.25</v>
      </c>
      <c r="D198" s="3">
        <f t="shared" si="6"/>
        <v>-1.4299335134305704E-3</v>
      </c>
      <c r="E198" s="3">
        <f t="shared" si="7"/>
        <v>-3.6396764474497709E-3</v>
      </c>
    </row>
    <row r="199" spans="1:5" x14ac:dyDescent="0.3">
      <c r="A199" s="6">
        <v>42293</v>
      </c>
      <c r="B199" s="5">
        <v>212.15</v>
      </c>
      <c r="C199" s="5">
        <v>1393.7</v>
      </c>
      <c r="D199" s="3">
        <f t="shared" si="6"/>
        <v>1.1854098031562279E-2</v>
      </c>
      <c r="E199" s="3">
        <f t="shared" si="7"/>
        <v>1.6239348536023972E-2</v>
      </c>
    </row>
    <row r="200" spans="1:5" x14ac:dyDescent="0.3">
      <c r="A200" s="6">
        <v>42296</v>
      </c>
      <c r="B200" s="5">
        <v>210.05</v>
      </c>
      <c r="C200" s="5">
        <v>1395.95</v>
      </c>
      <c r="D200" s="3">
        <f t="shared" si="6"/>
        <v>-9.9479740329427822E-3</v>
      </c>
      <c r="E200" s="3">
        <f t="shared" si="7"/>
        <v>1.613105936512219E-3</v>
      </c>
    </row>
    <row r="201" spans="1:5" x14ac:dyDescent="0.3">
      <c r="A201" s="6">
        <v>42297</v>
      </c>
      <c r="B201" s="5">
        <v>209.95</v>
      </c>
      <c r="C201" s="5">
        <v>1379.3</v>
      </c>
      <c r="D201" s="3">
        <f t="shared" si="6"/>
        <v>-4.7619048518888422E-4</v>
      </c>
      <c r="E201" s="3">
        <f t="shared" si="7"/>
        <v>-1.1999062980502035E-2</v>
      </c>
    </row>
    <row r="202" spans="1:5" x14ac:dyDescent="0.3">
      <c r="A202" s="6">
        <v>42298</v>
      </c>
      <c r="B202" s="5">
        <v>209.2</v>
      </c>
      <c r="C202" s="5">
        <v>1378.95</v>
      </c>
      <c r="D202" s="3">
        <f t="shared" si="6"/>
        <v>-3.5786749394344287E-3</v>
      </c>
      <c r="E202" s="3">
        <f t="shared" si="7"/>
        <v>-2.5378410360082855E-4</v>
      </c>
    </row>
    <row r="203" spans="1:5" x14ac:dyDescent="0.3">
      <c r="A203" s="6">
        <v>42300</v>
      </c>
      <c r="B203" s="5">
        <v>208.95</v>
      </c>
      <c r="C203" s="5">
        <v>1400.2</v>
      </c>
      <c r="D203" s="3">
        <f t="shared" si="6"/>
        <v>-1.1957432968434266E-3</v>
      </c>
      <c r="E203" s="3">
        <f t="shared" si="7"/>
        <v>1.5292743565223945E-2</v>
      </c>
    </row>
    <row r="204" spans="1:5" x14ac:dyDescent="0.3">
      <c r="A204" s="6">
        <v>42303</v>
      </c>
      <c r="B204" s="5">
        <v>208.65</v>
      </c>
      <c r="C204" s="5">
        <v>1393.75</v>
      </c>
      <c r="D204" s="3">
        <f t="shared" si="6"/>
        <v>-1.4367818563627496E-3</v>
      </c>
      <c r="E204" s="3">
        <f t="shared" si="7"/>
        <v>-4.6171273346683715E-3</v>
      </c>
    </row>
    <row r="205" spans="1:5" x14ac:dyDescent="0.3">
      <c r="A205" s="6">
        <v>42304</v>
      </c>
      <c r="B205" s="5">
        <v>205.4</v>
      </c>
      <c r="C205" s="5">
        <v>1385.8</v>
      </c>
      <c r="D205" s="3">
        <f t="shared" si="6"/>
        <v>-1.5698909543103753E-2</v>
      </c>
      <c r="E205" s="3">
        <f t="shared" si="7"/>
        <v>-5.7203660151479872E-3</v>
      </c>
    </row>
    <row r="206" spans="1:5" x14ac:dyDescent="0.3">
      <c r="A206" s="6">
        <v>42305</v>
      </c>
      <c r="B206" s="5">
        <v>208.75</v>
      </c>
      <c r="C206" s="5">
        <v>1401.05</v>
      </c>
      <c r="D206" s="3">
        <f t="shared" si="6"/>
        <v>1.6178066236506975E-2</v>
      </c>
      <c r="E206" s="3">
        <f t="shared" si="7"/>
        <v>1.0944365300615069E-2</v>
      </c>
    </row>
    <row r="207" spans="1:5" x14ac:dyDescent="0.3">
      <c r="A207" s="6">
        <v>42306</v>
      </c>
      <c r="B207" s="5">
        <v>207.45</v>
      </c>
      <c r="C207" s="5">
        <v>1385.4</v>
      </c>
      <c r="D207" s="3">
        <f t="shared" si="6"/>
        <v>-6.2470169520880536E-3</v>
      </c>
      <c r="E207" s="3">
        <f t="shared" si="7"/>
        <v>-1.1233048905391167E-2</v>
      </c>
    </row>
    <row r="208" spans="1:5" x14ac:dyDescent="0.3">
      <c r="A208" s="6">
        <v>42307</v>
      </c>
      <c r="B208" s="5">
        <v>206.95</v>
      </c>
      <c r="C208" s="5">
        <v>1379.6</v>
      </c>
      <c r="D208" s="3">
        <f t="shared" si="6"/>
        <v>-2.4131285841354662E-3</v>
      </c>
      <c r="E208" s="3">
        <f t="shared" si="7"/>
        <v>-4.1953045258189617E-3</v>
      </c>
    </row>
    <row r="209" spans="1:5" x14ac:dyDescent="0.3">
      <c r="A209" s="6">
        <v>42310</v>
      </c>
      <c r="B209" s="5">
        <v>210</v>
      </c>
      <c r="C209" s="5">
        <v>1398.4</v>
      </c>
      <c r="D209" s="3">
        <f t="shared" si="6"/>
        <v>1.4630312522727285E-2</v>
      </c>
      <c r="E209" s="3">
        <f t="shared" si="7"/>
        <v>1.3535123838585336E-2</v>
      </c>
    </row>
    <row r="210" spans="1:5" x14ac:dyDescent="0.3">
      <c r="A210" s="6">
        <v>42311</v>
      </c>
      <c r="B210" s="5">
        <v>209.7</v>
      </c>
      <c r="C210" s="5">
        <v>1425.9</v>
      </c>
      <c r="D210" s="3">
        <f t="shared" si="6"/>
        <v>-1.4295928095944335E-3</v>
      </c>
      <c r="E210" s="3">
        <f t="shared" si="7"/>
        <v>1.9474467386802509E-2</v>
      </c>
    </row>
    <row r="211" spans="1:5" x14ac:dyDescent="0.3">
      <c r="A211" s="6">
        <v>42312</v>
      </c>
      <c r="B211" s="5">
        <v>209.05</v>
      </c>
      <c r="C211" s="5">
        <v>1405.7</v>
      </c>
      <c r="D211" s="3">
        <f t="shared" si="6"/>
        <v>-3.1044801053001464E-3</v>
      </c>
      <c r="E211" s="3">
        <f t="shared" si="7"/>
        <v>-1.4267793950353221E-2</v>
      </c>
    </row>
    <row r="212" spans="1:5" x14ac:dyDescent="0.3">
      <c r="A212" s="6">
        <v>42313</v>
      </c>
      <c r="B212" s="5">
        <v>208.15</v>
      </c>
      <c r="C212" s="5">
        <v>1388.75</v>
      </c>
      <c r="D212" s="3">
        <f t="shared" si="6"/>
        <v>-4.3144841615896058E-3</v>
      </c>
      <c r="E212" s="3">
        <f t="shared" si="7"/>
        <v>-1.2131337383880451E-2</v>
      </c>
    </row>
    <row r="213" spans="1:5" x14ac:dyDescent="0.3">
      <c r="A213" s="6">
        <v>42314</v>
      </c>
      <c r="B213" s="5">
        <v>209.85</v>
      </c>
      <c r="C213" s="5">
        <v>1384.05</v>
      </c>
      <c r="D213" s="3">
        <f t="shared" si="6"/>
        <v>8.1340161386152937E-3</v>
      </c>
      <c r="E213" s="3">
        <f t="shared" si="7"/>
        <v>-3.3900782611652851E-3</v>
      </c>
    </row>
    <row r="214" spans="1:5" x14ac:dyDescent="0.3">
      <c r="A214" s="6">
        <v>42317</v>
      </c>
      <c r="B214" s="5">
        <v>205</v>
      </c>
      <c r="C214" s="5">
        <v>1367.7</v>
      </c>
      <c r="D214" s="3">
        <f t="shared" si="6"/>
        <v>-2.3383010641191648E-2</v>
      </c>
      <c r="E214" s="3">
        <f t="shared" si="7"/>
        <v>-1.1883486805169026E-2</v>
      </c>
    </row>
    <row r="215" spans="1:5" x14ac:dyDescent="0.3">
      <c r="A215" s="6">
        <v>42318</v>
      </c>
      <c r="B215" s="5">
        <v>196.7</v>
      </c>
      <c r="C215" s="5">
        <v>1322.1</v>
      </c>
      <c r="D215" s="3">
        <f t="shared" si="6"/>
        <v>-4.1330253743394829E-2</v>
      </c>
      <c r="E215" s="3">
        <f t="shared" si="7"/>
        <v>-3.3909115371454461E-2</v>
      </c>
    </row>
    <row r="216" spans="1:5" x14ac:dyDescent="0.3">
      <c r="A216" s="6">
        <v>42319</v>
      </c>
      <c r="B216" s="5">
        <v>198.2</v>
      </c>
      <c r="C216" s="5">
        <v>1330.5</v>
      </c>
      <c r="D216" s="3">
        <f t="shared" si="6"/>
        <v>7.5968965008741578E-3</v>
      </c>
      <c r="E216" s="3">
        <f t="shared" si="7"/>
        <v>6.3334299016929068E-3</v>
      </c>
    </row>
    <row r="217" spans="1:5" x14ac:dyDescent="0.3">
      <c r="A217" s="6">
        <v>42321</v>
      </c>
      <c r="B217" s="5">
        <v>192.65</v>
      </c>
      <c r="C217" s="5">
        <v>1326.7</v>
      </c>
      <c r="D217" s="3">
        <f t="shared" si="6"/>
        <v>-2.8401550823720922E-2</v>
      </c>
      <c r="E217" s="3">
        <f t="shared" si="7"/>
        <v>-2.8601554948727943E-3</v>
      </c>
    </row>
    <row r="218" spans="1:5" x14ac:dyDescent="0.3">
      <c r="A218" s="6">
        <v>42324</v>
      </c>
      <c r="B218" s="5">
        <v>194.15</v>
      </c>
      <c r="C218" s="5">
        <v>1324.45</v>
      </c>
      <c r="D218" s="3">
        <f t="shared" si="6"/>
        <v>7.75598510550966E-3</v>
      </c>
      <c r="E218" s="3">
        <f t="shared" si="7"/>
        <v>-1.6973770176747162E-3</v>
      </c>
    </row>
    <row r="219" spans="1:5" x14ac:dyDescent="0.3">
      <c r="A219" s="6">
        <v>42325</v>
      </c>
      <c r="B219" s="5">
        <v>199</v>
      </c>
      <c r="C219" s="5">
        <v>1325.5</v>
      </c>
      <c r="D219" s="3">
        <f t="shared" si="6"/>
        <v>2.4673768546816004E-2</v>
      </c>
      <c r="E219" s="3">
        <f t="shared" si="7"/>
        <v>7.9246782388370002E-4</v>
      </c>
    </row>
    <row r="220" spans="1:5" x14ac:dyDescent="0.3">
      <c r="A220" s="6">
        <v>42326</v>
      </c>
      <c r="B220" s="5">
        <v>197.45</v>
      </c>
      <c r="C220" s="5">
        <v>1334.3</v>
      </c>
      <c r="D220" s="3">
        <f t="shared" si="6"/>
        <v>-7.8194369918340115E-3</v>
      </c>
      <c r="E220" s="3">
        <f t="shared" si="7"/>
        <v>6.6170630192947371E-3</v>
      </c>
    </row>
    <row r="221" spans="1:5" x14ac:dyDescent="0.3">
      <c r="A221" s="6">
        <v>42327</v>
      </c>
      <c r="B221" s="5">
        <v>198.05</v>
      </c>
      <c r="C221" s="5">
        <v>1332.85</v>
      </c>
      <c r="D221" s="3">
        <f t="shared" si="6"/>
        <v>3.0341363352673033E-3</v>
      </c>
      <c r="E221" s="3">
        <f t="shared" si="7"/>
        <v>-1.0873030334646687E-3</v>
      </c>
    </row>
    <row r="222" spans="1:5" x14ac:dyDescent="0.3">
      <c r="A222" s="6">
        <v>42328</v>
      </c>
      <c r="B222" s="5">
        <v>201.95</v>
      </c>
      <c r="C222" s="5">
        <v>1339.75</v>
      </c>
      <c r="D222" s="3">
        <f t="shared" si="6"/>
        <v>1.9500617941496087E-2</v>
      </c>
      <c r="E222" s="3">
        <f t="shared" si="7"/>
        <v>5.1635226600492837E-3</v>
      </c>
    </row>
    <row r="223" spans="1:5" x14ac:dyDescent="0.3">
      <c r="A223" s="6">
        <v>42331</v>
      </c>
      <c r="B223" s="5">
        <v>200.7</v>
      </c>
      <c r="C223" s="5">
        <v>1343.6</v>
      </c>
      <c r="D223" s="3">
        <f t="shared" si="6"/>
        <v>-6.2088862071294432E-3</v>
      </c>
      <c r="E223" s="3">
        <f t="shared" si="7"/>
        <v>2.8695493631780756E-3</v>
      </c>
    </row>
    <row r="224" spans="1:5" x14ac:dyDescent="0.3">
      <c r="A224" s="6">
        <v>42332</v>
      </c>
      <c r="B224" s="5">
        <v>202.6</v>
      </c>
      <c r="C224" s="5">
        <v>1341.5</v>
      </c>
      <c r="D224" s="3">
        <f t="shared" si="6"/>
        <v>9.4223360122906007E-3</v>
      </c>
      <c r="E224" s="3">
        <f t="shared" si="7"/>
        <v>-1.564187872458783E-3</v>
      </c>
    </row>
    <row r="225" spans="1:5" x14ac:dyDescent="0.3">
      <c r="A225" s="6">
        <v>42334</v>
      </c>
      <c r="B225" s="5">
        <v>203.2</v>
      </c>
      <c r="C225" s="5">
        <v>1355.95</v>
      </c>
      <c r="D225" s="3">
        <f t="shared" si="6"/>
        <v>2.9571238897438627E-3</v>
      </c>
      <c r="E225" s="3">
        <f t="shared" si="7"/>
        <v>1.0713924798488459E-2</v>
      </c>
    </row>
    <row r="226" spans="1:5" x14ac:dyDescent="0.3">
      <c r="A226" s="6">
        <v>42335</v>
      </c>
      <c r="B226" s="5">
        <v>202.6</v>
      </c>
      <c r="C226" s="5">
        <v>1353.2</v>
      </c>
      <c r="D226" s="3">
        <f t="shared" si="6"/>
        <v>-2.9571238897438154E-3</v>
      </c>
      <c r="E226" s="3">
        <f t="shared" si="7"/>
        <v>-2.0301577576137628E-3</v>
      </c>
    </row>
    <row r="227" spans="1:5" x14ac:dyDescent="0.3">
      <c r="A227" s="6">
        <v>42338</v>
      </c>
      <c r="B227" s="5">
        <v>198.9</v>
      </c>
      <c r="C227" s="5">
        <v>1344.25</v>
      </c>
      <c r="D227" s="3">
        <f t="shared" si="6"/>
        <v>-1.8431405954656414E-2</v>
      </c>
      <c r="E227" s="3">
        <f t="shared" si="7"/>
        <v>-6.6359212167660169E-3</v>
      </c>
    </row>
    <row r="228" spans="1:5" x14ac:dyDescent="0.3">
      <c r="A228" s="6">
        <v>42339</v>
      </c>
      <c r="B228" s="5">
        <v>200.8</v>
      </c>
      <c r="C228" s="5">
        <v>1357.9</v>
      </c>
      <c r="D228" s="3">
        <f t="shared" si="6"/>
        <v>9.5072019576475826E-3</v>
      </c>
      <c r="E228" s="3">
        <f t="shared" si="7"/>
        <v>1.0103152014961607E-2</v>
      </c>
    </row>
    <row r="229" spans="1:5" x14ac:dyDescent="0.3">
      <c r="A229" s="6">
        <v>42340</v>
      </c>
      <c r="B229" s="5">
        <v>200.15</v>
      </c>
      <c r="C229" s="5">
        <v>1359.85</v>
      </c>
      <c r="D229" s="3">
        <f t="shared" si="6"/>
        <v>-3.2423023789915598E-3</v>
      </c>
      <c r="E229" s="3">
        <f t="shared" si="7"/>
        <v>1.4350108248579938E-3</v>
      </c>
    </row>
    <row r="230" spans="1:5" x14ac:dyDescent="0.3">
      <c r="A230" s="6">
        <v>42341</v>
      </c>
      <c r="B230" s="5">
        <v>197.7</v>
      </c>
      <c r="C230" s="5">
        <v>1350.1</v>
      </c>
      <c r="D230" s="3">
        <f t="shared" si="6"/>
        <v>-1.2316355262011448E-2</v>
      </c>
      <c r="E230" s="3">
        <f t="shared" si="7"/>
        <v>-7.1957357664067184E-3</v>
      </c>
    </row>
    <row r="231" spans="1:5" x14ac:dyDescent="0.3">
      <c r="A231" s="6">
        <v>42342</v>
      </c>
      <c r="B231" s="5">
        <v>195.05</v>
      </c>
      <c r="C231" s="5">
        <v>1334.85</v>
      </c>
      <c r="D231" s="3">
        <f t="shared" si="6"/>
        <v>-1.3494794223905619E-2</v>
      </c>
      <c r="E231" s="3">
        <f t="shared" si="7"/>
        <v>-1.1359737792219545E-2</v>
      </c>
    </row>
    <row r="232" spans="1:5" x14ac:dyDescent="0.3">
      <c r="A232" s="6">
        <v>42345</v>
      </c>
      <c r="B232" s="5">
        <v>195.9</v>
      </c>
      <c r="C232" s="5">
        <v>1353.45</v>
      </c>
      <c r="D232" s="3">
        <f t="shared" si="6"/>
        <v>4.3483889978294128E-3</v>
      </c>
      <c r="E232" s="3">
        <f t="shared" si="7"/>
        <v>1.3837962137638635E-2</v>
      </c>
    </row>
    <row r="233" spans="1:5" x14ac:dyDescent="0.3">
      <c r="A233" s="6">
        <v>42346</v>
      </c>
      <c r="B233" s="5">
        <v>194.65</v>
      </c>
      <c r="C233" s="5">
        <v>1339.2</v>
      </c>
      <c r="D233" s="3">
        <f t="shared" si="6"/>
        <v>-6.401250894030347E-3</v>
      </c>
      <c r="E233" s="3">
        <f t="shared" si="7"/>
        <v>-1.0584467373408556E-2</v>
      </c>
    </row>
    <row r="234" spans="1:5" x14ac:dyDescent="0.3">
      <c r="A234" s="6">
        <v>42347</v>
      </c>
      <c r="B234" s="5">
        <v>189.4</v>
      </c>
      <c r="C234" s="5">
        <v>1313.75</v>
      </c>
      <c r="D234" s="3">
        <f t="shared" si="6"/>
        <v>-2.7341893304486897E-2</v>
      </c>
      <c r="E234" s="3">
        <f t="shared" si="7"/>
        <v>-1.9186777544050054E-2</v>
      </c>
    </row>
    <row r="235" spans="1:5" x14ac:dyDescent="0.3">
      <c r="A235" s="6">
        <v>42348</v>
      </c>
      <c r="B235" s="5">
        <v>189.9</v>
      </c>
      <c r="C235" s="5">
        <v>1324.45</v>
      </c>
      <c r="D235" s="3">
        <f t="shared" si="6"/>
        <v>2.6364370662623139E-3</v>
      </c>
      <c r="E235" s="3">
        <f t="shared" si="7"/>
        <v>8.1116357140356161E-3</v>
      </c>
    </row>
    <row r="236" spans="1:5" x14ac:dyDescent="0.3">
      <c r="A236" s="6">
        <v>42349</v>
      </c>
      <c r="B236" s="5">
        <v>189</v>
      </c>
      <c r="C236" s="5">
        <v>1319.4</v>
      </c>
      <c r="D236" s="3">
        <f t="shared" si="6"/>
        <v>-4.7506027585978647E-3</v>
      </c>
      <c r="E236" s="3">
        <f t="shared" si="7"/>
        <v>-3.820191116425853E-3</v>
      </c>
    </row>
    <row r="237" spans="1:5" x14ac:dyDescent="0.3">
      <c r="A237" s="6">
        <v>42352</v>
      </c>
      <c r="B237" s="5">
        <v>193.25</v>
      </c>
      <c r="C237" s="5">
        <v>1341.8</v>
      </c>
      <c r="D237" s="3">
        <f t="shared" si="6"/>
        <v>2.2237672407889032E-2</v>
      </c>
      <c r="E237" s="3">
        <f t="shared" si="7"/>
        <v>1.6834908340017139E-2</v>
      </c>
    </row>
    <row r="238" spans="1:5" x14ac:dyDescent="0.3">
      <c r="A238" s="6">
        <v>42353</v>
      </c>
      <c r="B238" s="5">
        <v>193.35</v>
      </c>
      <c r="C238" s="5">
        <v>1337.65</v>
      </c>
      <c r="D238" s="3">
        <f t="shared" si="6"/>
        <v>5.173305857747941E-4</v>
      </c>
      <c r="E238" s="3">
        <f t="shared" si="7"/>
        <v>-3.0976531142043913E-3</v>
      </c>
    </row>
    <row r="239" spans="1:5" x14ac:dyDescent="0.3">
      <c r="A239" s="6">
        <v>42354</v>
      </c>
      <c r="B239" s="5">
        <v>194.35</v>
      </c>
      <c r="C239" s="5">
        <v>1349.1</v>
      </c>
      <c r="D239" s="3">
        <f t="shared" si="6"/>
        <v>5.1586392449259784E-3</v>
      </c>
      <c r="E239" s="3">
        <f t="shared" si="7"/>
        <v>8.5233604301880282E-3</v>
      </c>
    </row>
    <row r="240" spans="1:5" x14ac:dyDescent="0.3">
      <c r="A240" s="6">
        <v>42355</v>
      </c>
      <c r="B240" s="5">
        <v>198.15</v>
      </c>
      <c r="C240" s="5">
        <v>1356.2</v>
      </c>
      <c r="D240" s="3">
        <f t="shared" si="6"/>
        <v>1.9363662338212004E-2</v>
      </c>
      <c r="E240" s="3">
        <f t="shared" si="7"/>
        <v>5.248967804970469E-3</v>
      </c>
    </row>
    <row r="241" spans="1:6" x14ac:dyDescent="0.3">
      <c r="A241" s="6">
        <v>42356</v>
      </c>
      <c r="B241" s="5">
        <v>199.5</v>
      </c>
      <c r="C241" s="5">
        <v>1349</v>
      </c>
      <c r="D241" s="3">
        <f t="shared" si="6"/>
        <v>6.7899166934741037E-3</v>
      </c>
      <c r="E241" s="3">
        <f t="shared" si="7"/>
        <v>-5.3230940419858996E-3</v>
      </c>
      <c r="F241" s="5"/>
    </row>
    <row r="242" spans="1:6" x14ac:dyDescent="0.3">
      <c r="A242" s="6">
        <v>42359</v>
      </c>
      <c r="B242" s="5">
        <v>200.8</v>
      </c>
      <c r="C242" s="5">
        <v>1353</v>
      </c>
      <c r="D242" s="3">
        <f t="shared" si="6"/>
        <v>6.4951514876559723E-3</v>
      </c>
      <c r="E242" s="3">
        <f t="shared" si="7"/>
        <v>2.9607719630321892E-3</v>
      </c>
      <c r="F242" s="5"/>
    </row>
    <row r="243" spans="1:6" x14ac:dyDescent="0.3">
      <c r="A243" s="6">
        <v>42360</v>
      </c>
      <c r="B243" s="5">
        <v>200</v>
      </c>
      <c r="C243" s="5">
        <v>1348.9</v>
      </c>
      <c r="D243" s="3">
        <f t="shared" si="6"/>
        <v>-3.9920212695375608E-3</v>
      </c>
      <c r="E243" s="3">
        <f t="shared" si="7"/>
        <v>-3.034903695153936E-3</v>
      </c>
      <c r="F243" s="5"/>
    </row>
    <row r="244" spans="1:6" x14ac:dyDescent="0.3">
      <c r="A244" s="6">
        <v>42361</v>
      </c>
      <c r="B244" s="5">
        <v>201.45</v>
      </c>
      <c r="C244" s="5">
        <v>1342.05</v>
      </c>
      <c r="D244" s="3">
        <f t="shared" si="6"/>
        <v>7.2238450893195739E-3</v>
      </c>
      <c r="E244" s="3">
        <f t="shared" si="7"/>
        <v>-5.0911498139194732E-3</v>
      </c>
      <c r="F244" s="5"/>
    </row>
    <row r="245" spans="1:6" x14ac:dyDescent="0.3">
      <c r="A245" s="6">
        <v>42362</v>
      </c>
      <c r="B245" s="5">
        <v>203.3</v>
      </c>
      <c r="C245" s="5">
        <v>1344.15</v>
      </c>
      <c r="D245" s="3">
        <f t="shared" si="6"/>
        <v>9.141508996944811E-3</v>
      </c>
      <c r="E245" s="3">
        <f t="shared" si="7"/>
        <v>1.5635473366235114E-3</v>
      </c>
      <c r="F245" s="5"/>
    </row>
    <row r="246" spans="1:6" x14ac:dyDescent="0.3">
      <c r="A246" s="6">
        <v>42366</v>
      </c>
      <c r="B246" s="5">
        <v>202.7</v>
      </c>
      <c r="C246" s="5">
        <v>1330.85</v>
      </c>
      <c r="D246" s="3">
        <f t="shared" si="6"/>
        <v>-2.9556671763467327E-3</v>
      </c>
      <c r="E246" s="3">
        <f t="shared" si="7"/>
        <v>-9.9440071741707364E-3</v>
      </c>
      <c r="F246" s="5"/>
    </row>
    <row r="247" spans="1:6" x14ac:dyDescent="0.3">
      <c r="A247" s="6">
        <v>42367</v>
      </c>
      <c r="B247" s="5">
        <v>205.55</v>
      </c>
      <c r="C247" s="5">
        <v>1350.45</v>
      </c>
      <c r="D247" s="3">
        <f t="shared" si="6"/>
        <v>1.3962259885933182E-2</v>
      </c>
      <c r="E247" s="3">
        <f t="shared" si="7"/>
        <v>1.4620034398428072E-2</v>
      </c>
      <c r="F247" s="5"/>
    </row>
    <row r="248" spans="1:6" x14ac:dyDescent="0.3">
      <c r="A248" s="6">
        <v>42368</v>
      </c>
      <c r="B248" s="5">
        <v>204.95</v>
      </c>
      <c r="C248" s="5">
        <v>1349.8</v>
      </c>
      <c r="D248" s="3">
        <f t="shared" si="6"/>
        <v>-2.9232663935409866E-3</v>
      </c>
      <c r="E248" s="3">
        <f t="shared" si="7"/>
        <v>-4.8143691328946789E-4</v>
      </c>
      <c r="F248" s="5"/>
    </row>
    <row r="249" spans="1:6" x14ac:dyDescent="0.3">
      <c r="A249" s="6">
        <v>42369</v>
      </c>
      <c r="B249" s="5">
        <v>203.05</v>
      </c>
      <c r="C249" s="5">
        <v>1360.65</v>
      </c>
      <c r="D249" s="3">
        <f t="shared" si="6"/>
        <v>-9.3137928180396547E-3</v>
      </c>
      <c r="E249" s="3">
        <f t="shared" si="7"/>
        <v>8.0060934197568479E-3</v>
      </c>
      <c r="F249" s="5"/>
    </row>
    <row r="250" spans="1:6" x14ac:dyDescent="0.3">
      <c r="A250" s="6">
        <v>42370</v>
      </c>
      <c r="B250" s="5">
        <v>205.65</v>
      </c>
      <c r="C250" s="5">
        <v>1373.65</v>
      </c>
      <c r="D250" s="3">
        <f t="shared" si="6"/>
        <v>1.2723440544126179E-2</v>
      </c>
      <c r="E250" s="3">
        <f t="shared" si="7"/>
        <v>9.5089038906070629E-3</v>
      </c>
      <c r="F250" s="5"/>
    </row>
    <row r="251" spans="1:6" x14ac:dyDescent="0.3">
      <c r="A251" s="6">
        <v>42373</v>
      </c>
      <c r="B251" s="5">
        <v>202.15</v>
      </c>
      <c r="C251" s="5">
        <v>1344</v>
      </c>
      <c r="D251" s="3">
        <f t="shared" si="6"/>
        <v>-1.7165698589653239E-2</v>
      </c>
      <c r="E251" s="3">
        <f t="shared" si="7"/>
        <v>-2.1821188536575015E-2</v>
      </c>
      <c r="F251" s="5">
        <f>CORREL(D3:D251,E3:E251)</f>
        <v>0.71665850294522637</v>
      </c>
    </row>
    <row r="252" spans="1:6" x14ac:dyDescent="0.3">
      <c r="A252" s="6">
        <v>42374</v>
      </c>
      <c r="B252" s="5">
        <v>204</v>
      </c>
      <c r="C252" s="5">
        <v>1341.3</v>
      </c>
      <c r="D252" s="3">
        <f t="shared" si="6"/>
        <v>9.1099977574365248E-3</v>
      </c>
      <c r="E252" s="3">
        <f t="shared" si="7"/>
        <v>-2.0109491750502904E-3</v>
      </c>
      <c r="F252" s="5"/>
    </row>
    <row r="253" spans="1:6" x14ac:dyDescent="0.3">
      <c r="A253" s="6">
        <v>42375</v>
      </c>
      <c r="B253" s="5">
        <v>203.05</v>
      </c>
      <c r="C253" s="5">
        <v>1320.35</v>
      </c>
      <c r="D253" s="3">
        <f t="shared" si="6"/>
        <v>-4.667739711909577E-3</v>
      </c>
      <c r="E253" s="3">
        <f t="shared" si="7"/>
        <v>-1.5742439958927022E-2</v>
      </c>
      <c r="F253" s="5"/>
    </row>
    <row r="254" spans="1:6" x14ac:dyDescent="0.3">
      <c r="A254" s="6">
        <v>42376</v>
      </c>
      <c r="B254" s="5">
        <v>197.6</v>
      </c>
      <c r="C254" s="5">
        <v>1300.5</v>
      </c>
      <c r="D254" s="3">
        <f t="shared" si="6"/>
        <v>-2.7207468818539422E-2</v>
      </c>
      <c r="E254" s="3">
        <f t="shared" si="7"/>
        <v>-1.5148047060411396E-2</v>
      </c>
      <c r="F254" s="5"/>
    </row>
    <row r="255" spans="1:6" x14ac:dyDescent="0.3">
      <c r="A255" s="6">
        <v>42377</v>
      </c>
      <c r="B255" s="5">
        <v>198.35</v>
      </c>
      <c r="C255" s="5">
        <v>1295.8</v>
      </c>
      <c r="D255" s="3">
        <f t="shared" si="6"/>
        <v>3.7883616465717615E-3</v>
      </c>
      <c r="E255" s="3">
        <f t="shared" si="7"/>
        <v>-3.620540872849352E-3</v>
      </c>
      <c r="F255" s="5"/>
    </row>
    <row r="256" spans="1:6" x14ac:dyDescent="0.3">
      <c r="A256" s="6">
        <v>42380</v>
      </c>
      <c r="B256" s="5">
        <v>197.95</v>
      </c>
      <c r="C256" s="5">
        <v>1297.55</v>
      </c>
      <c r="D256" s="3">
        <f t="shared" si="6"/>
        <v>-2.0186734081995236E-3</v>
      </c>
      <c r="E256" s="3">
        <f t="shared" si="7"/>
        <v>1.3496059271800238E-3</v>
      </c>
      <c r="F256" s="5"/>
    </row>
    <row r="257" spans="1:5" x14ac:dyDescent="0.3">
      <c r="A257" s="6">
        <v>42381</v>
      </c>
      <c r="B257" s="5">
        <v>195.2</v>
      </c>
      <c r="C257" s="5">
        <v>1280.4000000000001</v>
      </c>
      <c r="D257" s="3">
        <f t="shared" si="6"/>
        <v>-1.3989799573147492E-2</v>
      </c>
      <c r="E257" s="3">
        <f t="shared" si="7"/>
        <v>-1.3305341847328799E-2</v>
      </c>
    </row>
    <row r="258" spans="1:5" x14ac:dyDescent="0.3">
      <c r="A258" s="6">
        <v>42382</v>
      </c>
      <c r="B258" s="5">
        <v>197.95</v>
      </c>
      <c r="C258" s="5">
        <v>1281.95</v>
      </c>
      <c r="D258" s="3">
        <f t="shared" si="6"/>
        <v>1.3989799573147476E-2</v>
      </c>
      <c r="E258" s="3">
        <f t="shared" si="7"/>
        <v>1.2098270642642297E-3</v>
      </c>
    </row>
    <row r="259" spans="1:5" x14ac:dyDescent="0.3">
      <c r="A259" s="6">
        <v>42383</v>
      </c>
      <c r="B259" s="5">
        <v>197.95</v>
      </c>
      <c r="C259" s="5">
        <v>1269.05</v>
      </c>
      <c r="D259" s="3">
        <f t="shared" si="6"/>
        <v>0</v>
      </c>
      <c r="E259" s="3">
        <f t="shared" si="7"/>
        <v>-1.0113767118556933E-2</v>
      </c>
    </row>
    <row r="260" spans="1:5" x14ac:dyDescent="0.3">
      <c r="A260" s="6">
        <v>42384</v>
      </c>
      <c r="B260" s="5">
        <v>193.9</v>
      </c>
      <c r="C260" s="5">
        <v>1229.5999999999999</v>
      </c>
      <c r="D260" s="3">
        <f t="shared" ref="D260:D323" si="8">LN(B260/B259)</f>
        <v>-2.0671911303533467E-2</v>
      </c>
      <c r="E260" s="3">
        <f t="shared" ref="E260:E323" si="9">LN(C260/C259)</f>
        <v>-3.1579675817029355E-2</v>
      </c>
    </row>
    <row r="261" spans="1:5" x14ac:dyDescent="0.3">
      <c r="A261" s="6">
        <v>42387</v>
      </c>
      <c r="B261" s="5">
        <v>191.1</v>
      </c>
      <c r="C261" s="5">
        <v>1224.25</v>
      </c>
      <c r="D261" s="3">
        <f t="shared" si="8"/>
        <v>-1.4545711002378862E-2</v>
      </c>
      <c r="E261" s="3">
        <f t="shared" si="9"/>
        <v>-4.3605016419592602E-3</v>
      </c>
    </row>
    <row r="262" spans="1:5" x14ac:dyDescent="0.3">
      <c r="A262" s="6">
        <v>42388</v>
      </c>
      <c r="B262" s="5">
        <v>191.35</v>
      </c>
      <c r="C262" s="5">
        <v>1235.3</v>
      </c>
      <c r="D262" s="3">
        <f t="shared" si="8"/>
        <v>1.3073606254839418E-3</v>
      </c>
      <c r="E262" s="3">
        <f t="shared" si="9"/>
        <v>8.9854439603412745E-3</v>
      </c>
    </row>
    <row r="263" spans="1:5" x14ac:dyDescent="0.3">
      <c r="A263" s="6">
        <v>42389</v>
      </c>
      <c r="B263" s="5">
        <v>186.95</v>
      </c>
      <c r="C263" s="5">
        <v>1212.25</v>
      </c>
      <c r="D263" s="3">
        <f t="shared" si="8"/>
        <v>-2.3263010448588591E-2</v>
      </c>
      <c r="E263" s="3">
        <f t="shared" si="9"/>
        <v>-1.8835718557306348E-2</v>
      </c>
    </row>
    <row r="264" spans="1:5" x14ac:dyDescent="0.3">
      <c r="A264" s="6">
        <v>42390</v>
      </c>
      <c r="B264" s="5">
        <v>192.1</v>
      </c>
      <c r="C264" s="5">
        <v>1228.45</v>
      </c>
      <c r="D264" s="3">
        <f t="shared" si="8"/>
        <v>2.7174868351388239E-2</v>
      </c>
      <c r="E264" s="3">
        <f t="shared" si="9"/>
        <v>1.3275075106803046E-2</v>
      </c>
    </row>
    <row r="265" spans="1:5" x14ac:dyDescent="0.3">
      <c r="A265" s="6">
        <v>42391</v>
      </c>
      <c r="B265" s="5">
        <v>193</v>
      </c>
      <c r="C265" s="5">
        <v>1241</v>
      </c>
      <c r="D265" s="3">
        <f t="shared" si="8"/>
        <v>4.674119130374711E-3</v>
      </c>
      <c r="E265" s="3">
        <f t="shared" si="9"/>
        <v>1.0164294112342551E-2</v>
      </c>
    </row>
    <row r="266" spans="1:5" x14ac:dyDescent="0.3">
      <c r="A266" s="6">
        <v>42394</v>
      </c>
      <c r="B266" s="5">
        <v>196.95</v>
      </c>
      <c r="C266" s="5">
        <v>1245</v>
      </c>
      <c r="D266" s="3">
        <f t="shared" si="8"/>
        <v>2.025970051202923E-2</v>
      </c>
      <c r="E266" s="3">
        <f t="shared" si="9"/>
        <v>3.2180236942007932E-3</v>
      </c>
    </row>
    <row r="267" spans="1:5" x14ac:dyDescent="0.3">
      <c r="A267" s="6">
        <v>42396</v>
      </c>
      <c r="B267" s="5">
        <v>191.9</v>
      </c>
      <c r="C267" s="5">
        <v>1230.3499999999999</v>
      </c>
      <c r="D267" s="3">
        <f t="shared" si="8"/>
        <v>-2.5975486403260563E-2</v>
      </c>
      <c r="E267" s="3">
        <f t="shared" si="9"/>
        <v>-1.1836848164298948E-2</v>
      </c>
    </row>
    <row r="268" spans="1:5" x14ac:dyDescent="0.3">
      <c r="A268" s="6">
        <v>42397</v>
      </c>
      <c r="B268" s="5">
        <v>193.2</v>
      </c>
      <c r="C268" s="5">
        <v>1214.95</v>
      </c>
      <c r="D268" s="3">
        <f t="shared" si="8"/>
        <v>6.7515187647632854E-3</v>
      </c>
      <c r="E268" s="3">
        <f t="shared" si="9"/>
        <v>-1.2595758070012359E-2</v>
      </c>
    </row>
    <row r="269" spans="1:5" x14ac:dyDescent="0.3">
      <c r="A269" s="6">
        <v>42398</v>
      </c>
      <c r="B269" s="5">
        <v>195.35</v>
      </c>
      <c r="C269" s="5">
        <v>1240.05</v>
      </c>
      <c r="D269" s="3">
        <f t="shared" si="8"/>
        <v>1.1066899722661941E-2</v>
      </c>
      <c r="E269" s="3">
        <f t="shared" si="9"/>
        <v>2.044877770229743E-2</v>
      </c>
    </row>
    <row r="270" spans="1:5" x14ac:dyDescent="0.3">
      <c r="A270" s="6">
        <v>42401</v>
      </c>
      <c r="B270" s="5">
        <v>199.95</v>
      </c>
      <c r="C270" s="5">
        <v>1271.8499999999999</v>
      </c>
      <c r="D270" s="3">
        <f t="shared" si="8"/>
        <v>2.3274513791747688E-2</v>
      </c>
      <c r="E270" s="3">
        <f t="shared" si="9"/>
        <v>2.532083205132735E-2</v>
      </c>
    </row>
    <row r="271" spans="1:5" x14ac:dyDescent="0.3">
      <c r="A271" s="6">
        <v>42402</v>
      </c>
      <c r="B271" s="5">
        <v>196.6</v>
      </c>
      <c r="C271" s="5">
        <v>1261.3499999999999</v>
      </c>
      <c r="D271" s="3">
        <f t="shared" si="8"/>
        <v>-1.6896127579761132E-2</v>
      </c>
      <c r="E271" s="3">
        <f t="shared" si="9"/>
        <v>-8.2899574711050149E-3</v>
      </c>
    </row>
    <row r="272" spans="1:5" x14ac:dyDescent="0.3">
      <c r="A272" s="6">
        <v>42403</v>
      </c>
      <c r="B272" s="5">
        <v>191.9</v>
      </c>
      <c r="C272" s="5">
        <v>1248.95</v>
      </c>
      <c r="D272" s="3">
        <f t="shared" si="8"/>
        <v>-2.4196804699411864E-2</v>
      </c>
      <c r="E272" s="3">
        <f t="shared" si="9"/>
        <v>-9.8793776483623048E-3</v>
      </c>
    </row>
    <row r="273" spans="1:5" x14ac:dyDescent="0.3">
      <c r="A273" s="6">
        <v>42404</v>
      </c>
      <c r="B273" s="5">
        <v>195.65</v>
      </c>
      <c r="C273" s="5">
        <v>1270.4000000000001</v>
      </c>
      <c r="D273" s="3">
        <f t="shared" si="8"/>
        <v>1.9352945642767214E-2</v>
      </c>
      <c r="E273" s="3">
        <f t="shared" si="9"/>
        <v>1.7028613194217057E-2</v>
      </c>
    </row>
    <row r="274" spans="1:5" x14ac:dyDescent="0.3">
      <c r="A274" s="6">
        <v>42405</v>
      </c>
      <c r="B274" s="5">
        <v>195.5</v>
      </c>
      <c r="C274" s="5">
        <v>1271.4000000000001</v>
      </c>
      <c r="D274" s="3">
        <f t="shared" si="8"/>
        <v>-7.6696923100101459E-4</v>
      </c>
      <c r="E274" s="3">
        <f t="shared" si="9"/>
        <v>7.8684400943706601E-4</v>
      </c>
    </row>
    <row r="275" spans="1:5" x14ac:dyDescent="0.3">
      <c r="A275" s="6">
        <v>42408</v>
      </c>
      <c r="B275" s="5">
        <v>197.15</v>
      </c>
      <c r="C275" s="5">
        <v>1280.5999999999999</v>
      </c>
      <c r="D275" s="3">
        <f t="shared" si="8"/>
        <v>8.4044808982158565E-3</v>
      </c>
      <c r="E275" s="3">
        <f t="shared" si="9"/>
        <v>7.2100625823932176E-3</v>
      </c>
    </row>
    <row r="276" spans="1:5" x14ac:dyDescent="0.3">
      <c r="A276" s="6">
        <v>42409</v>
      </c>
      <c r="B276" s="5">
        <v>197.65</v>
      </c>
      <c r="C276" s="5">
        <v>1279.0999999999999</v>
      </c>
      <c r="D276" s="3">
        <f t="shared" si="8"/>
        <v>2.5329294190583563E-3</v>
      </c>
      <c r="E276" s="3">
        <f t="shared" si="9"/>
        <v>-1.1720124793543078E-3</v>
      </c>
    </row>
    <row r="277" spans="1:5" x14ac:dyDescent="0.3">
      <c r="A277" s="6">
        <v>42410</v>
      </c>
      <c r="B277" s="5">
        <v>195.6</v>
      </c>
      <c r="C277" s="5">
        <v>1265.8499999999999</v>
      </c>
      <c r="D277" s="3">
        <f t="shared" si="8"/>
        <v>-1.0426032141977633E-2</v>
      </c>
      <c r="E277" s="3">
        <f t="shared" si="9"/>
        <v>-1.0412872333262196E-2</v>
      </c>
    </row>
    <row r="278" spans="1:5" x14ac:dyDescent="0.3">
      <c r="A278" s="6">
        <v>42411</v>
      </c>
      <c r="B278" s="5">
        <v>193.35</v>
      </c>
      <c r="C278" s="5">
        <v>1234</v>
      </c>
      <c r="D278" s="3">
        <f t="shared" si="8"/>
        <v>-1.1569739547410864E-2</v>
      </c>
      <c r="E278" s="3">
        <f t="shared" si="9"/>
        <v>-2.5482907806751998E-2</v>
      </c>
    </row>
    <row r="279" spans="1:5" x14ac:dyDescent="0.3">
      <c r="A279" s="6">
        <v>42412</v>
      </c>
      <c r="B279" s="5">
        <v>194.65</v>
      </c>
      <c r="C279" s="5">
        <v>1221.05</v>
      </c>
      <c r="D279" s="3">
        <f t="shared" si="8"/>
        <v>6.7010560031586456E-3</v>
      </c>
      <c r="E279" s="3">
        <f t="shared" si="9"/>
        <v>-1.0549781152108509E-2</v>
      </c>
    </row>
    <row r="280" spans="1:5" x14ac:dyDescent="0.3">
      <c r="A280" s="6">
        <v>42415</v>
      </c>
      <c r="B280" s="5">
        <v>198</v>
      </c>
      <c r="C280" s="5">
        <v>1256.55</v>
      </c>
      <c r="D280" s="3">
        <f t="shared" si="8"/>
        <v>1.7063956638070407E-2</v>
      </c>
      <c r="E280" s="3">
        <f t="shared" si="9"/>
        <v>2.8658725954703455E-2</v>
      </c>
    </row>
    <row r="281" spans="1:5" x14ac:dyDescent="0.3">
      <c r="A281" s="6">
        <v>42416</v>
      </c>
      <c r="B281" s="5">
        <v>194</v>
      </c>
      <c r="C281" s="5">
        <v>1227.8</v>
      </c>
      <c r="D281" s="3">
        <f t="shared" si="8"/>
        <v>-2.0408871631207123E-2</v>
      </c>
      <c r="E281" s="3">
        <f t="shared" si="9"/>
        <v>-2.314592027453221E-2</v>
      </c>
    </row>
    <row r="282" spans="1:5" x14ac:dyDescent="0.3">
      <c r="A282" s="6">
        <v>42417</v>
      </c>
      <c r="B282" s="5">
        <v>193.4</v>
      </c>
      <c r="C282" s="5">
        <v>1226.05</v>
      </c>
      <c r="D282" s="3">
        <f t="shared" si="8"/>
        <v>-3.0975760441341693E-3</v>
      </c>
      <c r="E282" s="3">
        <f t="shared" si="9"/>
        <v>-1.4263302945868993E-3</v>
      </c>
    </row>
    <row r="283" spans="1:5" x14ac:dyDescent="0.3">
      <c r="A283" s="6">
        <v>42418</v>
      </c>
      <c r="B283" s="5">
        <v>195.35</v>
      </c>
      <c r="C283" s="5">
        <v>1262.3499999999999</v>
      </c>
      <c r="D283" s="3">
        <f t="shared" si="8"/>
        <v>1.0032238481885544E-2</v>
      </c>
      <c r="E283" s="3">
        <f t="shared" si="9"/>
        <v>2.9177443510826944E-2</v>
      </c>
    </row>
    <row r="284" spans="1:5" x14ac:dyDescent="0.3">
      <c r="A284" s="6">
        <v>42419</v>
      </c>
      <c r="B284" s="5">
        <v>194.95</v>
      </c>
      <c r="C284" s="5">
        <v>1278</v>
      </c>
      <c r="D284" s="3">
        <f t="shared" si="8"/>
        <v>-2.0497060724732987E-3</v>
      </c>
      <c r="E284" s="3">
        <f t="shared" si="9"/>
        <v>1.2321292727844045E-2</v>
      </c>
    </row>
    <row r="285" spans="1:5" x14ac:dyDescent="0.3">
      <c r="A285" s="6">
        <v>42422</v>
      </c>
      <c r="B285" s="5">
        <v>196</v>
      </c>
      <c r="C285" s="5">
        <v>1281.5</v>
      </c>
      <c r="D285" s="3">
        <f t="shared" si="8"/>
        <v>5.3715438019108488E-3</v>
      </c>
      <c r="E285" s="3">
        <f t="shared" si="9"/>
        <v>2.7349108666456703E-3</v>
      </c>
    </row>
    <row r="286" spans="1:5" x14ac:dyDescent="0.3">
      <c r="A286" s="6">
        <v>42423</v>
      </c>
      <c r="B286" s="5">
        <v>193.6</v>
      </c>
      <c r="C286" s="5">
        <v>1243.9000000000001</v>
      </c>
      <c r="D286" s="3">
        <f t="shared" si="8"/>
        <v>-1.2320484388040624E-2</v>
      </c>
      <c r="E286" s="3">
        <f t="shared" si="9"/>
        <v>-2.9779661588206763E-2</v>
      </c>
    </row>
    <row r="287" spans="1:5" x14ac:dyDescent="0.3">
      <c r="A287" s="6">
        <v>42424</v>
      </c>
      <c r="B287" s="5">
        <v>191.4</v>
      </c>
      <c r="C287" s="5">
        <v>1233.1500000000001</v>
      </c>
      <c r="D287" s="3">
        <f t="shared" si="8"/>
        <v>-1.1428695823622744E-2</v>
      </c>
      <c r="E287" s="3">
        <f t="shared" si="9"/>
        <v>-8.6797339496667899E-3</v>
      </c>
    </row>
    <row r="288" spans="1:5" x14ac:dyDescent="0.3">
      <c r="A288" s="6">
        <v>42425</v>
      </c>
      <c r="B288" s="5">
        <v>188.8</v>
      </c>
      <c r="C288" s="5">
        <v>1199.8499999999999</v>
      </c>
      <c r="D288" s="3">
        <f t="shared" si="8"/>
        <v>-1.3677225307453496E-2</v>
      </c>
      <c r="E288" s="3">
        <f t="shared" si="9"/>
        <v>-2.7375322303311665E-2</v>
      </c>
    </row>
    <row r="289" spans="1:5" x14ac:dyDescent="0.3">
      <c r="A289" s="6">
        <v>42426</v>
      </c>
      <c r="B289" s="5">
        <v>189</v>
      </c>
      <c r="C289" s="5">
        <v>1190.9000000000001</v>
      </c>
      <c r="D289" s="3">
        <f t="shared" si="8"/>
        <v>1.0587613482418963E-3</v>
      </c>
      <c r="E289" s="3">
        <f t="shared" si="9"/>
        <v>-7.4872251889902871E-3</v>
      </c>
    </row>
    <row r="290" spans="1:5" x14ac:dyDescent="0.3">
      <c r="A290" s="6">
        <v>42429</v>
      </c>
      <c r="B290" s="5">
        <v>187.95</v>
      </c>
      <c r="C290" s="5">
        <v>1193.9000000000001</v>
      </c>
      <c r="D290" s="3">
        <f t="shared" si="8"/>
        <v>-5.571045049455472E-3</v>
      </c>
      <c r="E290" s="3">
        <f t="shared" si="9"/>
        <v>2.5159355773924892E-3</v>
      </c>
    </row>
    <row r="291" spans="1:5" x14ac:dyDescent="0.3">
      <c r="A291" s="6">
        <v>42430</v>
      </c>
      <c r="B291" s="5">
        <v>190.4</v>
      </c>
      <c r="C291" s="5">
        <v>1232.9000000000001</v>
      </c>
      <c r="D291" s="3">
        <f t="shared" si="8"/>
        <v>1.2951152347077981E-2</v>
      </c>
      <c r="E291" s="3">
        <f t="shared" si="9"/>
        <v>3.2143858523164433E-2</v>
      </c>
    </row>
    <row r="292" spans="1:5" x14ac:dyDescent="0.3">
      <c r="A292" s="6">
        <v>42431</v>
      </c>
      <c r="B292" s="5">
        <v>195.65</v>
      </c>
      <c r="C292" s="5">
        <v>1243.25</v>
      </c>
      <c r="D292" s="3">
        <f t="shared" si="8"/>
        <v>2.7200226299156544E-2</v>
      </c>
      <c r="E292" s="3">
        <f t="shared" si="9"/>
        <v>8.3598007203407373E-3</v>
      </c>
    </row>
    <row r="293" spans="1:5" x14ac:dyDescent="0.3">
      <c r="A293" s="6">
        <v>42432</v>
      </c>
      <c r="B293" s="5">
        <v>199.65</v>
      </c>
      <c r="C293" s="5">
        <v>1254.1500000000001</v>
      </c>
      <c r="D293" s="3">
        <f t="shared" si="8"/>
        <v>2.0238484852808773E-2</v>
      </c>
      <c r="E293" s="3">
        <f t="shared" si="9"/>
        <v>8.7291336693288354E-3</v>
      </c>
    </row>
    <row r="294" spans="1:5" x14ac:dyDescent="0.3">
      <c r="A294" s="6">
        <v>42433</v>
      </c>
      <c r="B294" s="5">
        <v>202.4</v>
      </c>
      <c r="C294" s="5">
        <v>1239.3499999999999</v>
      </c>
      <c r="D294" s="3">
        <f t="shared" si="8"/>
        <v>1.3680103904080176E-2</v>
      </c>
      <c r="E294" s="3">
        <f t="shared" si="9"/>
        <v>-1.1871003650950715E-2</v>
      </c>
    </row>
    <row r="295" spans="1:5" x14ac:dyDescent="0.3">
      <c r="A295" s="6">
        <v>42437</v>
      </c>
      <c r="B295" s="5">
        <v>201.65</v>
      </c>
      <c r="C295" s="5">
        <v>1241.1500000000001</v>
      </c>
      <c r="D295" s="3">
        <f t="shared" si="8"/>
        <v>-3.7124160939332783E-3</v>
      </c>
      <c r="E295" s="3">
        <f t="shared" si="9"/>
        <v>1.451320553073793E-3</v>
      </c>
    </row>
    <row r="296" spans="1:5" x14ac:dyDescent="0.3">
      <c r="A296" s="6">
        <v>42438</v>
      </c>
      <c r="B296" s="5">
        <v>204.35</v>
      </c>
      <c r="C296" s="5">
        <v>1243.75</v>
      </c>
      <c r="D296" s="3">
        <f t="shared" si="8"/>
        <v>1.3300688690909055E-2</v>
      </c>
      <c r="E296" s="3">
        <f t="shared" si="9"/>
        <v>2.0926403065026572E-3</v>
      </c>
    </row>
    <row r="297" spans="1:5" x14ac:dyDescent="0.3">
      <c r="A297" s="6">
        <v>42439</v>
      </c>
      <c r="B297" s="5">
        <v>201.5</v>
      </c>
      <c r="C297" s="5">
        <v>1230.3499999999999</v>
      </c>
      <c r="D297" s="3">
        <f t="shared" si="8"/>
        <v>-1.4044828623548628E-2</v>
      </c>
      <c r="E297" s="3">
        <f t="shared" si="9"/>
        <v>-1.0832327738293445E-2</v>
      </c>
    </row>
    <row r="298" spans="1:5" x14ac:dyDescent="0.3">
      <c r="A298" s="6">
        <v>42440</v>
      </c>
      <c r="B298" s="5">
        <v>200.7</v>
      </c>
      <c r="C298" s="5">
        <v>1226.75</v>
      </c>
      <c r="D298" s="3">
        <f t="shared" si="8"/>
        <v>-3.9781255844453193E-3</v>
      </c>
      <c r="E298" s="3">
        <f t="shared" si="9"/>
        <v>-2.9302857644963138E-3</v>
      </c>
    </row>
    <row r="299" spans="1:5" x14ac:dyDescent="0.3">
      <c r="A299" s="6">
        <v>42443</v>
      </c>
      <c r="B299" s="5">
        <v>203.7</v>
      </c>
      <c r="C299" s="5">
        <v>1235.8</v>
      </c>
      <c r="D299" s="3">
        <f t="shared" si="8"/>
        <v>1.4837067430467574E-2</v>
      </c>
      <c r="E299" s="3">
        <f t="shared" si="9"/>
        <v>7.3501376568663804E-3</v>
      </c>
    </row>
    <row r="300" spans="1:5" x14ac:dyDescent="0.3">
      <c r="A300" s="6">
        <v>42444</v>
      </c>
      <c r="B300" s="5">
        <v>204.9</v>
      </c>
      <c r="C300" s="5">
        <v>1240.0999999999999</v>
      </c>
      <c r="D300" s="3">
        <f t="shared" si="8"/>
        <v>5.8737320120939157E-3</v>
      </c>
      <c r="E300" s="3">
        <f t="shared" si="9"/>
        <v>3.4734878818475281E-3</v>
      </c>
    </row>
    <row r="301" spans="1:5" x14ac:dyDescent="0.3">
      <c r="A301" s="6">
        <v>42445</v>
      </c>
      <c r="B301" s="5">
        <v>206.2</v>
      </c>
      <c r="C301" s="5">
        <v>1236.1500000000001</v>
      </c>
      <c r="D301" s="3">
        <f t="shared" si="8"/>
        <v>6.3245163380053421E-3</v>
      </c>
      <c r="E301" s="3">
        <f t="shared" si="9"/>
        <v>-3.1903106312243038E-3</v>
      </c>
    </row>
    <row r="302" spans="1:5" x14ac:dyDescent="0.3">
      <c r="A302" s="6">
        <v>42446</v>
      </c>
      <c r="B302" s="5">
        <v>218.15</v>
      </c>
      <c r="C302" s="5">
        <v>1273.7</v>
      </c>
      <c r="D302" s="3">
        <f t="shared" si="8"/>
        <v>5.6336327986759083E-2</v>
      </c>
      <c r="E302" s="3">
        <f t="shared" si="9"/>
        <v>2.9924339718211429E-2</v>
      </c>
    </row>
    <row r="303" spans="1:5" x14ac:dyDescent="0.3">
      <c r="A303" s="6">
        <v>42447</v>
      </c>
      <c r="B303" s="5">
        <v>222.05</v>
      </c>
      <c r="C303" s="5">
        <v>1337.2</v>
      </c>
      <c r="D303" s="3">
        <f t="shared" si="8"/>
        <v>1.771968216849272E-2</v>
      </c>
      <c r="E303" s="3">
        <f t="shared" si="9"/>
        <v>4.8651824950229725E-2</v>
      </c>
    </row>
    <row r="304" spans="1:5" x14ac:dyDescent="0.3">
      <c r="A304" s="6">
        <v>42450</v>
      </c>
      <c r="B304" s="5">
        <v>231.95</v>
      </c>
      <c r="C304" s="5">
        <v>1374.35</v>
      </c>
      <c r="D304" s="3">
        <f t="shared" si="8"/>
        <v>4.3619249459641338E-2</v>
      </c>
      <c r="E304" s="3">
        <f t="shared" si="9"/>
        <v>2.7403016511237412E-2</v>
      </c>
    </row>
    <row r="305" spans="1:5" x14ac:dyDescent="0.3">
      <c r="A305" s="6">
        <v>42451</v>
      </c>
      <c r="B305" s="5">
        <v>229.85</v>
      </c>
      <c r="C305" s="5">
        <v>1365.5</v>
      </c>
      <c r="D305" s="3">
        <f t="shared" si="8"/>
        <v>-9.0949089455156437E-3</v>
      </c>
      <c r="E305" s="3">
        <f t="shared" si="9"/>
        <v>-6.4602301434213529E-3</v>
      </c>
    </row>
    <row r="306" spans="1:5" x14ac:dyDescent="0.3">
      <c r="A306" s="6">
        <v>42452</v>
      </c>
      <c r="B306" s="5">
        <v>228.25</v>
      </c>
      <c r="C306" s="5">
        <v>1372.65</v>
      </c>
      <c r="D306" s="3">
        <f t="shared" si="8"/>
        <v>-6.9854027771591E-3</v>
      </c>
      <c r="E306" s="3">
        <f t="shared" si="9"/>
        <v>5.2225161157372912E-3</v>
      </c>
    </row>
    <row r="307" spans="1:5" x14ac:dyDescent="0.3">
      <c r="A307" s="6">
        <v>42457</v>
      </c>
      <c r="B307" s="5">
        <v>229.7</v>
      </c>
      <c r="C307" s="5">
        <v>1377.55</v>
      </c>
      <c r="D307" s="3">
        <f t="shared" si="8"/>
        <v>6.332590219974692E-3</v>
      </c>
      <c r="E307" s="3">
        <f t="shared" si="9"/>
        <v>3.5633809794824761E-3</v>
      </c>
    </row>
    <row r="308" spans="1:5" x14ac:dyDescent="0.3">
      <c r="A308" s="6">
        <v>42458</v>
      </c>
      <c r="B308" s="5">
        <v>230.9</v>
      </c>
      <c r="C308" s="5">
        <v>1366.05</v>
      </c>
      <c r="D308" s="3">
        <f t="shared" si="8"/>
        <v>5.2106066653972568E-3</v>
      </c>
      <c r="E308" s="3">
        <f t="shared" si="9"/>
        <v>-8.3831953270421602E-3</v>
      </c>
    </row>
    <row r="309" spans="1:5" x14ac:dyDescent="0.3">
      <c r="A309" s="6">
        <v>42459</v>
      </c>
      <c r="B309" s="5">
        <v>231.4</v>
      </c>
      <c r="C309" s="5">
        <v>1385.7</v>
      </c>
      <c r="D309" s="3">
        <f t="shared" si="8"/>
        <v>2.1630983991265777E-3</v>
      </c>
      <c r="E309" s="3">
        <f t="shared" si="9"/>
        <v>1.4282063422732204E-2</v>
      </c>
    </row>
    <row r="310" spans="1:5" x14ac:dyDescent="0.3">
      <c r="A310" s="6">
        <v>42460</v>
      </c>
      <c r="B310" s="5">
        <v>232.55</v>
      </c>
      <c r="C310" s="5">
        <v>1381.9</v>
      </c>
      <c r="D310" s="3">
        <f t="shared" si="8"/>
        <v>4.9574409105297432E-3</v>
      </c>
      <c r="E310" s="3">
        <f t="shared" si="9"/>
        <v>-2.7460632952304338E-3</v>
      </c>
    </row>
    <row r="311" spans="1:5" x14ac:dyDescent="0.3">
      <c r="A311" s="6">
        <v>42461</v>
      </c>
      <c r="B311" s="5">
        <v>235.35</v>
      </c>
      <c r="C311" s="5">
        <v>1413.8</v>
      </c>
      <c r="D311" s="3">
        <f t="shared" si="8"/>
        <v>1.1968512177045124E-2</v>
      </c>
      <c r="E311" s="3">
        <f t="shared" si="9"/>
        <v>2.2821750927414636E-2</v>
      </c>
    </row>
    <row r="312" spans="1:5" x14ac:dyDescent="0.3">
      <c r="A312" s="6">
        <v>42464</v>
      </c>
      <c r="B312" s="5">
        <v>231.2</v>
      </c>
      <c r="C312" s="5">
        <v>1412.1</v>
      </c>
      <c r="D312" s="3">
        <f t="shared" si="8"/>
        <v>-1.7790631048928914E-2</v>
      </c>
      <c r="E312" s="3">
        <f t="shared" si="9"/>
        <v>-1.2031566616474481E-3</v>
      </c>
    </row>
    <row r="313" spans="1:5" x14ac:dyDescent="0.3">
      <c r="A313" s="6">
        <v>42465</v>
      </c>
      <c r="B313" s="5">
        <v>226.1</v>
      </c>
      <c r="C313" s="5">
        <v>1390.75</v>
      </c>
      <c r="D313" s="3">
        <f t="shared" si="8"/>
        <v>-2.2305757514298162E-2</v>
      </c>
      <c r="E313" s="3">
        <f t="shared" si="9"/>
        <v>-1.5234788119803661E-2</v>
      </c>
    </row>
    <row r="314" spans="1:5" x14ac:dyDescent="0.3">
      <c r="A314" s="6">
        <v>42466</v>
      </c>
      <c r="B314" s="5">
        <v>229.05</v>
      </c>
      <c r="C314" s="5">
        <v>1427.7</v>
      </c>
      <c r="D314" s="3">
        <f t="shared" si="8"/>
        <v>1.2962941048826995E-2</v>
      </c>
      <c r="E314" s="3">
        <f t="shared" si="9"/>
        <v>2.6221587839771958E-2</v>
      </c>
    </row>
    <row r="315" spans="1:5" x14ac:dyDescent="0.3">
      <c r="A315" s="6">
        <v>42467</v>
      </c>
      <c r="B315" s="5">
        <v>226.45</v>
      </c>
      <c r="C315" s="5">
        <v>1417.55</v>
      </c>
      <c r="D315" s="3">
        <f t="shared" si="8"/>
        <v>-1.1416150330528377E-2</v>
      </c>
      <c r="E315" s="3">
        <f t="shared" si="9"/>
        <v>-7.1347284467513537E-3</v>
      </c>
    </row>
    <row r="316" spans="1:5" x14ac:dyDescent="0.3">
      <c r="A316" s="6">
        <v>42468</v>
      </c>
      <c r="B316" s="5">
        <v>225.75</v>
      </c>
      <c r="C316" s="5">
        <v>1441.85</v>
      </c>
      <c r="D316" s="3">
        <f t="shared" si="8"/>
        <v>-3.0959777051280096E-3</v>
      </c>
      <c r="E316" s="3">
        <f t="shared" si="9"/>
        <v>1.699698189438684E-2</v>
      </c>
    </row>
    <row r="317" spans="1:5" x14ac:dyDescent="0.3">
      <c r="A317" s="6">
        <v>42471</v>
      </c>
      <c r="B317" s="5">
        <v>224.55</v>
      </c>
      <c r="C317" s="5">
        <v>1447.15</v>
      </c>
      <c r="D317" s="3">
        <f t="shared" si="8"/>
        <v>-5.3297927633477148E-3</v>
      </c>
      <c r="E317" s="3">
        <f t="shared" si="9"/>
        <v>3.6690937665805803E-3</v>
      </c>
    </row>
    <row r="318" spans="1:5" x14ac:dyDescent="0.3">
      <c r="A318" s="6">
        <v>42472</v>
      </c>
      <c r="B318" s="5">
        <v>223.75</v>
      </c>
      <c r="C318" s="5">
        <v>1448.7</v>
      </c>
      <c r="D318" s="3">
        <f t="shared" si="8"/>
        <v>-3.5690423787823927E-3</v>
      </c>
      <c r="E318" s="3">
        <f t="shared" si="9"/>
        <v>1.0704975382152188E-3</v>
      </c>
    </row>
    <row r="319" spans="1:5" x14ac:dyDescent="0.3">
      <c r="A319" s="6">
        <v>42473</v>
      </c>
      <c r="B319" s="5">
        <v>231.1</v>
      </c>
      <c r="C319" s="5">
        <v>1469.95</v>
      </c>
      <c r="D319" s="3">
        <f t="shared" si="8"/>
        <v>3.232116012537016E-2</v>
      </c>
      <c r="E319" s="3">
        <f t="shared" si="9"/>
        <v>1.4561784041258196E-2</v>
      </c>
    </row>
    <row r="320" spans="1:5" x14ac:dyDescent="0.3">
      <c r="A320" s="6">
        <v>42478</v>
      </c>
      <c r="B320" s="5">
        <v>228.6</v>
      </c>
      <c r="C320" s="5">
        <v>1464.15</v>
      </c>
      <c r="D320" s="3">
        <f t="shared" si="8"/>
        <v>-1.087676591962472E-2</v>
      </c>
      <c r="E320" s="3">
        <f t="shared" si="9"/>
        <v>-3.9535172997802173E-3</v>
      </c>
    </row>
    <row r="321" spans="1:5" x14ac:dyDescent="0.3">
      <c r="A321" s="6">
        <v>42480</v>
      </c>
      <c r="B321" s="5">
        <v>226.25</v>
      </c>
      <c r="C321" s="5">
        <v>1467.65</v>
      </c>
      <c r="D321" s="3">
        <f t="shared" si="8"/>
        <v>-1.0333168780674773E-2</v>
      </c>
      <c r="E321" s="3">
        <f t="shared" si="9"/>
        <v>2.3876128403729382E-3</v>
      </c>
    </row>
    <row r="322" spans="1:5" x14ac:dyDescent="0.3">
      <c r="A322" s="6">
        <v>42481</v>
      </c>
      <c r="B322" s="5">
        <v>221.15</v>
      </c>
      <c r="C322" s="5">
        <v>1433.3</v>
      </c>
      <c r="D322" s="3">
        <f t="shared" si="8"/>
        <v>-2.2799378265699687E-2</v>
      </c>
      <c r="E322" s="3">
        <f t="shared" si="9"/>
        <v>-2.3683004200286822E-2</v>
      </c>
    </row>
    <row r="323" spans="1:5" x14ac:dyDescent="0.3">
      <c r="A323" s="6">
        <v>42482</v>
      </c>
      <c r="B323" s="5">
        <v>220.9</v>
      </c>
      <c r="C323" s="5">
        <v>1414.15</v>
      </c>
      <c r="D323" s="3">
        <f t="shared" si="8"/>
        <v>-1.1310938882643181E-3</v>
      </c>
      <c r="E323" s="3">
        <f t="shared" si="9"/>
        <v>-1.3450834062178098E-2</v>
      </c>
    </row>
    <row r="324" spans="1:5" x14ac:dyDescent="0.3">
      <c r="A324" s="6">
        <v>42485</v>
      </c>
      <c r="B324" s="5">
        <v>223.35</v>
      </c>
      <c r="C324" s="5">
        <v>1422.9</v>
      </c>
      <c r="D324" s="3">
        <f t="shared" ref="D324:D387" si="10">LN(B324/B323)</f>
        <v>1.1029937372056056E-2</v>
      </c>
      <c r="E324" s="3">
        <f t="shared" ref="E324:E387" si="11">LN(C324/C323)</f>
        <v>6.1683986846539597E-3</v>
      </c>
    </row>
    <row r="325" spans="1:5" x14ac:dyDescent="0.3">
      <c r="A325" s="6">
        <v>42486</v>
      </c>
      <c r="B325" s="5">
        <v>224.45</v>
      </c>
      <c r="C325" s="5">
        <v>1426.9</v>
      </c>
      <c r="D325" s="3">
        <f t="shared" si="10"/>
        <v>4.9129174298134281E-3</v>
      </c>
      <c r="E325" s="3">
        <f t="shared" si="11"/>
        <v>2.8072163848838132E-3</v>
      </c>
    </row>
    <row r="326" spans="1:5" x14ac:dyDescent="0.3">
      <c r="A326" s="6">
        <v>42487</v>
      </c>
      <c r="B326" s="5">
        <v>225.3</v>
      </c>
      <c r="C326" s="5">
        <v>1429.55</v>
      </c>
      <c r="D326" s="3">
        <f t="shared" si="10"/>
        <v>3.7798822102576234E-3</v>
      </c>
      <c r="E326" s="3">
        <f t="shared" si="11"/>
        <v>1.8554504789244546E-3</v>
      </c>
    </row>
    <row r="327" spans="1:5" x14ac:dyDescent="0.3">
      <c r="A327" s="6">
        <v>42488</v>
      </c>
      <c r="B327" s="5">
        <v>219.85</v>
      </c>
      <c r="C327" s="5">
        <v>1437.85</v>
      </c>
      <c r="D327" s="3">
        <f t="shared" si="10"/>
        <v>-2.4487351811379711E-2</v>
      </c>
      <c r="E327" s="3">
        <f t="shared" si="11"/>
        <v>5.7892328808995634E-3</v>
      </c>
    </row>
    <row r="328" spans="1:5" x14ac:dyDescent="0.3">
      <c r="A328" s="6">
        <v>42489</v>
      </c>
      <c r="B328" s="5">
        <v>221</v>
      </c>
      <c r="C328" s="5">
        <v>1443.15</v>
      </c>
      <c r="D328" s="3">
        <f t="shared" si="10"/>
        <v>5.2172058909337902E-3</v>
      </c>
      <c r="E328" s="3">
        <f t="shared" si="11"/>
        <v>3.679282179029685E-3</v>
      </c>
    </row>
    <row r="329" spans="1:5" x14ac:dyDescent="0.3">
      <c r="A329" s="6">
        <v>42492</v>
      </c>
      <c r="B329" s="5">
        <v>223.8</v>
      </c>
      <c r="C329" s="5">
        <v>1420.55</v>
      </c>
      <c r="D329" s="3">
        <f t="shared" si="10"/>
        <v>1.2590094360071998E-2</v>
      </c>
      <c r="E329" s="3">
        <f t="shared" si="11"/>
        <v>-1.5784103926970515E-2</v>
      </c>
    </row>
    <row r="330" spans="1:5" x14ac:dyDescent="0.3">
      <c r="A330" s="6">
        <v>42493</v>
      </c>
      <c r="B330" s="5">
        <v>218.6</v>
      </c>
      <c r="C330" s="5">
        <v>1420.15</v>
      </c>
      <c r="D330" s="3">
        <f t="shared" si="10"/>
        <v>-2.3509220135386765E-2</v>
      </c>
      <c r="E330" s="3">
        <f t="shared" si="11"/>
        <v>-2.8162072914668406E-4</v>
      </c>
    </row>
    <row r="331" spans="1:5" x14ac:dyDescent="0.3">
      <c r="A331" s="6">
        <v>42494</v>
      </c>
      <c r="B331" s="5">
        <v>214.9</v>
      </c>
      <c r="C331" s="5">
        <v>1403.7</v>
      </c>
      <c r="D331" s="3">
        <f t="shared" si="10"/>
        <v>-1.707077209397331E-2</v>
      </c>
      <c r="E331" s="3">
        <f t="shared" si="11"/>
        <v>-1.1650892278985824E-2</v>
      </c>
    </row>
    <row r="332" spans="1:5" x14ac:dyDescent="0.3">
      <c r="A332" s="6">
        <v>42495</v>
      </c>
      <c r="B332" s="5">
        <v>215.85</v>
      </c>
      <c r="C332" s="5">
        <v>1394.85</v>
      </c>
      <c r="D332" s="3">
        <f t="shared" si="10"/>
        <v>4.4109183530216161E-3</v>
      </c>
      <c r="E332" s="3">
        <f t="shared" si="11"/>
        <v>-6.324724947964387E-3</v>
      </c>
    </row>
    <row r="333" spans="1:5" x14ac:dyDescent="0.3">
      <c r="A333" s="6">
        <v>42496</v>
      </c>
      <c r="B333" s="5">
        <v>219.95</v>
      </c>
      <c r="C333" s="5">
        <v>1425.45</v>
      </c>
      <c r="D333" s="3">
        <f t="shared" si="10"/>
        <v>1.8816525793242295E-2</v>
      </c>
      <c r="E333" s="3">
        <f t="shared" si="11"/>
        <v>2.1700670733118047E-2</v>
      </c>
    </row>
    <row r="334" spans="1:5" x14ac:dyDescent="0.3">
      <c r="A334" s="6">
        <v>42499</v>
      </c>
      <c r="B334" s="5">
        <v>220.3</v>
      </c>
      <c r="C334" s="5">
        <v>1439.75</v>
      </c>
      <c r="D334" s="3">
        <f t="shared" si="10"/>
        <v>1.5900060135688834E-3</v>
      </c>
      <c r="E334" s="3">
        <f t="shared" si="11"/>
        <v>9.98193406134768E-3</v>
      </c>
    </row>
    <row r="335" spans="1:5" x14ac:dyDescent="0.3">
      <c r="A335" s="6">
        <v>42500</v>
      </c>
      <c r="B335" s="5">
        <v>220.4</v>
      </c>
      <c r="C335" s="5">
        <v>1463.35</v>
      </c>
      <c r="D335" s="3">
        <f t="shared" si="10"/>
        <v>4.538234704618714E-4</v>
      </c>
      <c r="E335" s="3">
        <f t="shared" si="11"/>
        <v>1.6258840471105578E-2</v>
      </c>
    </row>
    <row r="336" spans="1:5" x14ac:dyDescent="0.3">
      <c r="A336" s="6">
        <v>42501</v>
      </c>
      <c r="B336" s="5">
        <v>220.55</v>
      </c>
      <c r="C336" s="5">
        <v>1467.25</v>
      </c>
      <c r="D336" s="3">
        <f t="shared" si="10"/>
        <v>6.8034927218938736E-4</v>
      </c>
      <c r="E336" s="3">
        <f t="shared" si="11"/>
        <v>2.661572580556566E-3</v>
      </c>
    </row>
    <row r="337" spans="1:5" x14ac:dyDescent="0.3">
      <c r="A337" s="6">
        <v>42502</v>
      </c>
      <c r="B337" s="5">
        <v>221</v>
      </c>
      <c r="C337" s="5">
        <v>1462.4</v>
      </c>
      <c r="D337" s="3">
        <f t="shared" si="10"/>
        <v>2.0382749668039629E-3</v>
      </c>
      <c r="E337" s="3">
        <f t="shared" si="11"/>
        <v>-3.3109787385582783E-3</v>
      </c>
    </row>
    <row r="338" spans="1:5" x14ac:dyDescent="0.3">
      <c r="A338" s="6">
        <v>42503</v>
      </c>
      <c r="B338" s="5">
        <v>217.25</v>
      </c>
      <c r="C338" s="5">
        <v>1457.1</v>
      </c>
      <c r="D338" s="3">
        <f t="shared" si="10"/>
        <v>-1.7113937372251448E-2</v>
      </c>
      <c r="E338" s="3">
        <f t="shared" si="11"/>
        <v>-3.6307626800768178E-3</v>
      </c>
    </row>
    <row r="339" spans="1:5" x14ac:dyDescent="0.3">
      <c r="A339" s="6">
        <v>42506</v>
      </c>
      <c r="B339" s="5">
        <v>217.25</v>
      </c>
      <c r="C339" s="5">
        <v>1458.2</v>
      </c>
      <c r="D339" s="3">
        <f t="shared" si="10"/>
        <v>0</v>
      </c>
      <c r="E339" s="3">
        <f t="shared" si="11"/>
        <v>7.5463935252112501E-4</v>
      </c>
    </row>
    <row r="340" spans="1:5" x14ac:dyDescent="0.3">
      <c r="A340" s="6">
        <v>42507</v>
      </c>
      <c r="B340" s="5">
        <v>216.9</v>
      </c>
      <c r="C340" s="5">
        <v>1449.4</v>
      </c>
      <c r="D340" s="3">
        <f t="shared" si="10"/>
        <v>-1.6123463126726933E-3</v>
      </c>
      <c r="E340" s="3">
        <f t="shared" si="11"/>
        <v>-6.0531206971488356E-3</v>
      </c>
    </row>
    <row r="341" spans="1:5" x14ac:dyDescent="0.3">
      <c r="A341" s="6">
        <v>42508</v>
      </c>
      <c r="B341" s="5">
        <v>216.65</v>
      </c>
      <c r="C341" s="5">
        <v>1434.05</v>
      </c>
      <c r="D341" s="3">
        <f t="shared" si="10"/>
        <v>-1.1532696469102762E-3</v>
      </c>
      <c r="E341" s="3">
        <f t="shared" si="11"/>
        <v>-1.0647068619985992E-2</v>
      </c>
    </row>
    <row r="342" spans="1:5" x14ac:dyDescent="0.3">
      <c r="A342" s="6">
        <v>42509</v>
      </c>
      <c r="B342" s="5">
        <v>213.65</v>
      </c>
      <c r="C342" s="5">
        <v>1409.85</v>
      </c>
      <c r="D342" s="3">
        <f t="shared" si="10"/>
        <v>-1.3943986095884497E-2</v>
      </c>
      <c r="E342" s="3">
        <f t="shared" si="11"/>
        <v>-1.7019293320775102E-2</v>
      </c>
    </row>
    <row r="343" spans="1:5" x14ac:dyDescent="0.3">
      <c r="A343" s="6">
        <v>42510</v>
      </c>
      <c r="B343" s="5">
        <v>208.85</v>
      </c>
      <c r="C343" s="5">
        <v>1393.45</v>
      </c>
      <c r="D343" s="3">
        <f t="shared" si="10"/>
        <v>-2.272287114684967E-2</v>
      </c>
      <c r="E343" s="3">
        <f t="shared" si="11"/>
        <v>-1.1700629331644553E-2</v>
      </c>
    </row>
    <row r="344" spans="1:5" x14ac:dyDescent="0.3">
      <c r="A344" s="6">
        <v>42513</v>
      </c>
      <c r="B344" s="5">
        <v>212.6</v>
      </c>
      <c r="C344" s="5">
        <v>1418</v>
      </c>
      <c r="D344" s="3">
        <f t="shared" si="10"/>
        <v>1.7796174964663208E-2</v>
      </c>
      <c r="E344" s="3">
        <f t="shared" si="11"/>
        <v>1.7464741689297278E-2</v>
      </c>
    </row>
    <row r="345" spans="1:5" x14ac:dyDescent="0.3">
      <c r="A345" s="6">
        <v>42514</v>
      </c>
      <c r="B345" s="5">
        <v>215.45</v>
      </c>
      <c r="C345" s="5">
        <v>1446.15</v>
      </c>
      <c r="D345" s="3">
        <f t="shared" si="10"/>
        <v>1.3316398153999503E-2</v>
      </c>
      <c r="E345" s="3">
        <f t="shared" si="11"/>
        <v>1.9657424686426332E-2</v>
      </c>
    </row>
    <row r="346" spans="1:5" x14ac:dyDescent="0.3">
      <c r="A346" s="6">
        <v>42515</v>
      </c>
      <c r="B346" s="5">
        <v>222.4</v>
      </c>
      <c r="C346" s="5">
        <v>1475.05</v>
      </c>
      <c r="D346" s="3">
        <f t="shared" si="10"/>
        <v>3.174869831458027E-2</v>
      </c>
      <c r="E346" s="3">
        <f t="shared" si="11"/>
        <v>1.9787034725971143E-2</v>
      </c>
    </row>
    <row r="347" spans="1:5" x14ac:dyDescent="0.3">
      <c r="A347" s="6">
        <v>42516</v>
      </c>
      <c r="B347" s="5">
        <v>224.6</v>
      </c>
      <c r="C347" s="5">
        <v>1504.05</v>
      </c>
      <c r="D347" s="3">
        <f t="shared" si="10"/>
        <v>9.8434799279155435E-3</v>
      </c>
      <c r="E347" s="3">
        <f t="shared" si="11"/>
        <v>1.9469582133573637E-2</v>
      </c>
    </row>
    <row r="348" spans="1:5" x14ac:dyDescent="0.3">
      <c r="A348" s="6">
        <v>42517</v>
      </c>
      <c r="B348" s="5">
        <v>230.25</v>
      </c>
      <c r="C348" s="5">
        <v>1522.95</v>
      </c>
      <c r="D348" s="3">
        <f t="shared" si="10"/>
        <v>2.4844632831073344E-2</v>
      </c>
      <c r="E348" s="3">
        <f t="shared" si="11"/>
        <v>1.2487773777297356E-2</v>
      </c>
    </row>
    <row r="349" spans="1:5" x14ac:dyDescent="0.3">
      <c r="A349" s="6">
        <v>42520</v>
      </c>
      <c r="B349" s="5">
        <v>229.15</v>
      </c>
      <c r="C349" s="5">
        <v>1537.15</v>
      </c>
      <c r="D349" s="3">
        <f t="shared" si="10"/>
        <v>-4.7888641802831195E-3</v>
      </c>
      <c r="E349" s="3">
        <f t="shared" si="11"/>
        <v>9.2808090744730017E-3</v>
      </c>
    </row>
    <row r="350" spans="1:5" x14ac:dyDescent="0.3">
      <c r="A350" s="6">
        <v>42521</v>
      </c>
      <c r="B350" s="5">
        <v>228.4</v>
      </c>
      <c r="C350" s="5">
        <v>1529.05</v>
      </c>
      <c r="D350" s="3">
        <f t="shared" si="10"/>
        <v>-3.2783331732778938E-3</v>
      </c>
      <c r="E350" s="3">
        <f t="shared" si="11"/>
        <v>-5.2834249835839158E-3</v>
      </c>
    </row>
    <row r="351" spans="1:5" x14ac:dyDescent="0.3">
      <c r="A351" s="6">
        <v>42522</v>
      </c>
      <c r="B351" s="5">
        <v>231.35</v>
      </c>
      <c r="C351" s="5">
        <v>1552.4</v>
      </c>
      <c r="D351" s="3">
        <f t="shared" si="10"/>
        <v>1.2833237571153445E-2</v>
      </c>
      <c r="E351" s="3">
        <f t="shared" si="11"/>
        <v>1.5155492988520893E-2</v>
      </c>
    </row>
    <row r="352" spans="1:5" x14ac:dyDescent="0.3">
      <c r="A352" s="6">
        <v>42523</v>
      </c>
      <c r="B352" s="5">
        <v>229.75</v>
      </c>
      <c r="C352" s="5">
        <v>1546.3</v>
      </c>
      <c r="D352" s="3">
        <f t="shared" si="10"/>
        <v>-6.9399541172121392E-3</v>
      </c>
      <c r="E352" s="3">
        <f t="shared" si="11"/>
        <v>-3.937140013366521E-3</v>
      </c>
    </row>
    <row r="353" spans="1:5" x14ac:dyDescent="0.3">
      <c r="A353" s="6">
        <v>42524</v>
      </c>
      <c r="B353" s="5">
        <v>228.65</v>
      </c>
      <c r="C353" s="5">
        <v>1540</v>
      </c>
      <c r="D353" s="3">
        <f t="shared" si="10"/>
        <v>-4.7993111317321934E-3</v>
      </c>
      <c r="E353" s="3">
        <f t="shared" si="11"/>
        <v>-4.0825640737099534E-3</v>
      </c>
    </row>
    <row r="354" spans="1:5" x14ac:dyDescent="0.3">
      <c r="A354" s="6">
        <v>42527</v>
      </c>
      <c r="B354" s="5">
        <v>228.9</v>
      </c>
      <c r="C354" s="5">
        <v>1534.7</v>
      </c>
      <c r="D354" s="3">
        <f t="shared" si="10"/>
        <v>1.0927768544568952E-3</v>
      </c>
      <c r="E354" s="3">
        <f t="shared" si="11"/>
        <v>-3.4474942266255297E-3</v>
      </c>
    </row>
    <row r="355" spans="1:5" x14ac:dyDescent="0.3">
      <c r="A355" s="6">
        <v>42528</v>
      </c>
      <c r="B355" s="5">
        <v>234.25</v>
      </c>
      <c r="C355" s="5">
        <v>1540.45</v>
      </c>
      <c r="D355" s="3">
        <f t="shared" si="10"/>
        <v>2.310369416001061E-2</v>
      </c>
      <c r="E355" s="3">
        <f t="shared" si="11"/>
        <v>3.7396593344514095E-3</v>
      </c>
    </row>
    <row r="356" spans="1:5" x14ac:dyDescent="0.3">
      <c r="A356" s="6">
        <v>42529</v>
      </c>
      <c r="B356" s="5">
        <v>238.2</v>
      </c>
      <c r="C356" s="5">
        <v>1546.75</v>
      </c>
      <c r="D356" s="3">
        <f t="shared" si="10"/>
        <v>1.672173580266802E-2</v>
      </c>
      <c r="E356" s="3">
        <f t="shared" si="11"/>
        <v>4.0813738955973993E-3</v>
      </c>
    </row>
    <row r="357" spans="1:5" x14ac:dyDescent="0.3">
      <c r="A357" s="6">
        <v>42530</v>
      </c>
      <c r="B357" s="5">
        <v>231.9</v>
      </c>
      <c r="C357" s="5">
        <v>1533</v>
      </c>
      <c r="D357" s="3">
        <f t="shared" si="10"/>
        <v>-2.68044126597137E-2</v>
      </c>
      <c r="E357" s="3">
        <f t="shared" si="11"/>
        <v>-8.9293555392840774E-3</v>
      </c>
    </row>
    <row r="358" spans="1:5" x14ac:dyDescent="0.3">
      <c r="A358" s="6">
        <v>42531</v>
      </c>
      <c r="B358" s="5">
        <v>235.3</v>
      </c>
      <c r="C358" s="5">
        <v>1555.65</v>
      </c>
      <c r="D358" s="3">
        <f t="shared" si="10"/>
        <v>1.4555051471830876E-2</v>
      </c>
      <c r="E358" s="3">
        <f t="shared" si="11"/>
        <v>1.4666864832038953E-2</v>
      </c>
    </row>
    <row r="359" spans="1:5" x14ac:dyDescent="0.3">
      <c r="A359" s="6">
        <v>42534</v>
      </c>
      <c r="B359" s="5">
        <v>237.35</v>
      </c>
      <c r="C359" s="5">
        <v>1546.8</v>
      </c>
      <c r="D359" s="3">
        <f t="shared" si="10"/>
        <v>8.6745492640101351E-3</v>
      </c>
      <c r="E359" s="3">
        <f t="shared" si="11"/>
        <v>-5.7051839707110497E-3</v>
      </c>
    </row>
    <row r="360" spans="1:5" x14ac:dyDescent="0.3">
      <c r="A360" s="6">
        <v>42535</v>
      </c>
      <c r="B360" s="5">
        <v>233.9</v>
      </c>
      <c r="C360" s="5">
        <v>1539.95</v>
      </c>
      <c r="D360" s="3">
        <f t="shared" si="10"/>
        <v>-1.4642171407193625E-2</v>
      </c>
      <c r="E360" s="3">
        <f t="shared" si="11"/>
        <v>-4.4383323850164151E-3</v>
      </c>
    </row>
    <row r="361" spans="1:5" x14ac:dyDescent="0.3">
      <c r="A361" s="6">
        <v>42536</v>
      </c>
      <c r="B361" s="5">
        <v>238.6</v>
      </c>
      <c r="C361" s="5">
        <v>1560.15</v>
      </c>
      <c r="D361" s="3">
        <f t="shared" si="10"/>
        <v>1.9894836073682382E-2</v>
      </c>
      <c r="E361" s="3">
        <f t="shared" si="11"/>
        <v>1.3032022119126201E-2</v>
      </c>
    </row>
    <row r="362" spans="1:5" x14ac:dyDescent="0.3">
      <c r="A362" s="6">
        <v>42537</v>
      </c>
      <c r="B362" s="5">
        <v>234.5</v>
      </c>
      <c r="C362" s="5">
        <v>1544.95</v>
      </c>
      <c r="D362" s="3">
        <f t="shared" si="10"/>
        <v>-1.7332921777481622E-2</v>
      </c>
      <c r="E362" s="3">
        <f t="shared" si="11"/>
        <v>-9.7904231186285925E-3</v>
      </c>
    </row>
    <row r="363" spans="1:5" x14ac:dyDescent="0.3">
      <c r="A363" s="6">
        <v>42538</v>
      </c>
      <c r="B363" s="5">
        <v>235.9</v>
      </c>
      <c r="C363" s="5">
        <v>1555.4</v>
      </c>
      <c r="D363" s="3">
        <f t="shared" si="10"/>
        <v>5.9523985272953517E-3</v>
      </c>
      <c r="E363" s="3">
        <f t="shared" si="11"/>
        <v>6.7411999122197258E-3</v>
      </c>
    </row>
    <row r="364" spans="1:5" x14ac:dyDescent="0.3">
      <c r="A364" s="6">
        <v>42541</v>
      </c>
      <c r="B364" s="5">
        <v>242</v>
      </c>
      <c r="C364" s="5">
        <v>1570.15</v>
      </c>
      <c r="D364" s="3">
        <f t="shared" si="10"/>
        <v>2.5529739743056949E-2</v>
      </c>
      <c r="E364" s="3">
        <f t="shared" si="11"/>
        <v>9.4384089189957845E-3</v>
      </c>
    </row>
    <row r="365" spans="1:5" x14ac:dyDescent="0.3">
      <c r="A365" s="6">
        <v>42542</v>
      </c>
      <c r="B365" s="5">
        <v>240.2</v>
      </c>
      <c r="C365" s="5">
        <v>1559</v>
      </c>
      <c r="D365" s="3">
        <f t="shared" si="10"/>
        <v>-7.4658165108032288E-3</v>
      </c>
      <c r="E365" s="3">
        <f t="shared" si="11"/>
        <v>-7.1265661220622188E-3</v>
      </c>
    </row>
    <row r="366" spans="1:5" x14ac:dyDescent="0.3">
      <c r="A366" s="6">
        <v>42543</v>
      </c>
      <c r="B366" s="5">
        <v>242.85</v>
      </c>
      <c r="C366" s="5">
        <v>1571.05</v>
      </c>
      <c r="D366" s="3">
        <f t="shared" si="10"/>
        <v>1.0972059145870619E-2</v>
      </c>
      <c r="E366" s="3">
        <f t="shared" si="11"/>
        <v>7.6995955532522106E-3</v>
      </c>
    </row>
    <row r="367" spans="1:5" x14ac:dyDescent="0.3">
      <c r="A367" s="6">
        <v>42544</v>
      </c>
      <c r="B367" s="5">
        <v>249.9</v>
      </c>
      <c r="C367" s="5">
        <v>1571.6</v>
      </c>
      <c r="D367" s="3">
        <f t="shared" si="10"/>
        <v>2.861686904915297E-2</v>
      </c>
      <c r="E367" s="3">
        <f t="shared" si="11"/>
        <v>3.5002307327580511E-4</v>
      </c>
    </row>
    <row r="368" spans="1:5" x14ac:dyDescent="0.3">
      <c r="A368" s="6">
        <v>42545</v>
      </c>
      <c r="B368" s="5">
        <v>248.1</v>
      </c>
      <c r="C368" s="5">
        <v>1568.1</v>
      </c>
      <c r="D368" s="3">
        <f t="shared" si="10"/>
        <v>-7.2289471431514303E-3</v>
      </c>
      <c r="E368" s="3">
        <f t="shared" si="11"/>
        <v>-2.2295132973188287E-3</v>
      </c>
    </row>
    <row r="369" spans="1:5" x14ac:dyDescent="0.3">
      <c r="A369" s="6">
        <v>42548</v>
      </c>
      <c r="B369" s="5">
        <v>254.4</v>
      </c>
      <c r="C369" s="5">
        <v>1601</v>
      </c>
      <c r="D369" s="3">
        <f t="shared" si="10"/>
        <v>2.5075940768211794E-2</v>
      </c>
      <c r="E369" s="3">
        <f t="shared" si="11"/>
        <v>2.0763738609728907E-2</v>
      </c>
    </row>
    <row r="370" spans="1:5" x14ac:dyDescent="0.3">
      <c r="A370" s="6">
        <v>42549</v>
      </c>
      <c r="B370" s="5">
        <v>251.9</v>
      </c>
      <c r="C370" s="5">
        <v>1598.4</v>
      </c>
      <c r="D370" s="3">
        <f t="shared" si="10"/>
        <v>-9.8756481074025546E-3</v>
      </c>
      <c r="E370" s="3">
        <f t="shared" si="11"/>
        <v>-1.6253051024255807E-3</v>
      </c>
    </row>
    <row r="371" spans="1:5" x14ac:dyDescent="0.3">
      <c r="A371" s="6">
        <v>42550</v>
      </c>
      <c r="B371" s="5">
        <v>255.9</v>
      </c>
      <c r="C371" s="5">
        <v>1598.95</v>
      </c>
      <c r="D371" s="3">
        <f t="shared" si="10"/>
        <v>1.5754559807178513E-2</v>
      </c>
      <c r="E371" s="3">
        <f t="shared" si="11"/>
        <v>3.440349072980054E-4</v>
      </c>
    </row>
    <row r="372" spans="1:5" x14ac:dyDescent="0.3">
      <c r="A372" s="6">
        <v>42551</v>
      </c>
      <c r="B372" s="5">
        <v>254.8</v>
      </c>
      <c r="C372" s="5">
        <v>1616.05</v>
      </c>
      <c r="D372" s="3">
        <f t="shared" si="10"/>
        <v>-4.3078194677348535E-3</v>
      </c>
      <c r="E372" s="3">
        <f t="shared" si="11"/>
        <v>1.0637736394862591E-2</v>
      </c>
    </row>
    <row r="373" spans="1:5" x14ac:dyDescent="0.3">
      <c r="A373" s="6">
        <v>42552</v>
      </c>
      <c r="B373" s="5">
        <v>252.95</v>
      </c>
      <c r="C373" s="5">
        <v>1617.4</v>
      </c>
      <c r="D373" s="3">
        <f t="shared" si="10"/>
        <v>-7.2870829600632991E-3</v>
      </c>
      <c r="E373" s="3">
        <f t="shared" si="11"/>
        <v>8.3502146527197039E-4</v>
      </c>
    </row>
    <row r="374" spans="1:5" x14ac:dyDescent="0.3">
      <c r="A374" s="6">
        <v>42555</v>
      </c>
      <c r="B374" s="5">
        <v>253.15</v>
      </c>
      <c r="C374" s="5">
        <v>1605.6</v>
      </c>
      <c r="D374" s="3">
        <f t="shared" si="10"/>
        <v>7.9035767797324265E-4</v>
      </c>
      <c r="E374" s="3">
        <f t="shared" si="11"/>
        <v>-7.3224031795934962E-3</v>
      </c>
    </row>
    <row r="375" spans="1:5" x14ac:dyDescent="0.3">
      <c r="A375" s="6">
        <v>42556</v>
      </c>
      <c r="B375" s="5">
        <v>253.55</v>
      </c>
      <c r="C375" s="5">
        <v>1589.3</v>
      </c>
      <c r="D375" s="3">
        <f t="shared" si="10"/>
        <v>1.5788438251098625E-3</v>
      </c>
      <c r="E375" s="3">
        <f t="shared" si="11"/>
        <v>-1.0203850779354458E-2</v>
      </c>
    </row>
    <row r="376" spans="1:5" x14ac:dyDescent="0.3">
      <c r="A376" s="6">
        <v>42558</v>
      </c>
      <c r="B376" s="5">
        <v>256.95</v>
      </c>
      <c r="C376" s="5">
        <v>1604.7</v>
      </c>
      <c r="D376" s="3">
        <f t="shared" si="10"/>
        <v>1.3320471197210342E-2</v>
      </c>
      <c r="E376" s="3">
        <f t="shared" si="11"/>
        <v>9.6431555025402581E-3</v>
      </c>
    </row>
    <row r="377" spans="1:5" x14ac:dyDescent="0.3">
      <c r="A377" s="6">
        <v>42559</v>
      </c>
      <c r="B377" s="5">
        <v>258.10000000000002</v>
      </c>
      <c r="C377" s="5">
        <v>1597.65</v>
      </c>
      <c r="D377" s="3">
        <f t="shared" si="10"/>
        <v>4.4655932863297068E-3</v>
      </c>
      <c r="E377" s="3">
        <f t="shared" si="11"/>
        <v>-4.4030236480296532E-3</v>
      </c>
    </row>
    <row r="378" spans="1:5" x14ac:dyDescent="0.3">
      <c r="A378" s="6">
        <v>42562</v>
      </c>
      <c r="B378" s="5">
        <v>260.64999999999998</v>
      </c>
      <c r="C378" s="5">
        <v>1616.8</v>
      </c>
      <c r="D378" s="3">
        <f t="shared" si="10"/>
        <v>9.8314044895465771E-3</v>
      </c>
      <c r="E378" s="3">
        <f t="shared" si="11"/>
        <v>1.1915087532126743E-2</v>
      </c>
    </row>
    <row r="379" spans="1:5" x14ac:dyDescent="0.3">
      <c r="A379" s="6">
        <v>42563</v>
      </c>
      <c r="B379" s="5">
        <v>260.8</v>
      </c>
      <c r="C379" s="5">
        <v>1620.1</v>
      </c>
      <c r="D379" s="3">
        <f t="shared" si="10"/>
        <v>5.7531883838308562E-4</v>
      </c>
      <c r="E379" s="3">
        <f t="shared" si="11"/>
        <v>2.0389886269612197E-3</v>
      </c>
    </row>
    <row r="380" spans="1:5" x14ac:dyDescent="0.3">
      <c r="A380" s="6">
        <v>42564</v>
      </c>
      <c r="B380" s="5">
        <v>260.60000000000002</v>
      </c>
      <c r="C380" s="5">
        <v>1617.2</v>
      </c>
      <c r="D380" s="3">
        <f t="shared" si="10"/>
        <v>-7.6716536175308451E-4</v>
      </c>
      <c r="E380" s="3">
        <f t="shared" si="11"/>
        <v>-1.7916169497566197E-3</v>
      </c>
    </row>
    <row r="381" spans="1:5" x14ac:dyDescent="0.3">
      <c r="A381" s="6">
        <v>42565</v>
      </c>
      <c r="B381" s="5">
        <v>262.64999999999998</v>
      </c>
      <c r="C381" s="5">
        <v>1626.2</v>
      </c>
      <c r="D381" s="3">
        <f t="shared" si="10"/>
        <v>7.8356827092256279E-3</v>
      </c>
      <c r="E381" s="3">
        <f t="shared" si="11"/>
        <v>5.5497460071212562E-3</v>
      </c>
    </row>
    <row r="382" spans="1:5" x14ac:dyDescent="0.3">
      <c r="A382" s="6">
        <v>42566</v>
      </c>
      <c r="B382" s="5">
        <v>260.85000000000002</v>
      </c>
      <c r="C382" s="5">
        <v>1613</v>
      </c>
      <c r="D382" s="3">
        <f t="shared" si="10"/>
        <v>-6.8768179315686195E-3</v>
      </c>
      <c r="E382" s="3">
        <f t="shared" si="11"/>
        <v>-8.1502056485283341E-3</v>
      </c>
    </row>
    <row r="383" spans="1:5" x14ac:dyDescent="0.3">
      <c r="A383" s="6">
        <v>42569</v>
      </c>
      <c r="B383" s="5">
        <v>259.95</v>
      </c>
      <c r="C383" s="5">
        <v>1595.5</v>
      </c>
      <c r="D383" s="3">
        <f t="shared" si="10"/>
        <v>-3.4562246386771007E-3</v>
      </c>
      <c r="E383" s="3">
        <f t="shared" si="11"/>
        <v>-1.0908632406910659E-2</v>
      </c>
    </row>
    <row r="384" spans="1:5" x14ac:dyDescent="0.3">
      <c r="A384" s="6">
        <v>42570</v>
      </c>
      <c r="B384" s="5">
        <v>262.7</v>
      </c>
      <c r="C384" s="5">
        <v>1602.55</v>
      </c>
      <c r="D384" s="3">
        <f t="shared" si="10"/>
        <v>1.0523391861769411E-2</v>
      </c>
      <c r="E384" s="3">
        <f t="shared" si="11"/>
        <v>4.4089438378279097E-3</v>
      </c>
    </row>
    <row r="385" spans="1:5" x14ac:dyDescent="0.3">
      <c r="A385" s="6">
        <v>42571</v>
      </c>
      <c r="B385" s="5">
        <v>262</v>
      </c>
      <c r="C385" s="5">
        <v>1631.8</v>
      </c>
      <c r="D385" s="3">
        <f t="shared" si="10"/>
        <v>-2.6681929303972556E-3</v>
      </c>
      <c r="E385" s="3">
        <f t="shared" si="11"/>
        <v>1.8087589438573526E-2</v>
      </c>
    </row>
    <row r="386" spans="1:5" x14ac:dyDescent="0.3">
      <c r="A386" s="6">
        <v>42572</v>
      </c>
      <c r="B386" s="5">
        <v>265.89999999999998</v>
      </c>
      <c r="C386" s="5">
        <v>1708.2</v>
      </c>
      <c r="D386" s="3">
        <f t="shared" si="10"/>
        <v>1.4775794487877284E-2</v>
      </c>
      <c r="E386" s="3">
        <f t="shared" si="11"/>
        <v>4.5756484517347012E-2</v>
      </c>
    </row>
    <row r="387" spans="1:5" x14ac:dyDescent="0.3">
      <c r="A387" s="6">
        <v>42573</v>
      </c>
      <c r="B387" s="5">
        <v>265.05</v>
      </c>
      <c r="C387" s="5">
        <v>1681.55</v>
      </c>
      <c r="D387" s="3">
        <f t="shared" si="10"/>
        <v>-3.2018108151589462E-3</v>
      </c>
      <c r="E387" s="3">
        <f t="shared" si="11"/>
        <v>-1.5724197418472013E-2</v>
      </c>
    </row>
    <row r="388" spans="1:5" x14ac:dyDescent="0.3">
      <c r="A388" s="6">
        <v>42576</v>
      </c>
      <c r="B388" s="5">
        <v>269</v>
      </c>
      <c r="C388" s="5">
        <v>1675.65</v>
      </c>
      <c r="D388" s="3">
        <f t="shared" ref="D388:D451" si="12">LN(B388/B387)</f>
        <v>1.4792892168024039E-2</v>
      </c>
      <c r="E388" s="3">
        <f t="shared" ref="E388:E451" si="13">LN(C388/C387)</f>
        <v>-3.5148374086077174E-3</v>
      </c>
    </row>
    <row r="389" spans="1:5" x14ac:dyDescent="0.3">
      <c r="A389" s="6">
        <v>42577</v>
      </c>
      <c r="B389" s="5">
        <v>269.8</v>
      </c>
      <c r="C389" s="5">
        <v>1675.55</v>
      </c>
      <c r="D389" s="3">
        <f t="shared" si="12"/>
        <v>2.9695641718164986E-3</v>
      </c>
      <c r="E389" s="3">
        <f t="shared" si="13"/>
        <v>-5.968011460356758E-5</v>
      </c>
    </row>
    <row r="390" spans="1:5" x14ac:dyDescent="0.3">
      <c r="A390" s="6">
        <v>42578</v>
      </c>
      <c r="B390" s="5">
        <v>268</v>
      </c>
      <c r="C390" s="5">
        <v>1665.15</v>
      </c>
      <c r="D390" s="3">
        <f t="shared" si="12"/>
        <v>-6.6939632627988424E-3</v>
      </c>
      <c r="E390" s="3">
        <f t="shared" si="13"/>
        <v>-6.2262601235975592E-3</v>
      </c>
    </row>
    <row r="391" spans="1:5" x14ac:dyDescent="0.3">
      <c r="A391" s="6">
        <v>42579</v>
      </c>
      <c r="B391" s="5">
        <v>271.55</v>
      </c>
      <c r="C391" s="5">
        <v>1685.1</v>
      </c>
      <c r="D391" s="3">
        <f t="shared" si="12"/>
        <v>1.3159303969997704E-2</v>
      </c>
      <c r="E391" s="3">
        <f t="shared" si="13"/>
        <v>1.190969975973072E-2</v>
      </c>
    </row>
    <row r="392" spans="1:5" x14ac:dyDescent="0.3">
      <c r="A392" s="6">
        <v>42580</v>
      </c>
      <c r="B392" s="5">
        <v>271.25</v>
      </c>
      <c r="C392" s="5">
        <v>1688.7</v>
      </c>
      <c r="D392" s="3">
        <f t="shared" si="12"/>
        <v>-1.1053796261850104E-3</v>
      </c>
      <c r="E392" s="3">
        <f t="shared" si="13"/>
        <v>2.1340929315939367E-3</v>
      </c>
    </row>
    <row r="393" spans="1:5" x14ac:dyDescent="0.3">
      <c r="A393" s="6">
        <v>42583</v>
      </c>
      <c r="B393" s="5">
        <v>271</v>
      </c>
      <c r="C393" s="5">
        <v>1688.85</v>
      </c>
      <c r="D393" s="3">
        <f t="shared" si="12"/>
        <v>-9.2208397496842498E-4</v>
      </c>
      <c r="E393" s="3">
        <f t="shared" si="13"/>
        <v>8.8821779158522582E-5</v>
      </c>
    </row>
    <row r="394" spans="1:5" x14ac:dyDescent="0.3">
      <c r="A394" s="6">
        <v>42584</v>
      </c>
      <c r="B394" s="5">
        <v>263.85000000000002</v>
      </c>
      <c r="C394" s="5">
        <v>1670.75</v>
      </c>
      <c r="D394" s="3">
        <f t="shared" si="12"/>
        <v>-2.6738061028023952E-2</v>
      </c>
      <c r="E394" s="3">
        <f t="shared" si="13"/>
        <v>-1.0775196526069682E-2</v>
      </c>
    </row>
    <row r="395" spans="1:5" x14ac:dyDescent="0.3">
      <c r="A395" s="6">
        <v>42585</v>
      </c>
      <c r="B395" s="5">
        <v>262.5</v>
      </c>
      <c r="C395" s="5">
        <v>1668.8</v>
      </c>
      <c r="D395" s="3">
        <f t="shared" si="12"/>
        <v>-5.1296778199985014E-3</v>
      </c>
      <c r="E395" s="3">
        <f t="shared" si="13"/>
        <v>-1.1678221446715777E-3</v>
      </c>
    </row>
    <row r="396" spans="1:5" x14ac:dyDescent="0.3">
      <c r="A396" s="6">
        <v>42586</v>
      </c>
      <c r="B396" s="5">
        <v>264.39999999999998</v>
      </c>
      <c r="C396" s="5">
        <v>1666.25</v>
      </c>
      <c r="D396" s="3">
        <f t="shared" si="12"/>
        <v>7.2120259458525911E-3</v>
      </c>
      <c r="E396" s="3">
        <f t="shared" si="13"/>
        <v>-1.5292127535895699E-3</v>
      </c>
    </row>
    <row r="397" spans="1:5" x14ac:dyDescent="0.3">
      <c r="A397" s="6">
        <v>42587</v>
      </c>
      <c r="B397" s="5">
        <v>275.89999999999998</v>
      </c>
      <c r="C397" s="5">
        <v>1721.05</v>
      </c>
      <c r="D397" s="3">
        <f t="shared" si="12"/>
        <v>4.2575373245709161E-2</v>
      </c>
      <c r="E397" s="3">
        <f t="shared" si="13"/>
        <v>3.2358977172829012E-2</v>
      </c>
    </row>
    <row r="398" spans="1:5" x14ac:dyDescent="0.3">
      <c r="A398" s="6">
        <v>42590</v>
      </c>
      <c r="B398" s="5">
        <v>276.5</v>
      </c>
      <c r="C398" s="5">
        <v>1715.15</v>
      </c>
      <c r="D398" s="3">
        <f t="shared" si="12"/>
        <v>2.1723397391491448E-3</v>
      </c>
      <c r="E398" s="3">
        <f t="shared" si="13"/>
        <v>-3.4340293335697668E-3</v>
      </c>
    </row>
    <row r="399" spans="1:5" x14ac:dyDescent="0.3">
      <c r="A399" s="6">
        <v>42591</v>
      </c>
      <c r="B399" s="5">
        <v>270.5</v>
      </c>
      <c r="C399" s="5">
        <v>1685.95</v>
      </c>
      <c r="D399" s="3">
        <f t="shared" si="12"/>
        <v>-2.1938722675853332E-2</v>
      </c>
      <c r="E399" s="3">
        <f t="shared" si="13"/>
        <v>-1.7171337200634636E-2</v>
      </c>
    </row>
    <row r="400" spans="1:5" x14ac:dyDescent="0.3">
      <c r="A400" s="6">
        <v>42592</v>
      </c>
      <c r="B400" s="5">
        <v>260.45</v>
      </c>
      <c r="C400" s="5">
        <v>1618.9</v>
      </c>
      <c r="D400" s="3">
        <f t="shared" si="12"/>
        <v>-3.786119409533574E-2</v>
      </c>
      <c r="E400" s="3">
        <f t="shared" si="13"/>
        <v>-4.058229688408288E-2</v>
      </c>
    </row>
    <row r="401" spans="1:5" x14ac:dyDescent="0.3">
      <c r="A401" s="6">
        <v>42593</v>
      </c>
      <c r="B401" s="5">
        <v>259.7</v>
      </c>
      <c r="C401" s="5">
        <v>1618.4</v>
      </c>
      <c r="D401" s="3">
        <f t="shared" si="12"/>
        <v>-2.8837855224977441E-3</v>
      </c>
      <c r="E401" s="3">
        <f t="shared" si="13"/>
        <v>-3.0889939392443589E-4</v>
      </c>
    </row>
    <row r="402" spans="1:5" x14ac:dyDescent="0.3">
      <c r="A402" s="6">
        <v>42594</v>
      </c>
      <c r="B402" s="5">
        <v>264.5</v>
      </c>
      <c r="C402" s="5">
        <v>1652.5</v>
      </c>
      <c r="D402" s="3">
        <f t="shared" si="12"/>
        <v>1.8314132629651411E-2</v>
      </c>
      <c r="E402" s="3">
        <f t="shared" si="13"/>
        <v>2.0851285872305579E-2</v>
      </c>
    </row>
    <row r="403" spans="1:5" x14ac:dyDescent="0.3">
      <c r="A403" s="6">
        <v>42598</v>
      </c>
      <c r="B403" s="5">
        <v>269.64999999999998</v>
      </c>
      <c r="C403" s="5">
        <v>1663.85</v>
      </c>
      <c r="D403" s="3">
        <f t="shared" si="12"/>
        <v>1.9283570484881846E-2</v>
      </c>
      <c r="E403" s="3">
        <f t="shared" si="13"/>
        <v>6.8449013613078973E-3</v>
      </c>
    </row>
    <row r="404" spans="1:5" x14ac:dyDescent="0.3">
      <c r="A404" s="6">
        <v>42599</v>
      </c>
      <c r="B404" s="5">
        <v>269.75</v>
      </c>
      <c r="C404" s="5">
        <v>1675</v>
      </c>
      <c r="D404" s="3">
        <f t="shared" si="12"/>
        <v>3.7078235500804255E-4</v>
      </c>
      <c r="E404" s="3">
        <f t="shared" si="13"/>
        <v>6.678971172017531E-3</v>
      </c>
    </row>
    <row r="405" spans="1:5" x14ac:dyDescent="0.3">
      <c r="A405" s="6">
        <v>42600</v>
      </c>
      <c r="B405" s="5">
        <v>272.10000000000002</v>
      </c>
      <c r="C405" s="5">
        <v>1692.7</v>
      </c>
      <c r="D405" s="3">
        <f t="shared" si="12"/>
        <v>8.6740416509567004E-3</v>
      </c>
      <c r="E405" s="3">
        <f t="shared" si="13"/>
        <v>1.0511721935884769E-2</v>
      </c>
    </row>
    <row r="406" spans="1:5" x14ac:dyDescent="0.3">
      <c r="A406" s="6">
        <v>42601</v>
      </c>
      <c r="B406" s="5">
        <v>276.45</v>
      </c>
      <c r="C406" s="5">
        <v>1691.2</v>
      </c>
      <c r="D406" s="3">
        <f t="shared" si="12"/>
        <v>1.5860326994741231E-2</v>
      </c>
      <c r="E406" s="3">
        <f t="shared" si="13"/>
        <v>-8.8655107907837684E-4</v>
      </c>
    </row>
    <row r="407" spans="1:5" x14ac:dyDescent="0.3">
      <c r="A407" s="6">
        <v>42604</v>
      </c>
      <c r="B407" s="5">
        <v>271.3</v>
      </c>
      <c r="C407" s="5">
        <v>1660.95</v>
      </c>
      <c r="D407" s="3">
        <f t="shared" si="12"/>
        <v>-1.8804753119055877E-2</v>
      </c>
      <c r="E407" s="3">
        <f t="shared" si="13"/>
        <v>-1.8048608303746275E-2</v>
      </c>
    </row>
    <row r="408" spans="1:5" x14ac:dyDescent="0.3">
      <c r="A408" s="6">
        <v>42605</v>
      </c>
      <c r="B408" s="5">
        <v>271</v>
      </c>
      <c r="C408" s="5">
        <v>1654.65</v>
      </c>
      <c r="D408" s="3">
        <f t="shared" si="12"/>
        <v>-1.1063987851852289E-3</v>
      </c>
      <c r="E408" s="3">
        <f t="shared" si="13"/>
        <v>-3.80022172872652E-3</v>
      </c>
    </row>
    <row r="409" spans="1:5" x14ac:dyDescent="0.3">
      <c r="A409" s="6">
        <v>42606</v>
      </c>
      <c r="B409" s="5">
        <v>267.10000000000002</v>
      </c>
      <c r="C409" s="5">
        <v>1647.4</v>
      </c>
      <c r="D409" s="3">
        <f t="shared" si="12"/>
        <v>-1.449570076378563E-2</v>
      </c>
      <c r="E409" s="3">
        <f t="shared" si="13"/>
        <v>-4.3912185763520413E-3</v>
      </c>
    </row>
    <row r="410" spans="1:5" x14ac:dyDescent="0.3">
      <c r="A410" s="6">
        <v>42607</v>
      </c>
      <c r="B410" s="5">
        <v>265</v>
      </c>
      <c r="C410" s="5">
        <v>1645.8</v>
      </c>
      <c r="D410" s="3">
        <f t="shared" si="12"/>
        <v>-7.8932941296930986E-3</v>
      </c>
      <c r="E410" s="3">
        <f t="shared" si="13"/>
        <v>-9.7169933553589813E-4</v>
      </c>
    </row>
    <row r="411" spans="1:5" x14ac:dyDescent="0.3">
      <c r="A411" s="6">
        <v>42608</v>
      </c>
      <c r="B411" s="5">
        <v>266.14999999999998</v>
      </c>
      <c r="C411" s="5">
        <v>1638.2</v>
      </c>
      <c r="D411" s="3">
        <f t="shared" si="12"/>
        <v>4.3302336325440867E-3</v>
      </c>
      <c r="E411" s="3">
        <f t="shared" si="13"/>
        <v>-4.6285100901108768E-3</v>
      </c>
    </row>
    <row r="412" spans="1:5" x14ac:dyDescent="0.3">
      <c r="A412" s="6">
        <v>42611</v>
      </c>
      <c r="B412" s="5">
        <v>264.2</v>
      </c>
      <c r="C412" s="5">
        <v>1634.95</v>
      </c>
      <c r="D412" s="3">
        <f t="shared" si="12"/>
        <v>-7.3536675305414098E-3</v>
      </c>
      <c r="E412" s="3">
        <f t="shared" si="13"/>
        <v>-1.9858552575128356E-3</v>
      </c>
    </row>
    <row r="413" spans="1:5" x14ac:dyDescent="0.3">
      <c r="A413" s="6">
        <v>42612</v>
      </c>
      <c r="B413" s="5">
        <v>275.05</v>
      </c>
      <c r="C413" s="5">
        <v>1688.6</v>
      </c>
      <c r="D413" s="3">
        <f t="shared" si="12"/>
        <v>4.0246507233242156E-2</v>
      </c>
      <c r="E413" s="3">
        <f t="shared" si="13"/>
        <v>3.2287560411410628E-2</v>
      </c>
    </row>
    <row r="414" spans="1:5" x14ac:dyDescent="0.3">
      <c r="A414" s="6">
        <v>42613</v>
      </c>
      <c r="B414" s="5">
        <v>277.95</v>
      </c>
      <c r="C414" s="5">
        <v>1709.8</v>
      </c>
      <c r="D414" s="3">
        <f t="shared" si="12"/>
        <v>1.0488342078011406E-2</v>
      </c>
      <c r="E414" s="3">
        <f t="shared" si="13"/>
        <v>1.2476621356733728E-2</v>
      </c>
    </row>
    <row r="415" spans="1:5" x14ac:dyDescent="0.3">
      <c r="A415" s="6">
        <v>42614</v>
      </c>
      <c r="B415" s="5">
        <v>277</v>
      </c>
      <c r="C415" s="5">
        <v>1687.55</v>
      </c>
      <c r="D415" s="3">
        <f t="shared" si="12"/>
        <v>-3.4237352121399933E-3</v>
      </c>
      <c r="E415" s="3">
        <f t="shared" si="13"/>
        <v>-1.3098631654767604E-2</v>
      </c>
    </row>
    <row r="416" spans="1:5" x14ac:dyDescent="0.3">
      <c r="A416" s="6">
        <v>42615</v>
      </c>
      <c r="B416" s="5">
        <v>276.35000000000002</v>
      </c>
      <c r="C416" s="5">
        <v>1669.55</v>
      </c>
      <c r="D416" s="3">
        <f t="shared" si="12"/>
        <v>-2.3493279080664632E-3</v>
      </c>
      <c r="E416" s="3">
        <f t="shared" si="13"/>
        <v>-1.0723643915568593E-2</v>
      </c>
    </row>
    <row r="417" spans="1:5" x14ac:dyDescent="0.3">
      <c r="A417" s="6">
        <v>42619</v>
      </c>
      <c r="B417" s="5">
        <v>277.39999999999998</v>
      </c>
      <c r="C417" s="5">
        <v>1698.85</v>
      </c>
      <c r="D417" s="3">
        <f t="shared" si="12"/>
        <v>3.792329601459163E-3</v>
      </c>
      <c r="E417" s="3">
        <f t="shared" si="13"/>
        <v>1.7397422524807051E-2</v>
      </c>
    </row>
    <row r="418" spans="1:5" x14ac:dyDescent="0.3">
      <c r="A418" s="6">
        <v>42620</v>
      </c>
      <c r="B418" s="5">
        <v>274</v>
      </c>
      <c r="C418" s="5">
        <v>1696.35</v>
      </c>
      <c r="D418" s="3">
        <f t="shared" si="12"/>
        <v>-1.2332401492660933E-2</v>
      </c>
      <c r="E418" s="3">
        <f t="shared" si="13"/>
        <v>-1.4726675611585938E-3</v>
      </c>
    </row>
    <row r="419" spans="1:5" x14ac:dyDescent="0.3">
      <c r="A419" s="6">
        <v>42621</v>
      </c>
      <c r="B419" s="5">
        <v>275.95</v>
      </c>
      <c r="C419" s="5">
        <v>1692.75</v>
      </c>
      <c r="D419" s="3">
        <f t="shared" si="12"/>
        <v>7.091583497439981E-3</v>
      </c>
      <c r="E419" s="3">
        <f t="shared" si="13"/>
        <v>-2.1244586196909015E-3</v>
      </c>
    </row>
    <row r="420" spans="1:5" x14ac:dyDescent="0.3">
      <c r="A420" s="6">
        <v>42622</v>
      </c>
      <c r="B420" s="5">
        <v>272.64999999999998</v>
      </c>
      <c r="C420" s="5">
        <v>1653.35</v>
      </c>
      <c r="D420" s="3">
        <f t="shared" si="12"/>
        <v>-1.2030768513439804E-2</v>
      </c>
      <c r="E420" s="3">
        <f t="shared" si="13"/>
        <v>-2.3550892720539413E-2</v>
      </c>
    </row>
    <row r="421" spans="1:5" x14ac:dyDescent="0.3">
      <c r="A421" s="6">
        <v>42625</v>
      </c>
      <c r="B421" s="5">
        <v>259.85000000000002</v>
      </c>
      <c r="C421" s="5">
        <v>1582.4</v>
      </c>
      <c r="D421" s="3">
        <f t="shared" si="12"/>
        <v>-4.808437991761956E-2</v>
      </c>
      <c r="E421" s="3">
        <f t="shared" si="13"/>
        <v>-4.3860850776767671E-2</v>
      </c>
    </row>
    <row r="422" spans="1:5" x14ac:dyDescent="0.3">
      <c r="A422" s="6">
        <v>42627</v>
      </c>
      <c r="B422" s="5">
        <v>264.05</v>
      </c>
      <c r="C422" s="5">
        <v>1620</v>
      </c>
      <c r="D422" s="3">
        <f t="shared" si="12"/>
        <v>1.603393769849127E-2</v>
      </c>
      <c r="E422" s="3">
        <f t="shared" si="13"/>
        <v>2.3483467357982114E-2</v>
      </c>
    </row>
    <row r="423" spans="1:5" x14ac:dyDescent="0.3">
      <c r="A423" s="6">
        <v>42628</v>
      </c>
      <c r="B423" s="5">
        <v>260.64999999999998</v>
      </c>
      <c r="C423" s="5">
        <v>1611.2</v>
      </c>
      <c r="D423" s="3">
        <f t="shared" si="12"/>
        <v>-1.2959967938827416E-2</v>
      </c>
      <c r="E423" s="3">
        <f t="shared" si="13"/>
        <v>-5.4469062621318592E-3</v>
      </c>
    </row>
    <row r="424" spans="1:5" x14ac:dyDescent="0.3">
      <c r="A424" s="6">
        <v>42629</v>
      </c>
      <c r="B424" s="5">
        <v>262.39999999999998</v>
      </c>
      <c r="C424" s="5">
        <v>1626.3</v>
      </c>
      <c r="D424" s="3">
        <f t="shared" si="12"/>
        <v>6.6915458558191162E-3</v>
      </c>
      <c r="E424" s="3">
        <f t="shared" si="13"/>
        <v>9.3282529701043965E-3</v>
      </c>
    </row>
    <row r="425" spans="1:5" x14ac:dyDescent="0.3">
      <c r="A425" s="6">
        <v>42632</v>
      </c>
      <c r="B425" s="5">
        <v>267.10000000000002</v>
      </c>
      <c r="C425" s="5">
        <v>1652.75</v>
      </c>
      <c r="D425" s="3">
        <f t="shared" si="12"/>
        <v>1.7753063045981347E-2</v>
      </c>
      <c r="E425" s="3">
        <f t="shared" si="13"/>
        <v>1.6133071279285444E-2</v>
      </c>
    </row>
    <row r="426" spans="1:5" x14ac:dyDescent="0.3">
      <c r="A426" s="6">
        <v>42633</v>
      </c>
      <c r="B426" s="5">
        <v>267.2</v>
      </c>
      <c r="C426" s="5">
        <v>1632.3</v>
      </c>
      <c r="D426" s="3">
        <f t="shared" si="12"/>
        <v>3.7432154657524432E-4</v>
      </c>
      <c r="E426" s="3">
        <f t="shared" si="13"/>
        <v>-1.2450504053698236E-2</v>
      </c>
    </row>
    <row r="427" spans="1:5" x14ac:dyDescent="0.3">
      <c r="A427" s="6">
        <v>42634</v>
      </c>
      <c r="B427" s="5">
        <v>264.39999999999998</v>
      </c>
      <c r="C427" s="5">
        <v>1629.25</v>
      </c>
      <c r="D427" s="3">
        <f t="shared" si="12"/>
        <v>-1.053433368495944E-2</v>
      </c>
      <c r="E427" s="3">
        <f t="shared" si="13"/>
        <v>-1.8702769474995933E-3</v>
      </c>
    </row>
    <row r="428" spans="1:5" x14ac:dyDescent="0.3">
      <c r="A428" s="6">
        <v>42635</v>
      </c>
      <c r="B428" s="5">
        <v>265.55</v>
      </c>
      <c r="C428" s="5">
        <v>1666.05</v>
      </c>
      <c r="D428" s="3">
        <f t="shared" si="12"/>
        <v>4.3400388908770944E-3</v>
      </c>
      <c r="E428" s="3">
        <f t="shared" si="13"/>
        <v>2.2335769068748935E-2</v>
      </c>
    </row>
    <row r="429" spans="1:5" x14ac:dyDescent="0.3">
      <c r="A429" s="6">
        <v>42636</v>
      </c>
      <c r="B429" s="5">
        <v>259</v>
      </c>
      <c r="C429" s="5">
        <v>1617</v>
      </c>
      <c r="D429" s="3">
        <f t="shared" si="12"/>
        <v>-2.497508516887046E-2</v>
      </c>
      <c r="E429" s="3">
        <f t="shared" si="13"/>
        <v>-2.9882974704131877E-2</v>
      </c>
    </row>
    <row r="430" spans="1:5" x14ac:dyDescent="0.3">
      <c r="A430" s="6">
        <v>42639</v>
      </c>
      <c r="B430" s="5">
        <v>254.85</v>
      </c>
      <c r="C430" s="5">
        <v>1610.95</v>
      </c>
      <c r="D430" s="3">
        <f t="shared" si="12"/>
        <v>-1.6152924913487007E-2</v>
      </c>
      <c r="E430" s="3">
        <f t="shared" si="13"/>
        <v>-3.7485135049937879E-3</v>
      </c>
    </row>
    <row r="431" spans="1:5" x14ac:dyDescent="0.3">
      <c r="A431" s="6">
        <v>42640</v>
      </c>
      <c r="B431" s="5">
        <v>258.14999999999998</v>
      </c>
      <c r="C431" s="5">
        <v>1608.4</v>
      </c>
      <c r="D431" s="3">
        <f t="shared" si="12"/>
        <v>1.2865674539607309E-2</v>
      </c>
      <c r="E431" s="3">
        <f t="shared" si="13"/>
        <v>-1.5841710489940624E-3</v>
      </c>
    </row>
    <row r="432" spans="1:5" x14ac:dyDescent="0.3">
      <c r="A432" s="6">
        <v>42641</v>
      </c>
      <c r="B432" s="5">
        <v>260.8</v>
      </c>
      <c r="C432" s="5">
        <v>1616.15</v>
      </c>
      <c r="D432" s="3">
        <f t="shared" si="12"/>
        <v>1.0213018726839863E-2</v>
      </c>
      <c r="E432" s="3">
        <f t="shared" si="13"/>
        <v>4.806881532424913E-3</v>
      </c>
    </row>
    <row r="433" spans="1:5" x14ac:dyDescent="0.3">
      <c r="A433" s="6">
        <v>42642</v>
      </c>
      <c r="B433" s="5">
        <v>254.5</v>
      </c>
      <c r="C433" s="5">
        <v>1588.4</v>
      </c>
      <c r="D433" s="3">
        <f t="shared" si="12"/>
        <v>-2.4452994061920454E-2</v>
      </c>
      <c r="E433" s="3">
        <f t="shared" si="13"/>
        <v>-1.7319557298447433E-2</v>
      </c>
    </row>
    <row r="434" spans="1:5" x14ac:dyDescent="0.3">
      <c r="A434" s="6">
        <v>42643</v>
      </c>
      <c r="B434" s="5">
        <v>251.75</v>
      </c>
      <c r="C434" s="5">
        <v>1599.85</v>
      </c>
      <c r="D434" s="3">
        <f t="shared" si="12"/>
        <v>-1.0864304391905737E-2</v>
      </c>
      <c r="E434" s="3">
        <f t="shared" si="13"/>
        <v>7.1826545759700886E-3</v>
      </c>
    </row>
    <row r="435" spans="1:5" x14ac:dyDescent="0.3">
      <c r="A435" s="6">
        <v>42646</v>
      </c>
      <c r="B435" s="5">
        <v>258.89999999999998</v>
      </c>
      <c r="C435" s="5">
        <v>1631.95</v>
      </c>
      <c r="D435" s="3">
        <f t="shared" si="12"/>
        <v>2.8005355158820293E-2</v>
      </c>
      <c r="E435" s="3">
        <f t="shared" si="13"/>
        <v>1.9865743966753467E-2</v>
      </c>
    </row>
    <row r="436" spans="1:5" x14ac:dyDescent="0.3">
      <c r="A436" s="6">
        <v>42647</v>
      </c>
      <c r="B436" s="5">
        <v>256.14999999999998</v>
      </c>
      <c r="C436" s="5">
        <v>1637.1</v>
      </c>
      <c r="D436" s="3">
        <f t="shared" si="12"/>
        <v>-1.0678676372280689E-2</v>
      </c>
      <c r="E436" s="3">
        <f t="shared" si="13"/>
        <v>3.1507650604757518E-3</v>
      </c>
    </row>
    <row r="437" spans="1:5" x14ac:dyDescent="0.3">
      <c r="A437" s="6">
        <v>42648</v>
      </c>
      <c r="B437" s="5">
        <v>256.14999999999998</v>
      </c>
      <c r="C437" s="5">
        <v>1638</v>
      </c>
      <c r="D437" s="3">
        <f t="shared" si="12"/>
        <v>0</v>
      </c>
      <c r="E437" s="3">
        <f t="shared" si="13"/>
        <v>5.496015527188268E-4</v>
      </c>
    </row>
    <row r="438" spans="1:5" x14ac:dyDescent="0.3">
      <c r="A438" s="6">
        <v>42649</v>
      </c>
      <c r="B438" s="5">
        <v>252.65</v>
      </c>
      <c r="C438" s="5">
        <v>1629.75</v>
      </c>
      <c r="D438" s="3">
        <f t="shared" si="12"/>
        <v>-1.3758078647293547E-2</v>
      </c>
      <c r="E438" s="3">
        <f t="shared" si="13"/>
        <v>-5.0493566083660048E-3</v>
      </c>
    </row>
    <row r="439" spans="1:5" x14ac:dyDescent="0.3">
      <c r="A439" s="6">
        <v>42650</v>
      </c>
      <c r="B439" s="5">
        <v>252.8</v>
      </c>
      <c r="C439" s="5">
        <v>1625.4</v>
      </c>
      <c r="D439" s="3">
        <f t="shared" si="12"/>
        <v>5.9353053478488184E-4</v>
      </c>
      <c r="E439" s="3">
        <f t="shared" si="13"/>
        <v>-2.6726894855442765E-3</v>
      </c>
    </row>
    <row r="440" spans="1:5" x14ac:dyDescent="0.3">
      <c r="A440" s="6">
        <v>42653</v>
      </c>
      <c r="B440" s="5">
        <v>257</v>
      </c>
      <c r="C440" s="5">
        <v>1668.5</v>
      </c>
      <c r="D440" s="3">
        <f t="shared" si="12"/>
        <v>1.6477422622517418E-2</v>
      </c>
      <c r="E440" s="3">
        <f t="shared" si="13"/>
        <v>2.6171079872324164E-2</v>
      </c>
    </row>
    <row r="441" spans="1:5" x14ac:dyDescent="0.3">
      <c r="A441" s="6">
        <v>42656</v>
      </c>
      <c r="B441" s="5">
        <v>252.55</v>
      </c>
      <c r="C441" s="5">
        <v>1632.05</v>
      </c>
      <c r="D441" s="3">
        <f t="shared" si="12"/>
        <v>-1.7466835981158155E-2</v>
      </c>
      <c r="E441" s="3">
        <f t="shared" si="13"/>
        <v>-2.2088125881785561E-2</v>
      </c>
    </row>
    <row r="442" spans="1:5" x14ac:dyDescent="0.3">
      <c r="A442" s="6">
        <v>42657</v>
      </c>
      <c r="B442" s="5">
        <v>252.95</v>
      </c>
      <c r="C442" s="5">
        <v>1640.25</v>
      </c>
      <c r="D442" s="3">
        <f t="shared" si="12"/>
        <v>1.5825918238833257E-3</v>
      </c>
      <c r="E442" s="3">
        <f t="shared" si="13"/>
        <v>5.0117759153437283E-3</v>
      </c>
    </row>
    <row r="443" spans="1:5" x14ac:dyDescent="0.3">
      <c r="A443" s="6">
        <v>42660</v>
      </c>
      <c r="B443" s="5">
        <v>246.4</v>
      </c>
      <c r="C443" s="5">
        <v>1604.7</v>
      </c>
      <c r="D443" s="3">
        <f t="shared" si="12"/>
        <v>-2.6235609078580267E-2</v>
      </c>
      <c r="E443" s="3">
        <f t="shared" si="13"/>
        <v>-2.1911846019672832E-2</v>
      </c>
    </row>
    <row r="444" spans="1:5" x14ac:dyDescent="0.3">
      <c r="A444" s="6">
        <v>42661</v>
      </c>
      <c r="B444" s="5">
        <v>251.1</v>
      </c>
      <c r="C444" s="5">
        <v>1616</v>
      </c>
      <c r="D444" s="3">
        <f t="shared" si="12"/>
        <v>1.8895034504174617E-2</v>
      </c>
      <c r="E444" s="3">
        <f t="shared" si="13"/>
        <v>7.0171368757266433E-3</v>
      </c>
    </row>
    <row r="445" spans="1:5" x14ac:dyDescent="0.3">
      <c r="A445" s="6">
        <v>42662</v>
      </c>
      <c r="B445" s="5">
        <v>251.15</v>
      </c>
      <c r="C445" s="5">
        <v>1610.55</v>
      </c>
      <c r="D445" s="3">
        <f t="shared" si="12"/>
        <v>1.9910403251440021E-4</v>
      </c>
      <c r="E445" s="3">
        <f t="shared" si="13"/>
        <v>-3.3782245327865393E-3</v>
      </c>
    </row>
    <row r="446" spans="1:5" x14ac:dyDescent="0.3">
      <c r="A446" s="6">
        <v>42663</v>
      </c>
      <c r="B446" s="5">
        <v>253.05</v>
      </c>
      <c r="C446" s="5">
        <v>1609.45</v>
      </c>
      <c r="D446" s="3">
        <f t="shared" si="12"/>
        <v>7.5367274640333864E-3</v>
      </c>
      <c r="E446" s="3">
        <f t="shared" si="13"/>
        <v>-6.8322984024238992E-4</v>
      </c>
    </row>
    <row r="447" spans="1:5" x14ac:dyDescent="0.3">
      <c r="A447" s="6">
        <v>42664</v>
      </c>
      <c r="B447" s="5">
        <v>247</v>
      </c>
      <c r="C447" s="5">
        <v>1566.15</v>
      </c>
      <c r="D447" s="3">
        <f t="shared" si="12"/>
        <v>-2.4198761032109828E-2</v>
      </c>
      <c r="E447" s="3">
        <f t="shared" si="13"/>
        <v>-2.7272127303782704E-2</v>
      </c>
    </row>
    <row r="448" spans="1:5" x14ac:dyDescent="0.3">
      <c r="A448" s="6">
        <v>42667</v>
      </c>
      <c r="B448" s="5">
        <v>247.4</v>
      </c>
      <c r="C448" s="5">
        <v>1565.9</v>
      </c>
      <c r="D448" s="3">
        <f t="shared" si="12"/>
        <v>1.6181233304102998E-3</v>
      </c>
      <c r="E448" s="3">
        <f t="shared" si="13"/>
        <v>-1.5963985283180476E-4</v>
      </c>
    </row>
    <row r="449" spans="1:5" x14ac:dyDescent="0.3">
      <c r="A449" s="6">
        <v>42668</v>
      </c>
      <c r="B449" s="5">
        <v>248.35</v>
      </c>
      <c r="C449" s="5">
        <v>1551.65</v>
      </c>
      <c r="D449" s="3">
        <f t="shared" si="12"/>
        <v>3.8325815949719856E-3</v>
      </c>
      <c r="E449" s="3">
        <f t="shared" si="13"/>
        <v>-9.1418577045866405E-3</v>
      </c>
    </row>
    <row r="450" spans="1:5" x14ac:dyDescent="0.3">
      <c r="A450" s="6">
        <v>42669</v>
      </c>
      <c r="B450" s="5">
        <v>248.65</v>
      </c>
      <c r="C450" s="5">
        <v>1543</v>
      </c>
      <c r="D450" s="3">
        <f t="shared" si="12"/>
        <v>1.2072436073880309E-3</v>
      </c>
      <c r="E450" s="3">
        <f t="shared" si="13"/>
        <v>-5.5903074836498381E-3</v>
      </c>
    </row>
    <row r="451" spans="1:5" x14ac:dyDescent="0.3">
      <c r="A451" s="6">
        <v>42670</v>
      </c>
      <c r="B451" s="5">
        <v>243.35</v>
      </c>
      <c r="C451" s="5">
        <v>1525</v>
      </c>
      <c r="D451" s="3">
        <f t="shared" si="12"/>
        <v>-2.1545548881284342E-2</v>
      </c>
      <c r="E451" s="3">
        <f t="shared" si="13"/>
        <v>-1.1734163321648833E-2</v>
      </c>
    </row>
    <row r="452" spans="1:5" x14ac:dyDescent="0.3">
      <c r="A452" s="6">
        <v>42671</v>
      </c>
      <c r="B452" s="5">
        <v>241.4</v>
      </c>
      <c r="C452" s="5">
        <v>1516.7</v>
      </c>
      <c r="D452" s="3">
        <f t="shared" ref="D452:D496" si="14">LN(B452/B451)</f>
        <v>-8.0454276160320942E-3</v>
      </c>
      <c r="E452" s="3">
        <f t="shared" ref="E452:E496" si="15">LN(C452/C451)</f>
        <v>-5.4574879841607351E-3</v>
      </c>
    </row>
    <row r="453" spans="1:5" x14ac:dyDescent="0.3">
      <c r="A453" s="6">
        <v>42673</v>
      </c>
      <c r="B453" s="5">
        <v>240.2</v>
      </c>
      <c r="C453" s="5">
        <v>1517.75</v>
      </c>
      <c r="D453" s="3">
        <f t="shared" si="14"/>
        <v>-4.9833990175480259E-3</v>
      </c>
      <c r="E453" s="3">
        <f t="shared" si="15"/>
        <v>6.9205295319223214E-4</v>
      </c>
    </row>
    <row r="454" spans="1:5" x14ac:dyDescent="0.3">
      <c r="A454" s="6">
        <v>42675</v>
      </c>
      <c r="B454" s="5">
        <v>244.5</v>
      </c>
      <c r="C454" s="5">
        <v>1503.85</v>
      </c>
      <c r="D454" s="3">
        <f t="shared" si="14"/>
        <v>1.7743399269043576E-2</v>
      </c>
      <c r="E454" s="3">
        <f t="shared" si="15"/>
        <v>-9.2004885170818493E-3</v>
      </c>
    </row>
    <row r="455" spans="1:5" x14ac:dyDescent="0.3">
      <c r="A455" s="6">
        <v>42676</v>
      </c>
      <c r="B455" s="5">
        <v>240.6</v>
      </c>
      <c r="C455" s="5">
        <v>1488.15</v>
      </c>
      <c r="D455" s="3">
        <f t="shared" si="14"/>
        <v>-1.6079505374348234E-2</v>
      </c>
      <c r="E455" s="3">
        <f t="shared" si="15"/>
        <v>-1.0494748729440272E-2</v>
      </c>
    </row>
    <row r="456" spans="1:5" x14ac:dyDescent="0.3">
      <c r="A456" s="6">
        <v>42677</v>
      </c>
      <c r="B456" s="5">
        <v>243.1</v>
      </c>
      <c r="C456" s="5">
        <v>1510.1</v>
      </c>
      <c r="D456" s="3">
        <f t="shared" si="14"/>
        <v>1.0337077781499063E-2</v>
      </c>
      <c r="E456" s="3">
        <f t="shared" si="15"/>
        <v>1.4642136017722124E-2</v>
      </c>
    </row>
    <row r="457" spans="1:5" x14ac:dyDescent="0.3">
      <c r="A457" s="6">
        <v>42678</v>
      </c>
      <c r="B457" s="5">
        <v>240.85</v>
      </c>
      <c r="C457" s="5">
        <v>1490.05</v>
      </c>
      <c r="D457" s="3">
        <f t="shared" si="14"/>
        <v>-9.2985482458478562E-3</v>
      </c>
      <c r="E457" s="3">
        <f t="shared" si="15"/>
        <v>-1.3366197358283805E-2</v>
      </c>
    </row>
    <row r="458" spans="1:5" x14ac:dyDescent="0.3">
      <c r="A458" s="6">
        <v>42681</v>
      </c>
      <c r="B458" s="5">
        <v>241.7</v>
      </c>
      <c r="C458" s="5">
        <v>1487.65</v>
      </c>
      <c r="D458" s="3">
        <f t="shared" si="14"/>
        <v>3.5229546332074834E-3</v>
      </c>
      <c r="E458" s="3">
        <f t="shared" si="15"/>
        <v>-1.6119827515851271E-3</v>
      </c>
    </row>
    <row r="459" spans="1:5" x14ac:dyDescent="0.3">
      <c r="A459" s="6">
        <v>42682</v>
      </c>
      <c r="B459" s="5">
        <v>244.65</v>
      </c>
      <c r="C459" s="5">
        <v>1507.9</v>
      </c>
      <c r="D459" s="3">
        <f t="shared" si="14"/>
        <v>1.2131330025695351E-2</v>
      </c>
      <c r="E459" s="3">
        <f t="shared" si="15"/>
        <v>1.3520260699875422E-2</v>
      </c>
    </row>
    <row r="460" spans="1:5" x14ac:dyDescent="0.3">
      <c r="A460" s="6">
        <v>42683</v>
      </c>
      <c r="B460" s="5">
        <v>230.8</v>
      </c>
      <c r="C460" s="5">
        <v>1455.2</v>
      </c>
      <c r="D460" s="3">
        <f t="shared" si="14"/>
        <v>-5.8277083101188065E-2</v>
      </c>
      <c r="E460" s="3">
        <f t="shared" si="15"/>
        <v>-3.5574606167837405E-2</v>
      </c>
    </row>
    <row r="461" spans="1:5" x14ac:dyDescent="0.3">
      <c r="A461" s="6">
        <v>42684</v>
      </c>
      <c r="B461" s="5">
        <v>230.95</v>
      </c>
      <c r="C461" s="5">
        <v>1456.8</v>
      </c>
      <c r="D461" s="3">
        <f t="shared" si="14"/>
        <v>6.4970224266972529E-4</v>
      </c>
      <c r="E461" s="3">
        <f t="shared" si="15"/>
        <v>1.0989012094855697E-3</v>
      </c>
    </row>
    <row r="462" spans="1:5" x14ac:dyDescent="0.3">
      <c r="A462" s="6">
        <v>42685</v>
      </c>
      <c r="B462" s="5">
        <v>219.55</v>
      </c>
      <c r="C462" s="5">
        <v>1400.45</v>
      </c>
      <c r="D462" s="3">
        <f t="shared" si="14"/>
        <v>-5.0621239868887849E-2</v>
      </c>
      <c r="E462" s="3">
        <f t="shared" si="15"/>
        <v>-3.9448635885715885E-2</v>
      </c>
    </row>
    <row r="463" spans="1:5" x14ac:dyDescent="0.3">
      <c r="A463" s="6">
        <v>42689</v>
      </c>
      <c r="B463" s="5">
        <v>208.55</v>
      </c>
      <c r="C463" s="5">
        <v>1334.55</v>
      </c>
      <c r="D463" s="3">
        <f t="shared" si="14"/>
        <v>-5.1401176364772233E-2</v>
      </c>
      <c r="E463" s="3">
        <f t="shared" si="15"/>
        <v>-4.819945716879627E-2</v>
      </c>
    </row>
    <row r="464" spans="1:5" x14ac:dyDescent="0.3">
      <c r="A464" s="6">
        <v>42690</v>
      </c>
      <c r="B464" s="5">
        <v>202.25</v>
      </c>
      <c r="C464" s="5">
        <v>1338.85</v>
      </c>
      <c r="D464" s="3">
        <f t="shared" si="14"/>
        <v>-3.0674264704353256E-2</v>
      </c>
      <c r="E464" s="3">
        <f t="shared" si="15"/>
        <v>3.2168801587092182E-3</v>
      </c>
    </row>
    <row r="465" spans="1:5" x14ac:dyDescent="0.3">
      <c r="A465" s="6">
        <v>42691</v>
      </c>
      <c r="B465" s="5">
        <v>194.05</v>
      </c>
      <c r="C465" s="5">
        <v>1301.4000000000001</v>
      </c>
      <c r="D465" s="3">
        <f t="shared" si="14"/>
        <v>-4.1388698123685737E-2</v>
      </c>
      <c r="E465" s="3">
        <f t="shared" si="15"/>
        <v>-2.8370428456711456E-2</v>
      </c>
    </row>
    <row r="466" spans="1:5" x14ac:dyDescent="0.3">
      <c r="A466" s="6">
        <v>42692</v>
      </c>
      <c r="B466" s="5">
        <v>198.8</v>
      </c>
      <c r="C466" s="5">
        <v>1309.7</v>
      </c>
      <c r="D466" s="3">
        <f t="shared" si="14"/>
        <v>2.4183436407558268E-2</v>
      </c>
      <c r="E466" s="3">
        <f t="shared" si="15"/>
        <v>6.3574952744735926E-3</v>
      </c>
    </row>
    <row r="467" spans="1:5" x14ac:dyDescent="0.3">
      <c r="A467" s="6">
        <v>42695</v>
      </c>
      <c r="B467" s="5">
        <v>193.6</v>
      </c>
      <c r="C467" s="5">
        <v>1272.25</v>
      </c>
      <c r="D467" s="3">
        <f t="shared" si="14"/>
        <v>-2.6505119379997083E-2</v>
      </c>
      <c r="E467" s="3">
        <f t="shared" si="15"/>
        <v>-2.9011116866415169E-2</v>
      </c>
    </row>
    <row r="468" spans="1:5" x14ac:dyDescent="0.3">
      <c r="A468" s="6">
        <v>42696</v>
      </c>
      <c r="B468" s="5">
        <v>195.45</v>
      </c>
      <c r="C468" s="5">
        <v>1293</v>
      </c>
      <c r="D468" s="3">
        <f t="shared" si="14"/>
        <v>9.5104173964871627E-3</v>
      </c>
      <c r="E468" s="3">
        <f t="shared" si="15"/>
        <v>1.617811330291552E-2</v>
      </c>
    </row>
    <row r="469" spans="1:5" x14ac:dyDescent="0.3">
      <c r="A469" s="6">
        <v>42697</v>
      </c>
      <c r="B469" s="5">
        <v>198.05</v>
      </c>
      <c r="C469" s="5">
        <v>1302.75</v>
      </c>
      <c r="D469" s="3">
        <f t="shared" si="14"/>
        <v>1.321493182896206E-2</v>
      </c>
      <c r="E469" s="3">
        <f t="shared" si="15"/>
        <v>7.5123150174665589E-3</v>
      </c>
    </row>
    <row r="470" spans="1:5" x14ac:dyDescent="0.3">
      <c r="A470" s="6">
        <v>42698</v>
      </c>
      <c r="B470" s="5">
        <v>201.25</v>
      </c>
      <c r="C470" s="5">
        <v>1325.15</v>
      </c>
      <c r="D470" s="3">
        <f t="shared" si="14"/>
        <v>1.6028392230747149E-2</v>
      </c>
      <c r="E470" s="3">
        <f t="shared" si="15"/>
        <v>1.704824577067773E-2</v>
      </c>
    </row>
    <row r="471" spans="1:5" x14ac:dyDescent="0.3">
      <c r="A471" s="6">
        <v>42699</v>
      </c>
      <c r="B471" s="5">
        <v>203</v>
      </c>
      <c r="C471" s="5">
        <v>1309.4000000000001</v>
      </c>
      <c r="D471" s="3">
        <f t="shared" si="14"/>
        <v>8.6580627431145311E-3</v>
      </c>
      <c r="E471" s="3">
        <f t="shared" si="15"/>
        <v>-1.1956643553010616E-2</v>
      </c>
    </row>
    <row r="472" spans="1:5" x14ac:dyDescent="0.3">
      <c r="A472" s="6">
        <v>42702</v>
      </c>
      <c r="B472" s="5">
        <v>204.2</v>
      </c>
      <c r="C472" s="5">
        <v>1317.7</v>
      </c>
      <c r="D472" s="3">
        <f t="shared" si="14"/>
        <v>5.8939266887777977E-3</v>
      </c>
      <c r="E472" s="3">
        <f t="shared" si="15"/>
        <v>6.3187755442155394E-3</v>
      </c>
    </row>
    <row r="473" spans="1:5" x14ac:dyDescent="0.3">
      <c r="A473" s="6">
        <v>42703</v>
      </c>
      <c r="B473" s="5">
        <v>205.05</v>
      </c>
      <c r="C473" s="5">
        <v>1320</v>
      </c>
      <c r="D473" s="3">
        <f t="shared" si="14"/>
        <v>4.1539461075032879E-3</v>
      </c>
      <c r="E473" s="3">
        <f t="shared" si="15"/>
        <v>1.743944029209864E-3</v>
      </c>
    </row>
    <row r="474" spans="1:5" x14ac:dyDescent="0.3">
      <c r="A474" s="6">
        <v>42704</v>
      </c>
      <c r="B474" s="5">
        <v>210.8</v>
      </c>
      <c r="C474" s="5">
        <v>1342.4</v>
      </c>
      <c r="D474" s="3">
        <f t="shared" si="14"/>
        <v>2.7655964829138912E-2</v>
      </c>
      <c r="E474" s="3">
        <f t="shared" si="15"/>
        <v>1.68273201325253E-2</v>
      </c>
    </row>
    <row r="475" spans="1:5" x14ac:dyDescent="0.3">
      <c r="A475" s="6">
        <v>42705</v>
      </c>
      <c r="B475" s="5">
        <v>206.9</v>
      </c>
      <c r="C475" s="5">
        <v>1338</v>
      </c>
      <c r="D475" s="3">
        <f t="shared" si="14"/>
        <v>-1.8674231915709966E-2</v>
      </c>
      <c r="E475" s="3">
        <f t="shared" si="15"/>
        <v>-3.2830950247680524E-3</v>
      </c>
    </row>
    <row r="476" spans="1:5" x14ac:dyDescent="0.3">
      <c r="A476" s="6">
        <v>42706</v>
      </c>
      <c r="B476" s="5">
        <v>205.05</v>
      </c>
      <c r="C476" s="5">
        <v>1325.7</v>
      </c>
      <c r="D476" s="3">
        <f t="shared" si="14"/>
        <v>-8.9817329134290764E-3</v>
      </c>
      <c r="E476" s="3">
        <f t="shared" si="15"/>
        <v>-9.235339883369784E-3</v>
      </c>
    </row>
    <row r="477" spans="1:5" x14ac:dyDescent="0.3">
      <c r="A477" s="6">
        <v>42709</v>
      </c>
      <c r="B477" s="5">
        <v>210.15</v>
      </c>
      <c r="C477" s="5">
        <v>1340</v>
      </c>
      <c r="D477" s="3">
        <f t="shared" si="14"/>
        <v>2.4567709613057504E-2</v>
      </c>
      <c r="E477" s="3">
        <f t="shared" si="15"/>
        <v>1.0728992140152957E-2</v>
      </c>
    </row>
    <row r="478" spans="1:5" x14ac:dyDescent="0.3">
      <c r="A478" s="6">
        <v>42710</v>
      </c>
      <c r="B478" s="5">
        <v>210.6</v>
      </c>
      <c r="C478" s="5">
        <v>1350.55</v>
      </c>
      <c r="D478" s="3">
        <f t="shared" si="14"/>
        <v>2.1390382487494423E-3</v>
      </c>
      <c r="E478" s="3">
        <f t="shared" si="15"/>
        <v>7.8423029270614231E-3</v>
      </c>
    </row>
    <row r="479" spans="1:5" x14ac:dyDescent="0.3">
      <c r="A479" s="6">
        <v>42711</v>
      </c>
      <c r="B479" s="5">
        <v>209.25</v>
      </c>
      <c r="C479" s="5">
        <v>1350</v>
      </c>
      <c r="D479" s="3">
        <f t="shared" si="14"/>
        <v>-6.4308903302904025E-3</v>
      </c>
      <c r="E479" s="3">
        <f t="shared" si="15"/>
        <v>-4.0732443954326678E-4</v>
      </c>
    </row>
    <row r="480" spans="1:5" x14ac:dyDescent="0.3">
      <c r="A480" s="6">
        <v>42712</v>
      </c>
      <c r="B480" s="5">
        <v>213.9</v>
      </c>
      <c r="C480" s="5">
        <v>1358.65</v>
      </c>
      <c r="D480" s="3">
        <f t="shared" si="14"/>
        <v>2.1978906718775167E-2</v>
      </c>
      <c r="E480" s="3">
        <f t="shared" si="15"/>
        <v>6.3869672384300981E-3</v>
      </c>
    </row>
    <row r="481" spans="1:5" x14ac:dyDescent="0.3">
      <c r="A481" s="6">
        <v>42713</v>
      </c>
      <c r="B481" s="5">
        <v>216.05</v>
      </c>
      <c r="C481" s="5">
        <v>1379.15</v>
      </c>
      <c r="D481" s="3">
        <f t="shared" si="14"/>
        <v>1.0001246289582317E-2</v>
      </c>
      <c r="E481" s="3">
        <f t="shared" si="15"/>
        <v>1.4975807681139057E-2</v>
      </c>
    </row>
    <row r="482" spans="1:5" x14ac:dyDescent="0.3">
      <c r="A482" s="6">
        <v>42716</v>
      </c>
      <c r="B482" s="5">
        <v>208.35</v>
      </c>
      <c r="C482" s="5">
        <v>1345.9</v>
      </c>
      <c r="D482" s="3">
        <f t="shared" si="14"/>
        <v>-3.6290504509479848E-2</v>
      </c>
      <c r="E482" s="3">
        <f t="shared" si="15"/>
        <v>-2.4404433112374394E-2</v>
      </c>
    </row>
    <row r="483" spans="1:5" x14ac:dyDescent="0.3">
      <c r="A483" s="6">
        <v>42717</v>
      </c>
      <c r="B483" s="5">
        <v>206.4</v>
      </c>
      <c r="C483" s="5">
        <v>1339.75</v>
      </c>
      <c r="D483" s="3">
        <f t="shared" si="14"/>
        <v>-9.4033242610547015E-3</v>
      </c>
      <c r="E483" s="3">
        <f t="shared" si="15"/>
        <v>-4.5799048647104162E-3</v>
      </c>
    </row>
    <row r="484" spans="1:5" x14ac:dyDescent="0.3">
      <c r="A484" s="6">
        <v>42718</v>
      </c>
      <c r="B484" s="5">
        <v>205.25</v>
      </c>
      <c r="C484" s="5">
        <v>1313.45</v>
      </c>
      <c r="D484" s="3">
        <f t="shared" si="14"/>
        <v>-5.5872852748701319E-3</v>
      </c>
      <c r="E484" s="3">
        <f t="shared" si="15"/>
        <v>-1.9825766209151913E-2</v>
      </c>
    </row>
    <row r="485" spans="1:5" x14ac:dyDescent="0.3">
      <c r="A485" s="6">
        <v>42719</v>
      </c>
      <c r="B485" s="5">
        <v>201.85</v>
      </c>
      <c r="C485" s="5">
        <v>1314.95</v>
      </c>
      <c r="D485" s="3">
        <f t="shared" si="14"/>
        <v>-1.6703901033587792E-2</v>
      </c>
      <c r="E485" s="3">
        <f t="shared" si="15"/>
        <v>1.1413789094836075E-3</v>
      </c>
    </row>
    <row r="486" spans="1:5" x14ac:dyDescent="0.3">
      <c r="A486" s="6">
        <v>42720</v>
      </c>
      <c r="B486" s="5">
        <v>202.45</v>
      </c>
      <c r="C486" s="5">
        <v>1294.1500000000001</v>
      </c>
      <c r="D486" s="3">
        <f t="shared" si="14"/>
        <v>2.9680951792201895E-3</v>
      </c>
      <c r="E486" s="3">
        <f t="shared" si="15"/>
        <v>-1.5944533103549131E-2</v>
      </c>
    </row>
    <row r="487" spans="1:5" x14ac:dyDescent="0.3">
      <c r="A487" s="6">
        <v>42723</v>
      </c>
      <c r="B487" s="5">
        <v>201.15</v>
      </c>
      <c r="C487" s="5">
        <v>1277.7</v>
      </c>
      <c r="D487" s="3">
        <f t="shared" si="14"/>
        <v>-6.44204408237283E-3</v>
      </c>
      <c r="E487" s="3">
        <f t="shared" si="15"/>
        <v>-1.2792522374464616E-2</v>
      </c>
    </row>
    <row r="488" spans="1:5" x14ac:dyDescent="0.3">
      <c r="A488" s="6">
        <v>42724</v>
      </c>
      <c r="B488" s="5">
        <v>205.35</v>
      </c>
      <c r="C488" s="5">
        <v>1295.1500000000001</v>
      </c>
      <c r="D488" s="3">
        <f t="shared" si="14"/>
        <v>2.0664942006770312E-2</v>
      </c>
      <c r="E488" s="3">
        <f t="shared" si="15"/>
        <v>1.3564931944400992E-2</v>
      </c>
    </row>
    <row r="489" spans="1:5" x14ac:dyDescent="0.3">
      <c r="A489" s="6">
        <v>42725</v>
      </c>
      <c r="B489" s="5">
        <v>202.15</v>
      </c>
      <c r="C489" s="5">
        <v>1300</v>
      </c>
      <c r="D489" s="3">
        <f t="shared" si="14"/>
        <v>-1.5705844315787608E-2</v>
      </c>
      <c r="E489" s="3">
        <f t="shared" si="15"/>
        <v>3.7377459079496918E-3</v>
      </c>
    </row>
    <row r="490" spans="1:5" x14ac:dyDescent="0.3">
      <c r="A490" s="6">
        <v>42726</v>
      </c>
      <c r="B490" s="5">
        <v>199.95</v>
      </c>
      <c r="C490" s="5">
        <v>1294.4000000000001</v>
      </c>
      <c r="D490" s="3">
        <f t="shared" si="14"/>
        <v>-1.0942660793952589E-2</v>
      </c>
      <c r="E490" s="3">
        <f t="shared" si="15"/>
        <v>-4.3169971454007873E-3</v>
      </c>
    </row>
    <row r="491" spans="1:5" x14ac:dyDescent="0.3">
      <c r="A491" s="6">
        <v>42727</v>
      </c>
      <c r="B491" s="5">
        <v>200.05</v>
      </c>
      <c r="C491" s="5">
        <v>1296.3</v>
      </c>
      <c r="D491" s="3">
        <f t="shared" si="14"/>
        <v>5.0000001041681109E-4</v>
      </c>
      <c r="E491" s="3">
        <f t="shared" si="15"/>
        <v>1.4667853017699202E-3</v>
      </c>
    </row>
    <row r="492" spans="1:5" x14ac:dyDescent="0.3">
      <c r="A492" s="6">
        <v>42730</v>
      </c>
      <c r="B492" s="5">
        <v>198.35</v>
      </c>
      <c r="C492" s="5">
        <v>1284.0999999999999</v>
      </c>
      <c r="D492" s="3">
        <f t="shared" si="14"/>
        <v>-8.5341883429050306E-3</v>
      </c>
      <c r="E492" s="3">
        <f t="shared" si="15"/>
        <v>-9.4559687687689308E-3</v>
      </c>
    </row>
    <row r="493" spans="1:5" x14ac:dyDescent="0.3">
      <c r="A493" s="6">
        <v>42731</v>
      </c>
      <c r="B493" s="5">
        <v>202.9</v>
      </c>
      <c r="C493" s="5">
        <v>1294.8</v>
      </c>
      <c r="D493" s="3">
        <f t="shared" si="14"/>
        <v>2.2680099871429944E-2</v>
      </c>
      <c r="E493" s="3">
        <f t="shared" si="15"/>
        <v>8.2981592148610277E-3</v>
      </c>
    </row>
    <row r="494" spans="1:5" x14ac:dyDescent="0.3">
      <c r="A494" s="6">
        <v>42732</v>
      </c>
      <c r="B494" s="5">
        <v>201.25</v>
      </c>
      <c r="C494" s="5">
        <v>1294.8</v>
      </c>
      <c r="D494" s="3">
        <f t="shared" si="14"/>
        <v>-8.1653305330962982E-3</v>
      </c>
      <c r="E494" s="3">
        <f t="shared" si="15"/>
        <v>0</v>
      </c>
    </row>
    <row r="495" spans="1:5" x14ac:dyDescent="0.3">
      <c r="A495" s="6">
        <v>42733</v>
      </c>
      <c r="B495" s="5">
        <v>203.9</v>
      </c>
      <c r="C495" s="5">
        <v>1309.95</v>
      </c>
      <c r="D495" s="3">
        <f t="shared" si="14"/>
        <v>1.3081761281736734E-2</v>
      </c>
      <c r="E495" s="3">
        <f t="shared" si="15"/>
        <v>1.1632725475762388E-2</v>
      </c>
    </row>
    <row r="496" spans="1:5" x14ac:dyDescent="0.3">
      <c r="A496" s="6">
        <v>42734</v>
      </c>
      <c r="B496" s="5">
        <v>206.3</v>
      </c>
      <c r="C496" s="5">
        <v>1331.05</v>
      </c>
      <c r="D496" s="3">
        <f t="shared" si="14"/>
        <v>1.1701742496796674E-2</v>
      </c>
      <c r="E496" s="3">
        <f t="shared" si="15"/>
        <v>1.597913590173031E-2</v>
      </c>
    </row>
    <row r="497" spans="1:5" x14ac:dyDescent="0.3">
      <c r="A497" s="6"/>
      <c r="B497" s="5"/>
      <c r="C497" s="5"/>
      <c r="D497" s="3"/>
      <c r="E497" s="3"/>
    </row>
    <row r="498" spans="1:5" x14ac:dyDescent="0.3">
      <c r="A498" s="6"/>
      <c r="B498" s="5"/>
      <c r="C498" s="5"/>
      <c r="D498" s="3"/>
      <c r="E498" s="3"/>
    </row>
    <row r="499" spans="1:5" x14ac:dyDescent="0.3">
      <c r="A499" s="6"/>
      <c r="B499" s="5"/>
      <c r="C499" s="5"/>
      <c r="D499" s="3"/>
      <c r="E499" s="3"/>
    </row>
    <row r="500" spans="1:5" x14ac:dyDescent="0.3">
      <c r="A500" s="1"/>
      <c r="B500" s="3"/>
      <c r="C500" s="5"/>
      <c r="D500" s="3"/>
      <c r="E500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T336"/>
  <sheetViews>
    <sheetView tabSelected="1" zoomScale="85" zoomScaleNormal="85" workbookViewId="0">
      <pane ySplit="10" topLeftCell="A11" activePane="bottomLeft" state="frozen"/>
      <selection activeCell="F19" sqref="F19"/>
      <selection pane="bottomLeft" activeCell="F19" sqref="F19"/>
    </sheetView>
  </sheetViews>
  <sheetFormatPr defaultRowHeight="14.4" x14ac:dyDescent="0.3"/>
  <cols>
    <col min="1" max="1" width="15.44140625" style="5" customWidth="1"/>
    <col min="2" max="2" width="10.6640625" style="5" bestFit="1" customWidth="1"/>
    <col min="3" max="3" width="10.6640625" style="19" bestFit="1" customWidth="1"/>
    <col min="4" max="4" width="10" style="19" bestFit="1" customWidth="1"/>
    <col min="5" max="5" width="10" style="19" customWidth="1"/>
    <col min="6" max="6" width="17.33203125" style="19" customWidth="1"/>
    <col min="7" max="7" width="16.88671875" style="19" customWidth="1"/>
    <col min="8" max="8" width="9.109375" style="5"/>
    <col min="9" max="9" width="13.6640625" style="5" customWidth="1"/>
    <col min="10" max="10" width="12.88671875" style="5" customWidth="1"/>
    <col min="11" max="11" width="19" style="5" customWidth="1"/>
    <col min="12" max="12" width="11.109375" style="5" bestFit="1" customWidth="1"/>
    <col min="13" max="13" width="16.33203125" style="5" customWidth="1"/>
    <col min="14" max="14" width="13" style="5" customWidth="1"/>
    <col min="15" max="15" width="10.6640625" style="5" customWidth="1"/>
    <col min="16" max="16" width="19" style="16" bestFit="1" customWidth="1"/>
    <col min="17" max="17" width="15" style="5" bestFit="1" customWidth="1"/>
    <col min="18" max="18" width="17.109375" style="5" customWidth="1"/>
    <col min="19" max="19" width="9.109375" style="5"/>
    <col min="20" max="20" width="19.33203125" style="5" customWidth="1"/>
    <col min="21" max="248" width="9.109375" style="5"/>
    <col min="249" max="251" width="10.6640625" style="5" bestFit="1" customWidth="1"/>
    <col min="252" max="252" width="10" style="5" bestFit="1" customWidth="1"/>
    <col min="253" max="269" width="9.109375" style="5"/>
    <col min="270" max="270" width="11.44140625" style="5" customWidth="1"/>
    <col min="271" max="272" width="9.109375" style="5"/>
    <col min="273" max="273" width="11.6640625" style="5" customWidth="1"/>
    <col min="274" max="274" width="17.109375" style="5" customWidth="1"/>
    <col min="275" max="504" width="9.109375" style="5"/>
    <col min="505" max="507" width="10.6640625" style="5" bestFit="1" customWidth="1"/>
    <col min="508" max="508" width="10" style="5" bestFit="1" customWidth="1"/>
    <col min="509" max="525" width="9.109375" style="5"/>
    <col min="526" max="526" width="11.44140625" style="5" customWidth="1"/>
    <col min="527" max="528" width="9.109375" style="5"/>
    <col min="529" max="529" width="11.6640625" style="5" customWidth="1"/>
    <col min="530" max="530" width="17.109375" style="5" customWidth="1"/>
    <col min="531" max="760" width="9.109375" style="5"/>
    <col min="761" max="763" width="10.6640625" style="5" bestFit="1" customWidth="1"/>
    <col min="764" max="764" width="10" style="5" bestFit="1" customWidth="1"/>
    <col min="765" max="781" width="9.109375" style="5"/>
    <col min="782" max="782" width="11.44140625" style="5" customWidth="1"/>
    <col min="783" max="784" width="9.109375" style="5"/>
    <col min="785" max="785" width="11.6640625" style="5" customWidth="1"/>
    <col min="786" max="786" width="17.109375" style="5" customWidth="1"/>
    <col min="787" max="1016" width="9.109375" style="5"/>
    <col min="1017" max="1019" width="10.6640625" style="5" bestFit="1" customWidth="1"/>
    <col min="1020" max="1020" width="10" style="5" bestFit="1" customWidth="1"/>
    <col min="1021" max="1037" width="9.109375" style="5"/>
    <col min="1038" max="1038" width="11.44140625" style="5" customWidth="1"/>
    <col min="1039" max="1040" width="9.109375" style="5"/>
    <col min="1041" max="1041" width="11.6640625" style="5" customWidth="1"/>
    <col min="1042" max="1042" width="17.109375" style="5" customWidth="1"/>
    <col min="1043" max="1272" width="9.109375" style="5"/>
    <col min="1273" max="1275" width="10.6640625" style="5" bestFit="1" customWidth="1"/>
    <col min="1276" max="1276" width="10" style="5" bestFit="1" customWidth="1"/>
    <col min="1277" max="1293" width="9.109375" style="5"/>
    <col min="1294" max="1294" width="11.44140625" style="5" customWidth="1"/>
    <col min="1295" max="1296" width="9.109375" style="5"/>
    <col min="1297" max="1297" width="11.6640625" style="5" customWidth="1"/>
    <col min="1298" max="1298" width="17.109375" style="5" customWidth="1"/>
    <col min="1299" max="1528" width="9.109375" style="5"/>
    <col min="1529" max="1531" width="10.6640625" style="5" bestFit="1" customWidth="1"/>
    <col min="1532" max="1532" width="10" style="5" bestFit="1" customWidth="1"/>
    <col min="1533" max="1549" width="9.109375" style="5"/>
    <col min="1550" max="1550" width="11.44140625" style="5" customWidth="1"/>
    <col min="1551" max="1552" width="9.109375" style="5"/>
    <col min="1553" max="1553" width="11.6640625" style="5" customWidth="1"/>
    <col min="1554" max="1554" width="17.109375" style="5" customWidth="1"/>
    <col min="1555" max="1784" width="9.109375" style="5"/>
    <col min="1785" max="1787" width="10.6640625" style="5" bestFit="1" customWidth="1"/>
    <col min="1788" max="1788" width="10" style="5" bestFit="1" customWidth="1"/>
    <col min="1789" max="1805" width="9.109375" style="5"/>
    <col min="1806" max="1806" width="11.44140625" style="5" customWidth="1"/>
    <col min="1807" max="1808" width="9.109375" style="5"/>
    <col min="1809" max="1809" width="11.6640625" style="5" customWidth="1"/>
    <col min="1810" max="1810" width="17.109375" style="5" customWidth="1"/>
    <col min="1811" max="2040" width="9.109375" style="5"/>
    <col min="2041" max="2043" width="10.6640625" style="5" bestFit="1" customWidth="1"/>
    <col min="2044" max="2044" width="10" style="5" bestFit="1" customWidth="1"/>
    <col min="2045" max="2061" width="9.109375" style="5"/>
    <col min="2062" max="2062" width="11.44140625" style="5" customWidth="1"/>
    <col min="2063" max="2064" width="9.109375" style="5"/>
    <col min="2065" max="2065" width="11.6640625" style="5" customWidth="1"/>
    <col min="2066" max="2066" width="17.109375" style="5" customWidth="1"/>
    <col min="2067" max="2296" width="9.109375" style="5"/>
    <col min="2297" max="2299" width="10.6640625" style="5" bestFit="1" customWidth="1"/>
    <col min="2300" max="2300" width="10" style="5" bestFit="1" customWidth="1"/>
    <col min="2301" max="2317" width="9.109375" style="5"/>
    <col min="2318" max="2318" width="11.44140625" style="5" customWidth="1"/>
    <col min="2319" max="2320" width="9.109375" style="5"/>
    <col min="2321" max="2321" width="11.6640625" style="5" customWidth="1"/>
    <col min="2322" max="2322" width="17.109375" style="5" customWidth="1"/>
    <col min="2323" max="2552" width="9.109375" style="5"/>
    <col min="2553" max="2555" width="10.6640625" style="5" bestFit="1" customWidth="1"/>
    <col min="2556" max="2556" width="10" style="5" bestFit="1" customWidth="1"/>
    <col min="2557" max="2573" width="9.109375" style="5"/>
    <col min="2574" max="2574" width="11.44140625" style="5" customWidth="1"/>
    <col min="2575" max="2576" width="9.109375" style="5"/>
    <col min="2577" max="2577" width="11.6640625" style="5" customWidth="1"/>
    <col min="2578" max="2578" width="17.109375" style="5" customWidth="1"/>
    <col min="2579" max="2808" width="9.109375" style="5"/>
    <col min="2809" max="2811" width="10.6640625" style="5" bestFit="1" customWidth="1"/>
    <col min="2812" max="2812" width="10" style="5" bestFit="1" customWidth="1"/>
    <col min="2813" max="2829" width="9.109375" style="5"/>
    <col min="2830" max="2830" width="11.44140625" style="5" customWidth="1"/>
    <col min="2831" max="2832" width="9.109375" style="5"/>
    <col min="2833" max="2833" width="11.6640625" style="5" customWidth="1"/>
    <col min="2834" max="2834" width="17.109375" style="5" customWidth="1"/>
    <col min="2835" max="3064" width="9.109375" style="5"/>
    <col min="3065" max="3067" width="10.6640625" style="5" bestFit="1" customWidth="1"/>
    <col min="3068" max="3068" width="10" style="5" bestFit="1" customWidth="1"/>
    <col min="3069" max="3085" width="9.109375" style="5"/>
    <col min="3086" max="3086" width="11.44140625" style="5" customWidth="1"/>
    <col min="3087" max="3088" width="9.109375" style="5"/>
    <col min="3089" max="3089" width="11.6640625" style="5" customWidth="1"/>
    <col min="3090" max="3090" width="17.109375" style="5" customWidth="1"/>
    <col min="3091" max="3320" width="9.109375" style="5"/>
    <col min="3321" max="3323" width="10.6640625" style="5" bestFit="1" customWidth="1"/>
    <col min="3324" max="3324" width="10" style="5" bestFit="1" customWidth="1"/>
    <col min="3325" max="3341" width="9.109375" style="5"/>
    <col min="3342" max="3342" width="11.44140625" style="5" customWidth="1"/>
    <col min="3343" max="3344" width="9.109375" style="5"/>
    <col min="3345" max="3345" width="11.6640625" style="5" customWidth="1"/>
    <col min="3346" max="3346" width="17.109375" style="5" customWidth="1"/>
    <col min="3347" max="3576" width="9.109375" style="5"/>
    <col min="3577" max="3579" width="10.6640625" style="5" bestFit="1" customWidth="1"/>
    <col min="3580" max="3580" width="10" style="5" bestFit="1" customWidth="1"/>
    <col min="3581" max="3597" width="9.109375" style="5"/>
    <col min="3598" max="3598" width="11.44140625" style="5" customWidth="1"/>
    <col min="3599" max="3600" width="9.109375" style="5"/>
    <col min="3601" max="3601" width="11.6640625" style="5" customWidth="1"/>
    <col min="3602" max="3602" width="17.109375" style="5" customWidth="1"/>
    <col min="3603" max="3832" width="9.109375" style="5"/>
    <col min="3833" max="3835" width="10.6640625" style="5" bestFit="1" customWidth="1"/>
    <col min="3836" max="3836" width="10" style="5" bestFit="1" customWidth="1"/>
    <col min="3837" max="3853" width="9.109375" style="5"/>
    <col min="3854" max="3854" width="11.44140625" style="5" customWidth="1"/>
    <col min="3855" max="3856" width="9.109375" style="5"/>
    <col min="3857" max="3857" width="11.6640625" style="5" customWidth="1"/>
    <col min="3858" max="3858" width="17.109375" style="5" customWidth="1"/>
    <col min="3859" max="4088" width="9.109375" style="5"/>
    <col min="4089" max="4091" width="10.6640625" style="5" bestFit="1" customWidth="1"/>
    <col min="4092" max="4092" width="10" style="5" bestFit="1" customWidth="1"/>
    <col min="4093" max="4109" width="9.109375" style="5"/>
    <col min="4110" max="4110" width="11.44140625" style="5" customWidth="1"/>
    <col min="4111" max="4112" width="9.109375" style="5"/>
    <col min="4113" max="4113" width="11.6640625" style="5" customWidth="1"/>
    <col min="4114" max="4114" width="17.109375" style="5" customWidth="1"/>
    <col min="4115" max="4344" width="9.109375" style="5"/>
    <col min="4345" max="4347" width="10.6640625" style="5" bestFit="1" customWidth="1"/>
    <col min="4348" max="4348" width="10" style="5" bestFit="1" customWidth="1"/>
    <col min="4349" max="4365" width="9.109375" style="5"/>
    <col min="4366" max="4366" width="11.44140625" style="5" customWidth="1"/>
    <col min="4367" max="4368" width="9.109375" style="5"/>
    <col min="4369" max="4369" width="11.6640625" style="5" customWidth="1"/>
    <col min="4370" max="4370" width="17.109375" style="5" customWidth="1"/>
    <col min="4371" max="4600" width="9.109375" style="5"/>
    <col min="4601" max="4603" width="10.6640625" style="5" bestFit="1" customWidth="1"/>
    <col min="4604" max="4604" width="10" style="5" bestFit="1" customWidth="1"/>
    <col min="4605" max="4621" width="9.109375" style="5"/>
    <col min="4622" max="4622" width="11.44140625" style="5" customWidth="1"/>
    <col min="4623" max="4624" width="9.109375" style="5"/>
    <col min="4625" max="4625" width="11.6640625" style="5" customWidth="1"/>
    <col min="4626" max="4626" width="17.109375" style="5" customWidth="1"/>
    <col min="4627" max="4856" width="9.109375" style="5"/>
    <col min="4857" max="4859" width="10.6640625" style="5" bestFit="1" customWidth="1"/>
    <col min="4860" max="4860" width="10" style="5" bestFit="1" customWidth="1"/>
    <col min="4861" max="4877" width="9.109375" style="5"/>
    <col min="4878" max="4878" width="11.44140625" style="5" customWidth="1"/>
    <col min="4879" max="4880" width="9.109375" style="5"/>
    <col min="4881" max="4881" width="11.6640625" style="5" customWidth="1"/>
    <col min="4882" max="4882" width="17.109375" style="5" customWidth="1"/>
    <col min="4883" max="5112" width="9.109375" style="5"/>
    <col min="5113" max="5115" width="10.6640625" style="5" bestFit="1" customWidth="1"/>
    <col min="5116" max="5116" width="10" style="5" bestFit="1" customWidth="1"/>
    <col min="5117" max="5133" width="9.109375" style="5"/>
    <col min="5134" max="5134" width="11.44140625" style="5" customWidth="1"/>
    <col min="5135" max="5136" width="9.109375" style="5"/>
    <col min="5137" max="5137" width="11.6640625" style="5" customWidth="1"/>
    <col min="5138" max="5138" width="17.109375" style="5" customWidth="1"/>
    <col min="5139" max="5368" width="9.109375" style="5"/>
    <col min="5369" max="5371" width="10.6640625" style="5" bestFit="1" customWidth="1"/>
    <col min="5372" max="5372" width="10" style="5" bestFit="1" customWidth="1"/>
    <col min="5373" max="5389" width="9.109375" style="5"/>
    <col min="5390" max="5390" width="11.44140625" style="5" customWidth="1"/>
    <col min="5391" max="5392" width="9.109375" style="5"/>
    <col min="5393" max="5393" width="11.6640625" style="5" customWidth="1"/>
    <col min="5394" max="5394" width="17.109375" style="5" customWidth="1"/>
    <col min="5395" max="5624" width="9.109375" style="5"/>
    <col min="5625" max="5627" width="10.6640625" style="5" bestFit="1" customWidth="1"/>
    <col min="5628" max="5628" width="10" style="5" bestFit="1" customWidth="1"/>
    <col min="5629" max="5645" width="9.109375" style="5"/>
    <col min="5646" max="5646" width="11.44140625" style="5" customWidth="1"/>
    <col min="5647" max="5648" width="9.109375" style="5"/>
    <col min="5649" max="5649" width="11.6640625" style="5" customWidth="1"/>
    <col min="5650" max="5650" width="17.109375" style="5" customWidth="1"/>
    <col min="5651" max="5880" width="9.109375" style="5"/>
    <col min="5881" max="5883" width="10.6640625" style="5" bestFit="1" customWidth="1"/>
    <col min="5884" max="5884" width="10" style="5" bestFit="1" customWidth="1"/>
    <col min="5885" max="5901" width="9.109375" style="5"/>
    <col min="5902" max="5902" width="11.44140625" style="5" customWidth="1"/>
    <col min="5903" max="5904" width="9.109375" style="5"/>
    <col min="5905" max="5905" width="11.6640625" style="5" customWidth="1"/>
    <col min="5906" max="5906" width="17.109375" style="5" customWidth="1"/>
    <col min="5907" max="6136" width="9.109375" style="5"/>
    <col min="6137" max="6139" width="10.6640625" style="5" bestFit="1" customWidth="1"/>
    <col min="6140" max="6140" width="10" style="5" bestFit="1" customWidth="1"/>
    <col min="6141" max="6157" width="9.109375" style="5"/>
    <col min="6158" max="6158" width="11.44140625" style="5" customWidth="1"/>
    <col min="6159" max="6160" width="9.109375" style="5"/>
    <col min="6161" max="6161" width="11.6640625" style="5" customWidth="1"/>
    <col min="6162" max="6162" width="17.109375" style="5" customWidth="1"/>
    <col min="6163" max="6392" width="9.109375" style="5"/>
    <col min="6393" max="6395" width="10.6640625" style="5" bestFit="1" customWidth="1"/>
    <col min="6396" max="6396" width="10" style="5" bestFit="1" customWidth="1"/>
    <col min="6397" max="6413" width="9.109375" style="5"/>
    <col min="6414" max="6414" width="11.44140625" style="5" customWidth="1"/>
    <col min="6415" max="6416" width="9.109375" style="5"/>
    <col min="6417" max="6417" width="11.6640625" style="5" customWidth="1"/>
    <col min="6418" max="6418" width="17.109375" style="5" customWidth="1"/>
    <col min="6419" max="6648" width="9.109375" style="5"/>
    <col min="6649" max="6651" width="10.6640625" style="5" bestFit="1" customWidth="1"/>
    <col min="6652" max="6652" width="10" style="5" bestFit="1" customWidth="1"/>
    <col min="6653" max="6669" width="9.109375" style="5"/>
    <col min="6670" max="6670" width="11.44140625" style="5" customWidth="1"/>
    <col min="6671" max="6672" width="9.109375" style="5"/>
    <col min="6673" max="6673" width="11.6640625" style="5" customWidth="1"/>
    <col min="6674" max="6674" width="17.109375" style="5" customWidth="1"/>
    <col min="6675" max="6904" width="9.109375" style="5"/>
    <col min="6905" max="6907" width="10.6640625" style="5" bestFit="1" customWidth="1"/>
    <col min="6908" max="6908" width="10" style="5" bestFit="1" customWidth="1"/>
    <col min="6909" max="6925" width="9.109375" style="5"/>
    <col min="6926" max="6926" width="11.44140625" style="5" customWidth="1"/>
    <col min="6927" max="6928" width="9.109375" style="5"/>
    <col min="6929" max="6929" width="11.6640625" style="5" customWidth="1"/>
    <col min="6930" max="6930" width="17.109375" style="5" customWidth="1"/>
    <col min="6931" max="7160" width="9.109375" style="5"/>
    <col min="7161" max="7163" width="10.6640625" style="5" bestFit="1" customWidth="1"/>
    <col min="7164" max="7164" width="10" style="5" bestFit="1" customWidth="1"/>
    <col min="7165" max="7181" width="9.109375" style="5"/>
    <col min="7182" max="7182" width="11.44140625" style="5" customWidth="1"/>
    <col min="7183" max="7184" width="9.109375" style="5"/>
    <col min="7185" max="7185" width="11.6640625" style="5" customWidth="1"/>
    <col min="7186" max="7186" width="17.109375" style="5" customWidth="1"/>
    <col min="7187" max="7416" width="9.109375" style="5"/>
    <col min="7417" max="7419" width="10.6640625" style="5" bestFit="1" customWidth="1"/>
    <col min="7420" max="7420" width="10" style="5" bestFit="1" customWidth="1"/>
    <col min="7421" max="7437" width="9.109375" style="5"/>
    <col min="7438" max="7438" width="11.44140625" style="5" customWidth="1"/>
    <col min="7439" max="7440" width="9.109375" style="5"/>
    <col min="7441" max="7441" width="11.6640625" style="5" customWidth="1"/>
    <col min="7442" max="7442" width="17.109375" style="5" customWidth="1"/>
    <col min="7443" max="7672" width="9.109375" style="5"/>
    <col min="7673" max="7675" width="10.6640625" style="5" bestFit="1" customWidth="1"/>
    <col min="7676" max="7676" width="10" style="5" bestFit="1" customWidth="1"/>
    <col min="7677" max="7693" width="9.109375" style="5"/>
    <col min="7694" max="7694" width="11.44140625" style="5" customWidth="1"/>
    <col min="7695" max="7696" width="9.109375" style="5"/>
    <col min="7697" max="7697" width="11.6640625" style="5" customWidth="1"/>
    <col min="7698" max="7698" width="17.109375" style="5" customWidth="1"/>
    <col min="7699" max="7928" width="9.109375" style="5"/>
    <col min="7929" max="7931" width="10.6640625" style="5" bestFit="1" customWidth="1"/>
    <col min="7932" max="7932" width="10" style="5" bestFit="1" customWidth="1"/>
    <col min="7933" max="7949" width="9.109375" style="5"/>
    <col min="7950" max="7950" width="11.44140625" style="5" customWidth="1"/>
    <col min="7951" max="7952" width="9.109375" style="5"/>
    <col min="7953" max="7953" width="11.6640625" style="5" customWidth="1"/>
    <col min="7954" max="7954" width="17.109375" style="5" customWidth="1"/>
    <col min="7955" max="8184" width="9.109375" style="5"/>
    <col min="8185" max="8187" width="10.6640625" style="5" bestFit="1" customWidth="1"/>
    <col min="8188" max="8188" width="10" style="5" bestFit="1" customWidth="1"/>
    <col min="8189" max="8205" width="9.109375" style="5"/>
    <col min="8206" max="8206" width="11.44140625" style="5" customWidth="1"/>
    <col min="8207" max="8208" width="9.109375" style="5"/>
    <col min="8209" max="8209" width="11.6640625" style="5" customWidth="1"/>
    <col min="8210" max="8210" width="17.109375" style="5" customWidth="1"/>
    <col min="8211" max="8440" width="9.109375" style="5"/>
    <col min="8441" max="8443" width="10.6640625" style="5" bestFit="1" customWidth="1"/>
    <col min="8444" max="8444" width="10" style="5" bestFit="1" customWidth="1"/>
    <col min="8445" max="8461" width="9.109375" style="5"/>
    <col min="8462" max="8462" width="11.44140625" style="5" customWidth="1"/>
    <col min="8463" max="8464" width="9.109375" style="5"/>
    <col min="8465" max="8465" width="11.6640625" style="5" customWidth="1"/>
    <col min="8466" max="8466" width="17.109375" style="5" customWidth="1"/>
    <col min="8467" max="8696" width="9.109375" style="5"/>
    <col min="8697" max="8699" width="10.6640625" style="5" bestFit="1" customWidth="1"/>
    <col min="8700" max="8700" width="10" style="5" bestFit="1" customWidth="1"/>
    <col min="8701" max="8717" width="9.109375" style="5"/>
    <col min="8718" max="8718" width="11.44140625" style="5" customWidth="1"/>
    <col min="8719" max="8720" width="9.109375" style="5"/>
    <col min="8721" max="8721" width="11.6640625" style="5" customWidth="1"/>
    <col min="8722" max="8722" width="17.109375" style="5" customWidth="1"/>
    <col min="8723" max="8952" width="9.109375" style="5"/>
    <col min="8953" max="8955" width="10.6640625" style="5" bestFit="1" customWidth="1"/>
    <col min="8956" max="8956" width="10" style="5" bestFit="1" customWidth="1"/>
    <col min="8957" max="8973" width="9.109375" style="5"/>
    <col min="8974" max="8974" width="11.44140625" style="5" customWidth="1"/>
    <col min="8975" max="8976" width="9.109375" style="5"/>
    <col min="8977" max="8977" width="11.6640625" style="5" customWidth="1"/>
    <col min="8978" max="8978" width="17.109375" style="5" customWidth="1"/>
    <col min="8979" max="9208" width="9.109375" style="5"/>
    <col min="9209" max="9211" width="10.6640625" style="5" bestFit="1" customWidth="1"/>
    <col min="9212" max="9212" width="10" style="5" bestFit="1" customWidth="1"/>
    <col min="9213" max="9229" width="9.109375" style="5"/>
    <col min="9230" max="9230" width="11.44140625" style="5" customWidth="1"/>
    <col min="9231" max="9232" width="9.109375" style="5"/>
    <col min="9233" max="9233" width="11.6640625" style="5" customWidth="1"/>
    <col min="9234" max="9234" width="17.109375" style="5" customWidth="1"/>
    <col min="9235" max="9464" width="9.109375" style="5"/>
    <col min="9465" max="9467" width="10.6640625" style="5" bestFit="1" customWidth="1"/>
    <col min="9468" max="9468" width="10" style="5" bestFit="1" customWidth="1"/>
    <col min="9469" max="9485" width="9.109375" style="5"/>
    <col min="9486" max="9486" width="11.44140625" style="5" customWidth="1"/>
    <col min="9487" max="9488" width="9.109375" style="5"/>
    <col min="9489" max="9489" width="11.6640625" style="5" customWidth="1"/>
    <col min="9490" max="9490" width="17.109375" style="5" customWidth="1"/>
    <col min="9491" max="9720" width="9.109375" style="5"/>
    <col min="9721" max="9723" width="10.6640625" style="5" bestFit="1" customWidth="1"/>
    <col min="9724" max="9724" width="10" style="5" bestFit="1" customWidth="1"/>
    <col min="9725" max="9741" width="9.109375" style="5"/>
    <col min="9742" max="9742" width="11.44140625" style="5" customWidth="1"/>
    <col min="9743" max="9744" width="9.109375" style="5"/>
    <col min="9745" max="9745" width="11.6640625" style="5" customWidth="1"/>
    <col min="9746" max="9746" width="17.109375" style="5" customWidth="1"/>
    <col min="9747" max="9976" width="9.109375" style="5"/>
    <col min="9977" max="9979" width="10.6640625" style="5" bestFit="1" customWidth="1"/>
    <col min="9980" max="9980" width="10" style="5" bestFit="1" customWidth="1"/>
    <col min="9981" max="9997" width="9.109375" style="5"/>
    <col min="9998" max="9998" width="11.44140625" style="5" customWidth="1"/>
    <col min="9999" max="10000" width="9.109375" style="5"/>
    <col min="10001" max="10001" width="11.6640625" style="5" customWidth="1"/>
    <col min="10002" max="10002" width="17.109375" style="5" customWidth="1"/>
    <col min="10003" max="10232" width="9.109375" style="5"/>
    <col min="10233" max="10235" width="10.6640625" style="5" bestFit="1" customWidth="1"/>
    <col min="10236" max="10236" width="10" style="5" bestFit="1" customWidth="1"/>
    <col min="10237" max="10253" width="9.109375" style="5"/>
    <col min="10254" max="10254" width="11.44140625" style="5" customWidth="1"/>
    <col min="10255" max="10256" width="9.109375" style="5"/>
    <col min="10257" max="10257" width="11.6640625" style="5" customWidth="1"/>
    <col min="10258" max="10258" width="17.109375" style="5" customWidth="1"/>
    <col min="10259" max="10488" width="9.109375" style="5"/>
    <col min="10489" max="10491" width="10.6640625" style="5" bestFit="1" customWidth="1"/>
    <col min="10492" max="10492" width="10" style="5" bestFit="1" customWidth="1"/>
    <col min="10493" max="10509" width="9.109375" style="5"/>
    <col min="10510" max="10510" width="11.44140625" style="5" customWidth="1"/>
    <col min="10511" max="10512" width="9.109375" style="5"/>
    <col min="10513" max="10513" width="11.6640625" style="5" customWidth="1"/>
    <col min="10514" max="10514" width="17.109375" style="5" customWidth="1"/>
    <col min="10515" max="10744" width="9.109375" style="5"/>
    <col min="10745" max="10747" width="10.6640625" style="5" bestFit="1" customWidth="1"/>
    <col min="10748" max="10748" width="10" style="5" bestFit="1" customWidth="1"/>
    <col min="10749" max="10765" width="9.109375" style="5"/>
    <col min="10766" max="10766" width="11.44140625" style="5" customWidth="1"/>
    <col min="10767" max="10768" width="9.109375" style="5"/>
    <col min="10769" max="10769" width="11.6640625" style="5" customWidth="1"/>
    <col min="10770" max="10770" width="17.109375" style="5" customWidth="1"/>
    <col min="10771" max="11000" width="9.109375" style="5"/>
    <col min="11001" max="11003" width="10.6640625" style="5" bestFit="1" customWidth="1"/>
    <col min="11004" max="11004" width="10" style="5" bestFit="1" customWidth="1"/>
    <col min="11005" max="11021" width="9.109375" style="5"/>
    <col min="11022" max="11022" width="11.44140625" style="5" customWidth="1"/>
    <col min="11023" max="11024" width="9.109375" style="5"/>
    <col min="11025" max="11025" width="11.6640625" style="5" customWidth="1"/>
    <col min="11026" max="11026" width="17.109375" style="5" customWidth="1"/>
    <col min="11027" max="11256" width="9.109375" style="5"/>
    <col min="11257" max="11259" width="10.6640625" style="5" bestFit="1" customWidth="1"/>
    <col min="11260" max="11260" width="10" style="5" bestFit="1" customWidth="1"/>
    <col min="11261" max="11277" width="9.109375" style="5"/>
    <col min="11278" max="11278" width="11.44140625" style="5" customWidth="1"/>
    <col min="11279" max="11280" width="9.109375" style="5"/>
    <col min="11281" max="11281" width="11.6640625" style="5" customWidth="1"/>
    <col min="11282" max="11282" width="17.109375" style="5" customWidth="1"/>
    <col min="11283" max="11512" width="9.109375" style="5"/>
    <col min="11513" max="11515" width="10.6640625" style="5" bestFit="1" customWidth="1"/>
    <col min="11516" max="11516" width="10" style="5" bestFit="1" customWidth="1"/>
    <col min="11517" max="11533" width="9.109375" style="5"/>
    <col min="11534" max="11534" width="11.44140625" style="5" customWidth="1"/>
    <col min="11535" max="11536" width="9.109375" style="5"/>
    <col min="11537" max="11537" width="11.6640625" style="5" customWidth="1"/>
    <col min="11538" max="11538" width="17.109375" style="5" customWidth="1"/>
    <col min="11539" max="11768" width="9.109375" style="5"/>
    <col min="11769" max="11771" width="10.6640625" style="5" bestFit="1" customWidth="1"/>
    <col min="11772" max="11772" width="10" style="5" bestFit="1" customWidth="1"/>
    <col min="11773" max="11789" width="9.109375" style="5"/>
    <col min="11790" max="11790" width="11.44140625" style="5" customWidth="1"/>
    <col min="11791" max="11792" width="9.109375" style="5"/>
    <col min="11793" max="11793" width="11.6640625" style="5" customWidth="1"/>
    <col min="11794" max="11794" width="17.109375" style="5" customWidth="1"/>
    <col min="11795" max="12024" width="9.109375" style="5"/>
    <col min="12025" max="12027" width="10.6640625" style="5" bestFit="1" customWidth="1"/>
    <col min="12028" max="12028" width="10" style="5" bestFit="1" customWidth="1"/>
    <col min="12029" max="12045" width="9.109375" style="5"/>
    <col min="12046" max="12046" width="11.44140625" style="5" customWidth="1"/>
    <col min="12047" max="12048" width="9.109375" style="5"/>
    <col min="12049" max="12049" width="11.6640625" style="5" customWidth="1"/>
    <col min="12050" max="12050" width="17.109375" style="5" customWidth="1"/>
    <col min="12051" max="12280" width="9.109375" style="5"/>
    <col min="12281" max="12283" width="10.6640625" style="5" bestFit="1" customWidth="1"/>
    <col min="12284" max="12284" width="10" style="5" bestFit="1" customWidth="1"/>
    <col min="12285" max="12301" width="9.109375" style="5"/>
    <col min="12302" max="12302" width="11.44140625" style="5" customWidth="1"/>
    <col min="12303" max="12304" width="9.109375" style="5"/>
    <col min="12305" max="12305" width="11.6640625" style="5" customWidth="1"/>
    <col min="12306" max="12306" width="17.109375" style="5" customWidth="1"/>
    <col min="12307" max="12536" width="9.109375" style="5"/>
    <col min="12537" max="12539" width="10.6640625" style="5" bestFit="1" customWidth="1"/>
    <col min="12540" max="12540" width="10" style="5" bestFit="1" customWidth="1"/>
    <col min="12541" max="12557" width="9.109375" style="5"/>
    <col min="12558" max="12558" width="11.44140625" style="5" customWidth="1"/>
    <col min="12559" max="12560" width="9.109375" style="5"/>
    <col min="12561" max="12561" width="11.6640625" style="5" customWidth="1"/>
    <col min="12562" max="12562" width="17.109375" style="5" customWidth="1"/>
    <col min="12563" max="12792" width="9.109375" style="5"/>
    <col min="12793" max="12795" width="10.6640625" style="5" bestFit="1" customWidth="1"/>
    <col min="12796" max="12796" width="10" style="5" bestFit="1" customWidth="1"/>
    <col min="12797" max="12813" width="9.109375" style="5"/>
    <col min="12814" max="12814" width="11.44140625" style="5" customWidth="1"/>
    <col min="12815" max="12816" width="9.109375" style="5"/>
    <col min="12817" max="12817" width="11.6640625" style="5" customWidth="1"/>
    <col min="12818" max="12818" width="17.109375" style="5" customWidth="1"/>
    <col min="12819" max="13048" width="9.109375" style="5"/>
    <col min="13049" max="13051" width="10.6640625" style="5" bestFit="1" customWidth="1"/>
    <col min="13052" max="13052" width="10" style="5" bestFit="1" customWidth="1"/>
    <col min="13053" max="13069" width="9.109375" style="5"/>
    <col min="13070" max="13070" width="11.44140625" style="5" customWidth="1"/>
    <col min="13071" max="13072" width="9.109375" style="5"/>
    <col min="13073" max="13073" width="11.6640625" style="5" customWidth="1"/>
    <col min="13074" max="13074" width="17.109375" style="5" customWidth="1"/>
    <col min="13075" max="13304" width="9.109375" style="5"/>
    <col min="13305" max="13307" width="10.6640625" style="5" bestFit="1" customWidth="1"/>
    <col min="13308" max="13308" width="10" style="5" bestFit="1" customWidth="1"/>
    <col min="13309" max="13325" width="9.109375" style="5"/>
    <col min="13326" max="13326" width="11.44140625" style="5" customWidth="1"/>
    <col min="13327" max="13328" width="9.109375" style="5"/>
    <col min="13329" max="13329" width="11.6640625" style="5" customWidth="1"/>
    <col min="13330" max="13330" width="17.109375" style="5" customWidth="1"/>
    <col min="13331" max="13560" width="9.109375" style="5"/>
    <col min="13561" max="13563" width="10.6640625" style="5" bestFit="1" customWidth="1"/>
    <col min="13564" max="13564" width="10" style="5" bestFit="1" customWidth="1"/>
    <col min="13565" max="13581" width="9.109375" style="5"/>
    <col min="13582" max="13582" width="11.44140625" style="5" customWidth="1"/>
    <col min="13583" max="13584" width="9.109375" style="5"/>
    <col min="13585" max="13585" width="11.6640625" style="5" customWidth="1"/>
    <col min="13586" max="13586" width="17.109375" style="5" customWidth="1"/>
    <col min="13587" max="13816" width="9.109375" style="5"/>
    <col min="13817" max="13819" width="10.6640625" style="5" bestFit="1" customWidth="1"/>
    <col min="13820" max="13820" width="10" style="5" bestFit="1" customWidth="1"/>
    <col min="13821" max="13837" width="9.109375" style="5"/>
    <col min="13838" max="13838" width="11.44140625" style="5" customWidth="1"/>
    <col min="13839" max="13840" width="9.109375" style="5"/>
    <col min="13841" max="13841" width="11.6640625" style="5" customWidth="1"/>
    <col min="13842" max="13842" width="17.109375" style="5" customWidth="1"/>
    <col min="13843" max="14072" width="9.109375" style="5"/>
    <col min="14073" max="14075" width="10.6640625" style="5" bestFit="1" customWidth="1"/>
    <col min="14076" max="14076" width="10" style="5" bestFit="1" customWidth="1"/>
    <col min="14077" max="14093" width="9.109375" style="5"/>
    <col min="14094" max="14094" width="11.44140625" style="5" customWidth="1"/>
    <col min="14095" max="14096" width="9.109375" style="5"/>
    <col min="14097" max="14097" width="11.6640625" style="5" customWidth="1"/>
    <col min="14098" max="14098" width="17.109375" style="5" customWidth="1"/>
    <col min="14099" max="14328" width="9.109375" style="5"/>
    <col min="14329" max="14331" width="10.6640625" style="5" bestFit="1" customWidth="1"/>
    <col min="14332" max="14332" width="10" style="5" bestFit="1" customWidth="1"/>
    <col min="14333" max="14349" width="9.109375" style="5"/>
    <col min="14350" max="14350" width="11.44140625" style="5" customWidth="1"/>
    <col min="14351" max="14352" width="9.109375" style="5"/>
    <col min="14353" max="14353" width="11.6640625" style="5" customWidth="1"/>
    <col min="14354" max="14354" width="17.109375" style="5" customWidth="1"/>
    <col min="14355" max="14584" width="9.109375" style="5"/>
    <col min="14585" max="14587" width="10.6640625" style="5" bestFit="1" customWidth="1"/>
    <col min="14588" max="14588" width="10" style="5" bestFit="1" customWidth="1"/>
    <col min="14589" max="14605" width="9.109375" style="5"/>
    <col min="14606" max="14606" width="11.44140625" style="5" customWidth="1"/>
    <col min="14607" max="14608" width="9.109375" style="5"/>
    <col min="14609" max="14609" width="11.6640625" style="5" customWidth="1"/>
    <col min="14610" max="14610" width="17.109375" style="5" customWidth="1"/>
    <col min="14611" max="14840" width="9.109375" style="5"/>
    <col min="14841" max="14843" width="10.6640625" style="5" bestFit="1" customWidth="1"/>
    <col min="14844" max="14844" width="10" style="5" bestFit="1" customWidth="1"/>
    <col min="14845" max="14861" width="9.109375" style="5"/>
    <col min="14862" max="14862" width="11.44140625" style="5" customWidth="1"/>
    <col min="14863" max="14864" width="9.109375" style="5"/>
    <col min="14865" max="14865" width="11.6640625" style="5" customWidth="1"/>
    <col min="14866" max="14866" width="17.109375" style="5" customWidth="1"/>
    <col min="14867" max="15096" width="9.109375" style="5"/>
    <col min="15097" max="15099" width="10.6640625" style="5" bestFit="1" customWidth="1"/>
    <col min="15100" max="15100" width="10" style="5" bestFit="1" customWidth="1"/>
    <col min="15101" max="15117" width="9.109375" style="5"/>
    <col min="15118" max="15118" width="11.44140625" style="5" customWidth="1"/>
    <col min="15119" max="15120" width="9.109375" style="5"/>
    <col min="15121" max="15121" width="11.6640625" style="5" customWidth="1"/>
    <col min="15122" max="15122" width="17.109375" style="5" customWidth="1"/>
    <col min="15123" max="15352" width="9.109375" style="5"/>
    <col min="15353" max="15355" width="10.6640625" style="5" bestFit="1" customWidth="1"/>
    <col min="15356" max="15356" width="10" style="5" bestFit="1" customWidth="1"/>
    <col min="15357" max="15373" width="9.109375" style="5"/>
    <col min="15374" max="15374" width="11.44140625" style="5" customWidth="1"/>
    <col min="15375" max="15376" width="9.109375" style="5"/>
    <col min="15377" max="15377" width="11.6640625" style="5" customWidth="1"/>
    <col min="15378" max="15378" width="17.109375" style="5" customWidth="1"/>
    <col min="15379" max="15608" width="9.109375" style="5"/>
    <col min="15609" max="15611" width="10.6640625" style="5" bestFit="1" customWidth="1"/>
    <col min="15612" max="15612" width="10" style="5" bestFit="1" customWidth="1"/>
    <col min="15613" max="15629" width="9.109375" style="5"/>
    <col min="15630" max="15630" width="11.44140625" style="5" customWidth="1"/>
    <col min="15631" max="15632" width="9.109375" style="5"/>
    <col min="15633" max="15633" width="11.6640625" style="5" customWidth="1"/>
    <col min="15634" max="15634" width="17.109375" style="5" customWidth="1"/>
    <col min="15635" max="15864" width="9.109375" style="5"/>
    <col min="15865" max="15867" width="10.6640625" style="5" bestFit="1" customWidth="1"/>
    <col min="15868" max="15868" width="10" style="5" bestFit="1" customWidth="1"/>
    <col min="15869" max="15885" width="9.109375" style="5"/>
    <col min="15886" max="15886" width="11.44140625" style="5" customWidth="1"/>
    <col min="15887" max="15888" width="9.109375" style="5"/>
    <col min="15889" max="15889" width="11.6640625" style="5" customWidth="1"/>
    <col min="15890" max="15890" width="17.109375" style="5" customWidth="1"/>
    <col min="15891" max="16120" width="9.109375" style="5"/>
    <col min="16121" max="16123" width="10.6640625" style="5" bestFit="1" customWidth="1"/>
    <col min="16124" max="16124" width="10" style="5" bestFit="1" customWidth="1"/>
    <col min="16125" max="16141" width="9.109375" style="5"/>
    <col min="16142" max="16142" width="11.44140625" style="5" customWidth="1"/>
    <col min="16143" max="16144" width="9.109375" style="5"/>
    <col min="16145" max="16145" width="11.6640625" style="5" customWidth="1"/>
    <col min="16146" max="16146" width="17.109375" style="5" customWidth="1"/>
    <col min="16147" max="16384" width="9.109375" style="5"/>
  </cols>
  <sheetData>
    <row r="1" spans="1:20" ht="15.6" x14ac:dyDescent="0.3">
      <c r="C1" s="19" t="s">
        <v>62</v>
      </c>
      <c r="N1" s="24"/>
      <c r="O1" s="24"/>
      <c r="R1" s="24"/>
      <c r="S1" s="24"/>
      <c r="T1" s="24"/>
    </row>
    <row r="2" spans="1:20" ht="31.2" x14ac:dyDescent="0.3">
      <c r="A2" s="51" t="s">
        <v>7</v>
      </c>
      <c r="B2" s="40">
        <v>300</v>
      </c>
      <c r="D2" s="52" t="s">
        <v>43</v>
      </c>
      <c r="E2" s="52"/>
      <c r="G2" s="53" t="s">
        <v>42</v>
      </c>
      <c r="H2" s="53"/>
      <c r="I2" s="39" t="s">
        <v>8</v>
      </c>
      <c r="J2" s="39" t="s">
        <v>8</v>
      </c>
      <c r="K2" s="39" t="s">
        <v>24</v>
      </c>
      <c r="L2" s="48" t="s">
        <v>47</v>
      </c>
      <c r="N2" s="24"/>
      <c r="O2" s="24"/>
    </row>
    <row r="3" spans="1:20" ht="31.2" x14ac:dyDescent="0.3">
      <c r="A3" s="51"/>
      <c r="B3" s="27" t="str">
        <f>IF(J3&lt;=K3,"Yes","No")</f>
        <v>No</v>
      </c>
      <c r="D3" s="22" t="s">
        <v>9</v>
      </c>
      <c r="E3" s="41">
        <f>LINEST($C$37:$C$336,$D$37:$D$336,FALSE)</f>
        <v>1.0285770886961618</v>
      </c>
      <c r="F3" s="18"/>
      <c r="G3" s="22" t="s">
        <v>38</v>
      </c>
      <c r="H3" s="41">
        <f>LINEST(F38:F336,G38:G336,FALSE)</f>
        <v>-1.7556392986001302E-2</v>
      </c>
      <c r="I3" s="36" t="s">
        <v>44</v>
      </c>
      <c r="J3" s="41">
        <f>H3/H4</f>
        <v>-1.8210320927498367</v>
      </c>
      <c r="K3" s="37">
        <v>-2.59</v>
      </c>
      <c r="L3" s="47">
        <v>0.9</v>
      </c>
      <c r="M3" s="5" t="s">
        <v>48</v>
      </c>
      <c r="N3" s="24"/>
      <c r="O3" s="24"/>
    </row>
    <row r="4" spans="1:20" ht="15.6" x14ac:dyDescent="0.3">
      <c r="C4" s="19" t="s">
        <v>46</v>
      </c>
      <c r="D4" s="45">
        <f>LINEST($C$37:$C$336,$D$37:$D$336,TRUE)</f>
        <v>0.89322843005504249</v>
      </c>
      <c r="E4" s="45">
        <f>INDEX(LINEST($C$37:$C$336,$D$37:$D$336,TRUE),2)</f>
        <v>19.941080693358543</v>
      </c>
      <c r="G4" s="22" t="s">
        <v>39</v>
      </c>
      <c r="H4" s="41">
        <f>INDEX(LINEST(F38:F336,G38:G336,FALSE,TRUE),2,1)</f>
        <v>9.640902571623762E-3</v>
      </c>
      <c r="I4" s="37"/>
      <c r="J4" s="38"/>
      <c r="K4" s="37"/>
      <c r="L4" s="5" t="s">
        <v>49</v>
      </c>
      <c r="N4" s="24"/>
      <c r="O4" s="24"/>
    </row>
    <row r="5" spans="1:20" ht="15.6" x14ac:dyDescent="0.3">
      <c r="F5" s="5"/>
      <c r="L5" s="20"/>
      <c r="M5" s="20"/>
      <c r="N5" s="20"/>
      <c r="O5" s="20"/>
      <c r="P5" s="20"/>
      <c r="Q5" s="20"/>
      <c r="R5" s="20"/>
      <c r="S5" s="20"/>
      <c r="T5" s="20"/>
    </row>
    <row r="6" spans="1:20" x14ac:dyDescent="0.3">
      <c r="B6" s="4"/>
    </row>
    <row r="7" spans="1:20" x14ac:dyDescent="0.3">
      <c r="B7" s="4"/>
    </row>
    <row r="8" spans="1:20" s="16" customFormat="1" ht="28.8" x14ac:dyDescent="0.3">
      <c r="B8" s="15"/>
      <c r="C8" s="28"/>
      <c r="D8" s="28"/>
      <c r="E8" s="25" t="s">
        <v>23</v>
      </c>
      <c r="F8" s="25" t="s">
        <v>40</v>
      </c>
      <c r="G8" s="25" t="s">
        <v>41</v>
      </c>
    </row>
    <row r="9" spans="1:20" s="16" customFormat="1" x14ac:dyDescent="0.3">
      <c r="B9" s="15"/>
      <c r="C9" s="26" t="s">
        <v>10</v>
      </c>
      <c r="D9" s="26" t="s">
        <v>11</v>
      </c>
      <c r="E9" s="26" t="s">
        <v>22</v>
      </c>
      <c r="F9" s="26" t="s">
        <v>36</v>
      </c>
      <c r="G9" s="26" t="s">
        <v>37</v>
      </c>
    </row>
    <row r="10" spans="1:20" x14ac:dyDescent="0.3">
      <c r="B10" s="44" t="s">
        <v>45</v>
      </c>
      <c r="C10" s="23" t="s">
        <v>20</v>
      </c>
      <c r="D10" s="23" t="s">
        <v>21</v>
      </c>
      <c r="E10" s="23"/>
      <c r="F10" s="23"/>
      <c r="G10" s="23"/>
    </row>
    <row r="11" spans="1:20" x14ac:dyDescent="0.3">
      <c r="A11" s="5">
        <v>326</v>
      </c>
      <c r="B11" s="4">
        <v>42719</v>
      </c>
      <c r="C11" s="29">
        <v>114</v>
      </c>
      <c r="D11" s="29">
        <v>139.050003</v>
      </c>
      <c r="E11" s="29"/>
      <c r="F11" s="29"/>
      <c r="G11" s="29"/>
    </row>
    <row r="12" spans="1:20" x14ac:dyDescent="0.3">
      <c r="A12" s="5">
        <v>325</v>
      </c>
      <c r="B12" s="4">
        <v>42720</v>
      </c>
      <c r="C12" s="29">
        <v>113.5</v>
      </c>
      <c r="D12" s="29">
        <v>137.14999399999999</v>
      </c>
      <c r="E12" s="29"/>
      <c r="F12" s="29"/>
      <c r="G12" s="29"/>
    </row>
    <row r="13" spans="1:20" x14ac:dyDescent="0.3">
      <c r="A13" s="5">
        <v>324</v>
      </c>
      <c r="B13" s="4">
        <v>42723</v>
      </c>
      <c r="C13" s="29">
        <v>112.5</v>
      </c>
      <c r="D13" s="29">
        <v>133.550003</v>
      </c>
      <c r="E13" s="29"/>
      <c r="F13" s="29"/>
      <c r="G13" s="29"/>
    </row>
    <row r="14" spans="1:20" x14ac:dyDescent="0.3">
      <c r="A14" s="5">
        <v>323</v>
      </c>
      <c r="B14" s="4">
        <v>42724</v>
      </c>
      <c r="C14" s="29">
        <v>110.400002</v>
      </c>
      <c r="D14" s="29">
        <v>129.35000600000001</v>
      </c>
      <c r="E14" s="29"/>
      <c r="F14" s="29"/>
      <c r="G14" s="29"/>
    </row>
    <row r="15" spans="1:20" x14ac:dyDescent="0.3">
      <c r="A15" s="5">
        <v>322</v>
      </c>
      <c r="B15" s="4">
        <v>42725</v>
      </c>
      <c r="C15" s="29">
        <v>109.099998</v>
      </c>
      <c r="D15" s="29">
        <v>128.10000600000001</v>
      </c>
      <c r="E15" s="29"/>
      <c r="F15" s="29"/>
      <c r="G15" s="29"/>
    </row>
    <row r="16" spans="1:20" x14ac:dyDescent="0.3">
      <c r="A16" s="5">
        <v>321</v>
      </c>
      <c r="B16" s="4">
        <v>42726</v>
      </c>
      <c r="C16" s="29">
        <v>107.650002</v>
      </c>
      <c r="D16" s="29">
        <v>126.25</v>
      </c>
      <c r="E16" s="29"/>
      <c r="F16" s="29"/>
      <c r="G16" s="29"/>
    </row>
    <row r="17" spans="1:7" x14ac:dyDescent="0.3">
      <c r="A17" s="5">
        <v>320</v>
      </c>
      <c r="B17" s="4">
        <v>42727</v>
      </c>
      <c r="C17" s="29">
        <v>107.050003</v>
      </c>
      <c r="D17" s="29">
        <v>126.550003</v>
      </c>
      <c r="E17" s="29"/>
      <c r="F17" s="29"/>
      <c r="G17" s="29"/>
    </row>
    <row r="18" spans="1:7" x14ac:dyDescent="0.3">
      <c r="A18" s="5">
        <v>319</v>
      </c>
      <c r="B18" s="4">
        <v>42730</v>
      </c>
      <c r="C18" s="29">
        <v>103.5</v>
      </c>
      <c r="D18" s="29">
        <v>121.800003</v>
      </c>
      <c r="E18" s="29"/>
      <c r="F18" s="29"/>
      <c r="G18" s="29"/>
    </row>
    <row r="19" spans="1:7" x14ac:dyDescent="0.3">
      <c r="A19" s="5">
        <v>318</v>
      </c>
      <c r="B19" s="4">
        <v>42731</v>
      </c>
      <c r="C19" s="29">
        <v>104.75</v>
      </c>
      <c r="D19" s="29">
        <v>124</v>
      </c>
      <c r="E19" s="29"/>
      <c r="F19" s="29"/>
      <c r="G19" s="29"/>
    </row>
    <row r="20" spans="1:7" x14ac:dyDescent="0.3">
      <c r="A20" s="5">
        <v>317</v>
      </c>
      <c r="B20" s="4">
        <v>42732</v>
      </c>
      <c r="C20" s="29">
        <v>104.25</v>
      </c>
      <c r="D20" s="29">
        <v>124.150002</v>
      </c>
      <c r="E20" s="29"/>
      <c r="F20" s="29"/>
      <c r="G20" s="29"/>
    </row>
    <row r="21" spans="1:7" x14ac:dyDescent="0.3">
      <c r="A21" s="5">
        <v>316</v>
      </c>
      <c r="B21" s="4">
        <v>42733</v>
      </c>
      <c r="C21" s="29">
        <v>105.349998</v>
      </c>
      <c r="D21" s="29">
        <v>121.949997</v>
      </c>
      <c r="E21" s="29"/>
      <c r="F21" s="29"/>
      <c r="G21" s="29"/>
    </row>
    <row r="22" spans="1:7" x14ac:dyDescent="0.3">
      <c r="A22" s="5">
        <v>315</v>
      </c>
      <c r="B22" s="4">
        <v>42734</v>
      </c>
      <c r="C22" s="29">
        <v>107.25</v>
      </c>
      <c r="D22" s="29">
        <v>123.099998</v>
      </c>
      <c r="E22" s="29"/>
      <c r="F22" s="29"/>
      <c r="G22" s="29"/>
    </row>
    <row r="23" spans="1:7" x14ac:dyDescent="0.3">
      <c r="A23" s="5">
        <v>314</v>
      </c>
      <c r="B23" s="4">
        <v>42737</v>
      </c>
      <c r="C23" s="29">
        <v>107.449997</v>
      </c>
      <c r="D23" s="29">
        <v>125.550003</v>
      </c>
      <c r="E23" s="29"/>
      <c r="F23" s="29"/>
      <c r="G23" s="29"/>
    </row>
    <row r="24" spans="1:7" x14ac:dyDescent="0.3">
      <c r="A24" s="5">
        <v>313</v>
      </c>
      <c r="B24" s="4">
        <v>42738</v>
      </c>
      <c r="C24" s="29">
        <v>108.349998</v>
      </c>
      <c r="D24" s="29">
        <v>126.25</v>
      </c>
      <c r="E24" s="29"/>
      <c r="F24" s="29"/>
      <c r="G24" s="29"/>
    </row>
    <row r="25" spans="1:7" x14ac:dyDescent="0.3">
      <c r="A25" s="5">
        <v>312</v>
      </c>
      <c r="B25" s="4">
        <v>42739</v>
      </c>
      <c r="C25" s="29">
        <v>107.699997</v>
      </c>
      <c r="D25" s="29">
        <v>125.550003</v>
      </c>
      <c r="E25" s="29"/>
      <c r="F25" s="29"/>
      <c r="G25" s="29"/>
    </row>
    <row r="26" spans="1:7" x14ac:dyDescent="0.3">
      <c r="A26" s="5">
        <v>311</v>
      </c>
      <c r="B26" s="4">
        <v>42740</v>
      </c>
      <c r="C26" s="29">
        <v>109.550003</v>
      </c>
      <c r="D26" s="29">
        <v>127.900002</v>
      </c>
      <c r="E26" s="29"/>
      <c r="F26" s="29"/>
      <c r="G26" s="29"/>
    </row>
    <row r="27" spans="1:7" x14ac:dyDescent="0.3">
      <c r="A27" s="5">
        <v>310</v>
      </c>
      <c r="B27" s="4">
        <v>42741</v>
      </c>
      <c r="C27" s="29">
        <v>110.550003</v>
      </c>
      <c r="D27" s="29">
        <v>129.14999399999999</v>
      </c>
      <c r="E27" s="29"/>
      <c r="F27" s="29"/>
      <c r="G27" s="29"/>
    </row>
    <row r="28" spans="1:7" x14ac:dyDescent="0.3">
      <c r="A28" s="5">
        <v>309</v>
      </c>
      <c r="B28" s="4">
        <v>42744</v>
      </c>
      <c r="C28" s="29">
        <v>111.199997</v>
      </c>
      <c r="D28" s="29">
        <v>127.650002</v>
      </c>
      <c r="E28" s="29"/>
      <c r="F28" s="29"/>
      <c r="G28" s="29"/>
    </row>
    <row r="29" spans="1:7" x14ac:dyDescent="0.3">
      <c r="A29" s="5">
        <v>308</v>
      </c>
      <c r="B29" s="4">
        <v>42745</v>
      </c>
      <c r="C29" s="29">
        <v>111.25</v>
      </c>
      <c r="D29" s="29">
        <v>131.25</v>
      </c>
      <c r="E29" s="29"/>
      <c r="F29" s="29"/>
      <c r="G29" s="29"/>
    </row>
    <row r="30" spans="1:7" x14ac:dyDescent="0.3">
      <c r="A30" s="5">
        <v>307</v>
      </c>
      <c r="B30" s="4">
        <v>42746</v>
      </c>
      <c r="C30" s="29">
        <v>114.25</v>
      </c>
      <c r="D30" s="29">
        <v>140.199997</v>
      </c>
      <c r="E30" s="29"/>
      <c r="F30" s="29"/>
      <c r="G30" s="29"/>
    </row>
    <row r="31" spans="1:7" x14ac:dyDescent="0.3">
      <c r="A31" s="5">
        <v>306</v>
      </c>
      <c r="B31" s="4">
        <v>42747</v>
      </c>
      <c r="C31" s="29">
        <v>114.150002</v>
      </c>
      <c r="D31" s="29">
        <v>136.39999399999999</v>
      </c>
      <c r="E31" s="29"/>
      <c r="F31" s="29"/>
      <c r="G31" s="29"/>
    </row>
    <row r="32" spans="1:7" x14ac:dyDescent="0.3">
      <c r="A32" s="5">
        <v>305</v>
      </c>
      <c r="B32" s="4">
        <v>42748</v>
      </c>
      <c r="C32" s="29">
        <v>114</v>
      </c>
      <c r="D32" s="29">
        <v>138.699997</v>
      </c>
      <c r="E32" s="29"/>
      <c r="F32" s="29"/>
      <c r="G32" s="29"/>
    </row>
    <row r="33" spans="1:17" x14ac:dyDescent="0.3">
      <c r="A33" s="5">
        <v>304</v>
      </c>
      <c r="B33" s="4">
        <v>42751</v>
      </c>
      <c r="C33" s="29">
        <v>115.349998</v>
      </c>
      <c r="D33" s="29">
        <v>137.699997</v>
      </c>
      <c r="E33" s="29"/>
      <c r="F33" s="29"/>
      <c r="G33" s="29"/>
    </row>
    <row r="34" spans="1:17" x14ac:dyDescent="0.3">
      <c r="A34" s="5">
        <v>303</v>
      </c>
      <c r="B34" s="4">
        <v>42752</v>
      </c>
      <c r="C34" s="29">
        <v>115.050003</v>
      </c>
      <c r="D34" s="29">
        <v>138.5</v>
      </c>
      <c r="E34" s="29"/>
      <c r="F34" s="29"/>
      <c r="G34" s="29"/>
    </row>
    <row r="35" spans="1:17" x14ac:dyDescent="0.3">
      <c r="A35" s="5">
        <v>302</v>
      </c>
      <c r="B35" s="4">
        <v>42753</v>
      </c>
      <c r="C35" s="29">
        <v>115.199997</v>
      </c>
      <c r="D35" s="29">
        <v>138.949997</v>
      </c>
      <c r="E35" s="29"/>
      <c r="F35" s="29"/>
      <c r="G35" s="29"/>
    </row>
    <row r="36" spans="1:17" x14ac:dyDescent="0.3">
      <c r="A36" s="5">
        <v>301</v>
      </c>
      <c r="B36" s="4">
        <v>42754</v>
      </c>
      <c r="C36" s="29">
        <v>115.599998</v>
      </c>
      <c r="D36" s="29">
        <v>140.10000600000001</v>
      </c>
      <c r="E36" s="29"/>
      <c r="F36" s="29"/>
      <c r="G36" s="29"/>
      <c r="Q36" s="2"/>
    </row>
    <row r="37" spans="1:17" x14ac:dyDescent="0.3">
      <c r="A37" s="5">
        <v>300</v>
      </c>
      <c r="B37" s="4">
        <v>42755</v>
      </c>
      <c r="C37" s="29">
        <v>112.349998</v>
      </c>
      <c r="D37" s="29">
        <v>135.699997</v>
      </c>
      <c r="E37" s="29">
        <f>C37-$E$3*D37</f>
        <v>-27.22790985033788</v>
      </c>
      <c r="F37" s="29"/>
      <c r="G37" s="29"/>
      <c r="Q37" s="2"/>
    </row>
    <row r="38" spans="1:17" x14ac:dyDescent="0.3">
      <c r="A38" s="5">
        <v>299</v>
      </c>
      <c r="B38" s="4">
        <v>42758</v>
      </c>
      <c r="C38" s="29">
        <v>114.150002</v>
      </c>
      <c r="D38" s="29">
        <v>137.949997</v>
      </c>
      <c r="E38" s="29">
        <f>C38-$E$3*D38</f>
        <v>-27.742204299904245</v>
      </c>
      <c r="F38" s="29">
        <f>E38-E37</f>
        <v>-0.51429444956636416</v>
      </c>
      <c r="G38" s="29">
        <f>E37</f>
        <v>-27.22790985033788</v>
      </c>
    </row>
    <row r="39" spans="1:17" x14ac:dyDescent="0.3">
      <c r="A39" s="5">
        <v>298</v>
      </c>
      <c r="B39" s="4">
        <v>42759</v>
      </c>
      <c r="C39" s="29">
        <v>114.849998</v>
      </c>
      <c r="D39" s="29">
        <v>138.85000600000001</v>
      </c>
      <c r="E39" s="29">
        <f>C39-$E$3*D39</f>
        <v>-27.967936936924616</v>
      </c>
      <c r="F39" s="29">
        <f>E39-E38</f>
        <v>-0.22573263702037139</v>
      </c>
      <c r="G39" s="29">
        <f>E38</f>
        <v>-27.742204299904245</v>
      </c>
      <c r="Q39" s="2"/>
    </row>
    <row r="40" spans="1:17" x14ac:dyDescent="0.3">
      <c r="A40" s="5">
        <v>297</v>
      </c>
      <c r="B40" s="4">
        <v>42760</v>
      </c>
      <c r="C40" s="29">
        <v>115.050003</v>
      </c>
      <c r="D40" s="29">
        <v>142.10000600000001</v>
      </c>
      <c r="E40" s="29">
        <f t="shared" ref="E40:E103" si="0">C40-$E$3*D40</f>
        <v>-31.11080747518713</v>
      </c>
      <c r="F40" s="29">
        <f t="shared" ref="F40:F103" si="1">E40-E39</f>
        <v>-3.1428705382625139</v>
      </c>
      <c r="G40" s="29">
        <f t="shared" ref="G40:G103" si="2">E39</f>
        <v>-27.967936936924616</v>
      </c>
    </row>
    <row r="41" spans="1:17" x14ac:dyDescent="0.3">
      <c r="A41" s="5">
        <v>296</v>
      </c>
      <c r="B41" s="4">
        <v>42762</v>
      </c>
      <c r="C41" s="29">
        <v>117.050003</v>
      </c>
      <c r="D41" s="29">
        <v>143.050003</v>
      </c>
      <c r="E41" s="29">
        <f t="shared" si="0"/>
        <v>-30.087952623717229</v>
      </c>
      <c r="F41" s="29">
        <f t="shared" si="1"/>
        <v>1.0228548514699014</v>
      </c>
      <c r="G41" s="29">
        <f t="shared" si="2"/>
        <v>-31.11080747518713</v>
      </c>
    </row>
    <row r="42" spans="1:17" x14ac:dyDescent="0.3">
      <c r="A42" s="5">
        <v>295</v>
      </c>
      <c r="B42" s="4">
        <v>42765</v>
      </c>
      <c r="C42" s="29">
        <v>120.300003</v>
      </c>
      <c r="D42" s="29">
        <v>148.449997</v>
      </c>
      <c r="E42" s="29">
        <f t="shared" si="0"/>
        <v>-32.392262731213947</v>
      </c>
      <c r="F42" s="29">
        <f t="shared" si="1"/>
        <v>-2.3043101074967183</v>
      </c>
      <c r="G42" s="29">
        <f t="shared" si="2"/>
        <v>-30.087952623717229</v>
      </c>
    </row>
    <row r="43" spans="1:17" x14ac:dyDescent="0.3">
      <c r="A43" s="5">
        <v>294</v>
      </c>
      <c r="B43" s="4">
        <v>42766</v>
      </c>
      <c r="C43" s="29">
        <v>117.650002</v>
      </c>
      <c r="D43" s="29">
        <v>144.199997</v>
      </c>
      <c r="E43" s="29">
        <f t="shared" si="0"/>
        <v>-30.67081110425525</v>
      </c>
      <c r="F43" s="29">
        <f t="shared" si="1"/>
        <v>1.7214516269586966</v>
      </c>
      <c r="G43" s="29">
        <f t="shared" si="2"/>
        <v>-32.392262731213947</v>
      </c>
    </row>
    <row r="44" spans="1:17" x14ac:dyDescent="0.3">
      <c r="A44" s="5">
        <v>293</v>
      </c>
      <c r="B44" s="4">
        <v>42767</v>
      </c>
      <c r="C44" s="29">
        <v>121.150002</v>
      </c>
      <c r="D44" s="29">
        <v>151.89999399999999</v>
      </c>
      <c r="E44" s="29">
        <f t="shared" si="0"/>
        <v>-35.090851601484445</v>
      </c>
      <c r="F44" s="29">
        <f t="shared" si="1"/>
        <v>-4.4200404972291949</v>
      </c>
      <c r="G44" s="29">
        <f t="shared" si="2"/>
        <v>-30.67081110425525</v>
      </c>
    </row>
    <row r="45" spans="1:17" x14ac:dyDescent="0.3">
      <c r="A45" s="5">
        <v>292</v>
      </c>
      <c r="B45" s="4">
        <v>42768</v>
      </c>
      <c r="C45" s="29">
        <v>125.25</v>
      </c>
      <c r="D45" s="29">
        <v>151.60000600000001</v>
      </c>
      <c r="E45" s="29">
        <f t="shared" si="0"/>
        <v>-30.682292817800686</v>
      </c>
      <c r="F45" s="29">
        <f t="shared" si="1"/>
        <v>4.408558783683759</v>
      </c>
      <c r="G45" s="29">
        <f t="shared" si="2"/>
        <v>-35.090851601484445</v>
      </c>
    </row>
    <row r="46" spans="1:17" x14ac:dyDescent="0.3">
      <c r="A46" s="5">
        <v>291</v>
      </c>
      <c r="B46" s="4">
        <v>42769</v>
      </c>
      <c r="C46" s="29">
        <v>132.949997</v>
      </c>
      <c r="D46" s="29">
        <v>167.300003</v>
      </c>
      <c r="E46" s="29">
        <f t="shared" si="0"/>
        <v>-39.130953024599137</v>
      </c>
      <c r="F46" s="29">
        <f t="shared" si="1"/>
        <v>-8.4486602067984506</v>
      </c>
      <c r="G46" s="29">
        <f t="shared" si="2"/>
        <v>-30.682292817800686</v>
      </c>
    </row>
    <row r="47" spans="1:17" x14ac:dyDescent="0.3">
      <c r="A47" s="5">
        <v>290</v>
      </c>
      <c r="B47" s="4">
        <v>42772</v>
      </c>
      <c r="C47" s="29">
        <v>132.5</v>
      </c>
      <c r="D47" s="29">
        <v>167.89999399999999</v>
      </c>
      <c r="E47" s="29">
        <f t="shared" si="0"/>
        <v>-40.198087020623035</v>
      </c>
      <c r="F47" s="29">
        <f t="shared" si="1"/>
        <v>-1.0671339960238981</v>
      </c>
      <c r="G47" s="29">
        <f t="shared" si="2"/>
        <v>-39.130953024599137</v>
      </c>
    </row>
    <row r="48" spans="1:17" x14ac:dyDescent="0.3">
      <c r="A48" s="5">
        <v>289</v>
      </c>
      <c r="B48" s="4">
        <v>42773</v>
      </c>
      <c r="C48" s="29">
        <v>133.25</v>
      </c>
      <c r="D48" s="29">
        <v>168.35000600000001</v>
      </c>
      <c r="E48" s="29">
        <f t="shared" si="0"/>
        <v>-39.910959053461369</v>
      </c>
      <c r="F48" s="29">
        <f t="shared" si="1"/>
        <v>0.28712796716166622</v>
      </c>
      <c r="G48" s="29">
        <f t="shared" si="2"/>
        <v>-40.198087020623035</v>
      </c>
    </row>
    <row r="49" spans="1:7" x14ac:dyDescent="0.3">
      <c r="A49" s="5">
        <v>288</v>
      </c>
      <c r="B49" s="4">
        <v>42774</v>
      </c>
      <c r="C49" s="29">
        <v>132.699997</v>
      </c>
      <c r="D49" s="29">
        <v>166.550003</v>
      </c>
      <c r="E49" s="29">
        <f t="shared" si="0"/>
        <v>-38.609520208077015</v>
      </c>
      <c r="F49" s="29">
        <f t="shared" si="1"/>
        <v>1.3014388453843537</v>
      </c>
      <c r="G49" s="29">
        <f t="shared" si="2"/>
        <v>-39.910959053461369</v>
      </c>
    </row>
    <row r="50" spans="1:7" x14ac:dyDescent="0.3">
      <c r="A50" s="5">
        <v>287</v>
      </c>
      <c r="B50" s="4">
        <v>42775</v>
      </c>
      <c r="C50" s="29">
        <v>136.85000600000001</v>
      </c>
      <c r="D50" s="29">
        <v>153.89999399999999</v>
      </c>
      <c r="E50" s="29">
        <f t="shared" si="0"/>
        <v>-21.448001778876744</v>
      </c>
      <c r="F50" s="29">
        <f t="shared" si="1"/>
        <v>17.161518429200271</v>
      </c>
      <c r="G50" s="29">
        <f t="shared" si="2"/>
        <v>-38.609520208077015</v>
      </c>
    </row>
    <row r="51" spans="1:7" x14ac:dyDescent="0.3">
      <c r="A51" s="5">
        <v>286</v>
      </c>
      <c r="B51" s="4">
        <v>42776</v>
      </c>
      <c r="C51" s="29">
        <v>133.89999399999999</v>
      </c>
      <c r="D51" s="29">
        <v>150.199997</v>
      </c>
      <c r="E51" s="29">
        <f t="shared" si="0"/>
        <v>-20.592281636432233</v>
      </c>
      <c r="F51" s="29">
        <f t="shared" si="1"/>
        <v>0.85572014244451111</v>
      </c>
      <c r="G51" s="29">
        <f t="shared" si="2"/>
        <v>-21.448001778876744</v>
      </c>
    </row>
    <row r="52" spans="1:7" x14ac:dyDescent="0.3">
      <c r="A52" s="5">
        <v>285</v>
      </c>
      <c r="B52" s="4">
        <v>42779</v>
      </c>
      <c r="C52" s="29">
        <v>128.75</v>
      </c>
      <c r="D52" s="29">
        <v>146.050003</v>
      </c>
      <c r="E52" s="29">
        <f t="shared" si="0"/>
        <v>-21.473686889805691</v>
      </c>
      <c r="F52" s="29">
        <f t="shared" si="1"/>
        <v>-0.88140525337345821</v>
      </c>
      <c r="G52" s="29">
        <f t="shared" si="2"/>
        <v>-20.592281636432233</v>
      </c>
    </row>
    <row r="53" spans="1:7" x14ac:dyDescent="0.3">
      <c r="A53" s="5">
        <v>284</v>
      </c>
      <c r="B53" s="4">
        <v>42780</v>
      </c>
      <c r="C53" s="29">
        <v>128.60000600000001</v>
      </c>
      <c r="D53" s="29">
        <v>145.14999399999999</v>
      </c>
      <c r="E53" s="29">
        <f t="shared" si="0"/>
        <v>-20.697952252785342</v>
      </c>
      <c r="F53" s="29">
        <f t="shared" si="1"/>
        <v>0.77573463702034928</v>
      </c>
      <c r="G53" s="29">
        <f t="shared" si="2"/>
        <v>-21.473686889805691</v>
      </c>
    </row>
    <row r="54" spans="1:7" x14ac:dyDescent="0.3">
      <c r="A54" s="5">
        <v>283</v>
      </c>
      <c r="B54" s="4">
        <v>42781</v>
      </c>
      <c r="C54" s="29">
        <v>123.75</v>
      </c>
      <c r="D54" s="29">
        <v>141.449997</v>
      </c>
      <c r="E54" s="29">
        <f t="shared" si="0"/>
        <v>-21.742226110340823</v>
      </c>
      <c r="F54" s="29">
        <f t="shared" si="1"/>
        <v>-1.0442738575554813</v>
      </c>
      <c r="G54" s="29">
        <f t="shared" si="2"/>
        <v>-20.697952252785342</v>
      </c>
    </row>
    <row r="55" spans="1:7" x14ac:dyDescent="0.3">
      <c r="A55" s="5">
        <v>282</v>
      </c>
      <c r="B55" s="4">
        <v>42782</v>
      </c>
      <c r="C55" s="29">
        <v>125.449997</v>
      </c>
      <c r="D55" s="29">
        <v>141.64999399999999</v>
      </c>
      <c r="E55" s="29">
        <f t="shared" si="0"/>
        <v>-20.247941442348775</v>
      </c>
      <c r="F55" s="29">
        <f t="shared" si="1"/>
        <v>1.4942846679920478</v>
      </c>
      <c r="G55" s="29">
        <f t="shared" si="2"/>
        <v>-21.742226110340823</v>
      </c>
    </row>
    <row r="56" spans="1:7" x14ac:dyDescent="0.3">
      <c r="A56" s="5">
        <v>281</v>
      </c>
      <c r="B56" s="4">
        <v>42783</v>
      </c>
      <c r="C56" s="29">
        <v>124.5</v>
      </c>
      <c r="D56" s="29">
        <v>141.64999399999999</v>
      </c>
      <c r="E56" s="29">
        <f t="shared" si="0"/>
        <v>-21.197938442348772</v>
      </c>
      <c r="F56" s="29">
        <f t="shared" si="1"/>
        <v>-0.94999699999999621</v>
      </c>
      <c r="G56" s="29">
        <f t="shared" si="2"/>
        <v>-20.247941442348775</v>
      </c>
    </row>
    <row r="57" spans="1:7" x14ac:dyDescent="0.3">
      <c r="A57" s="5">
        <v>280</v>
      </c>
      <c r="B57" s="4">
        <v>42786</v>
      </c>
      <c r="C57" s="29">
        <v>126</v>
      </c>
      <c r="D57" s="29">
        <v>141.60000600000001</v>
      </c>
      <c r="E57" s="29">
        <f t="shared" si="0"/>
        <v>-19.646521930839043</v>
      </c>
      <c r="F57" s="29">
        <f t="shared" si="1"/>
        <v>1.5514165115097285</v>
      </c>
      <c r="G57" s="29">
        <f t="shared" si="2"/>
        <v>-21.197938442348772</v>
      </c>
    </row>
    <row r="58" spans="1:7" x14ac:dyDescent="0.3">
      <c r="A58" s="5">
        <v>279</v>
      </c>
      <c r="B58" s="4">
        <v>42787</v>
      </c>
      <c r="C58" s="29">
        <v>128.10000600000001</v>
      </c>
      <c r="D58" s="29">
        <v>145.14999399999999</v>
      </c>
      <c r="E58" s="29">
        <f t="shared" si="0"/>
        <v>-21.197952252785342</v>
      </c>
      <c r="F58" s="29">
        <f t="shared" si="1"/>
        <v>-1.5514303219462988</v>
      </c>
      <c r="G58" s="29">
        <f t="shared" si="2"/>
        <v>-19.646521930839043</v>
      </c>
    </row>
    <row r="59" spans="1:7" x14ac:dyDescent="0.3">
      <c r="A59" s="5">
        <v>278</v>
      </c>
      <c r="B59" s="4">
        <v>42788</v>
      </c>
      <c r="C59" s="29">
        <v>127.75</v>
      </c>
      <c r="D59" s="29">
        <v>147.14999399999999</v>
      </c>
      <c r="E59" s="29">
        <f t="shared" si="0"/>
        <v>-23.605112430177684</v>
      </c>
      <c r="F59" s="29">
        <f t="shared" si="1"/>
        <v>-2.4071601773923419</v>
      </c>
      <c r="G59" s="29">
        <f t="shared" si="2"/>
        <v>-21.197952252785342</v>
      </c>
    </row>
    <row r="60" spans="1:7" x14ac:dyDescent="0.3">
      <c r="A60" s="5">
        <v>277</v>
      </c>
      <c r="B60" s="4">
        <v>42789</v>
      </c>
      <c r="C60" s="29">
        <v>127.5</v>
      </c>
      <c r="D60" s="29">
        <v>144.25</v>
      </c>
      <c r="E60" s="29">
        <f t="shared" si="0"/>
        <v>-20.872245044421334</v>
      </c>
      <c r="F60" s="29">
        <f t="shared" si="1"/>
        <v>2.7328673857563501</v>
      </c>
      <c r="G60" s="29">
        <f t="shared" si="2"/>
        <v>-23.605112430177684</v>
      </c>
    </row>
    <row r="61" spans="1:7" x14ac:dyDescent="0.3">
      <c r="A61" s="5">
        <v>276</v>
      </c>
      <c r="B61" s="4">
        <v>42793</v>
      </c>
      <c r="C61" s="29">
        <v>125.150002</v>
      </c>
      <c r="D61" s="29">
        <v>144.949997</v>
      </c>
      <c r="E61" s="29">
        <f t="shared" si="0"/>
        <v>-23.942243920777372</v>
      </c>
      <c r="F61" s="29">
        <f t="shared" si="1"/>
        <v>-3.0699988763560384</v>
      </c>
      <c r="G61" s="29">
        <f t="shared" si="2"/>
        <v>-20.872245044421334</v>
      </c>
    </row>
    <row r="62" spans="1:7" x14ac:dyDescent="0.3">
      <c r="A62" s="5">
        <v>275</v>
      </c>
      <c r="B62" s="4">
        <v>42794</v>
      </c>
      <c r="C62" s="29">
        <v>128.800003</v>
      </c>
      <c r="D62" s="29">
        <v>146.89999399999999</v>
      </c>
      <c r="E62" s="29">
        <f t="shared" si="0"/>
        <v>-22.29796515800362</v>
      </c>
      <c r="F62" s="29">
        <f t="shared" si="1"/>
        <v>1.6442787627737516</v>
      </c>
      <c r="G62" s="29">
        <f t="shared" si="2"/>
        <v>-23.942243920777372</v>
      </c>
    </row>
    <row r="63" spans="1:7" x14ac:dyDescent="0.3">
      <c r="A63" s="5">
        <v>274</v>
      </c>
      <c r="B63" s="4">
        <v>42795</v>
      </c>
      <c r="C63" s="29">
        <v>128.75</v>
      </c>
      <c r="D63" s="29">
        <v>148.75</v>
      </c>
      <c r="E63" s="29">
        <f t="shared" si="0"/>
        <v>-24.250841943554065</v>
      </c>
      <c r="F63" s="29">
        <f t="shared" si="1"/>
        <v>-1.9528767855504441</v>
      </c>
      <c r="G63" s="29">
        <f t="shared" si="2"/>
        <v>-22.29796515800362</v>
      </c>
    </row>
    <row r="64" spans="1:7" x14ac:dyDescent="0.3">
      <c r="A64" s="5">
        <v>273</v>
      </c>
      <c r="B64" s="4">
        <v>42796</v>
      </c>
      <c r="C64" s="29">
        <v>125.949997</v>
      </c>
      <c r="D64" s="29">
        <v>145.949997</v>
      </c>
      <c r="E64" s="29">
        <f t="shared" si="0"/>
        <v>-24.170826009473558</v>
      </c>
      <c r="F64" s="29">
        <f t="shared" si="1"/>
        <v>8.0015934080506668E-2</v>
      </c>
      <c r="G64" s="29">
        <f t="shared" si="2"/>
        <v>-24.250841943554065</v>
      </c>
    </row>
    <row r="65" spans="1:7" x14ac:dyDescent="0.3">
      <c r="A65" s="5">
        <v>272</v>
      </c>
      <c r="B65" s="4">
        <v>42797</v>
      </c>
      <c r="C65" s="29">
        <v>125.75</v>
      </c>
      <c r="D65" s="29">
        <v>144.449997</v>
      </c>
      <c r="E65" s="29">
        <f t="shared" si="0"/>
        <v>-22.82795737642931</v>
      </c>
      <c r="F65" s="29">
        <f t="shared" si="1"/>
        <v>1.3428686330442474</v>
      </c>
      <c r="G65" s="29">
        <f t="shared" si="2"/>
        <v>-24.170826009473558</v>
      </c>
    </row>
    <row r="66" spans="1:7" x14ac:dyDescent="0.3">
      <c r="A66" s="5">
        <v>271</v>
      </c>
      <c r="B66" s="4">
        <v>42800</v>
      </c>
      <c r="C66" s="29">
        <v>128.35000600000001</v>
      </c>
      <c r="D66" s="29">
        <v>147.25</v>
      </c>
      <c r="E66" s="29">
        <f t="shared" si="0"/>
        <v>-23.107970310509813</v>
      </c>
      <c r="F66" s="29">
        <f t="shared" si="1"/>
        <v>-0.28001293408050287</v>
      </c>
      <c r="G66" s="29">
        <f t="shared" si="2"/>
        <v>-22.82795737642931</v>
      </c>
    </row>
    <row r="67" spans="1:7" x14ac:dyDescent="0.3">
      <c r="A67" s="5">
        <v>270</v>
      </c>
      <c r="B67" s="4">
        <v>42801</v>
      </c>
      <c r="C67" s="29">
        <v>126.199997</v>
      </c>
      <c r="D67" s="29">
        <v>148.60000600000001</v>
      </c>
      <c r="E67" s="29">
        <f t="shared" si="0"/>
        <v>-26.646564551712203</v>
      </c>
      <c r="F67" s="29">
        <f t="shared" si="1"/>
        <v>-3.5385942412023894</v>
      </c>
      <c r="G67" s="29">
        <f t="shared" si="2"/>
        <v>-23.107970310509813</v>
      </c>
    </row>
    <row r="68" spans="1:7" x14ac:dyDescent="0.3">
      <c r="A68" s="5">
        <v>269</v>
      </c>
      <c r="B68" s="4">
        <v>42802</v>
      </c>
      <c r="C68" s="29">
        <v>125.099998</v>
      </c>
      <c r="D68" s="29">
        <v>146.699997</v>
      </c>
      <c r="E68" s="29">
        <f t="shared" si="0"/>
        <v>-25.792257825995677</v>
      </c>
      <c r="F68" s="29">
        <f t="shared" si="1"/>
        <v>0.85430672571652622</v>
      </c>
      <c r="G68" s="29">
        <f t="shared" si="2"/>
        <v>-26.646564551712203</v>
      </c>
    </row>
    <row r="69" spans="1:7" x14ac:dyDescent="0.3">
      <c r="A69" s="5">
        <v>268</v>
      </c>
      <c r="B69" s="4">
        <v>42803</v>
      </c>
      <c r="C69" s="29">
        <v>124.25</v>
      </c>
      <c r="D69" s="29">
        <v>146.10000600000001</v>
      </c>
      <c r="E69" s="29">
        <f t="shared" si="0"/>
        <v>-26.025118829971774</v>
      </c>
      <c r="F69" s="29">
        <f t="shared" si="1"/>
        <v>-0.23286100397609744</v>
      </c>
      <c r="G69" s="29">
        <f t="shared" si="2"/>
        <v>-25.792257825995677</v>
      </c>
    </row>
    <row r="70" spans="1:7" x14ac:dyDescent="0.3">
      <c r="A70" s="5">
        <v>267</v>
      </c>
      <c r="B70" s="4">
        <v>42804</v>
      </c>
      <c r="C70" s="29">
        <v>123.449997</v>
      </c>
      <c r="D70" s="29">
        <v>145.75</v>
      </c>
      <c r="E70" s="29">
        <f t="shared" si="0"/>
        <v>-26.465113677465581</v>
      </c>
      <c r="F70" s="29">
        <f t="shared" si="1"/>
        <v>-0.43999484749380713</v>
      </c>
      <c r="G70" s="29">
        <f t="shared" si="2"/>
        <v>-26.025118829971774</v>
      </c>
    </row>
    <row r="71" spans="1:7" x14ac:dyDescent="0.3">
      <c r="A71" s="5">
        <v>266</v>
      </c>
      <c r="B71" s="4">
        <v>42808</v>
      </c>
      <c r="C71" s="29">
        <v>123.900002</v>
      </c>
      <c r="D71" s="29">
        <v>150</v>
      </c>
      <c r="E71" s="29">
        <f t="shared" si="0"/>
        <v>-30.386561304424276</v>
      </c>
      <c r="F71" s="29">
        <f t="shared" si="1"/>
        <v>-3.9214476269586953</v>
      </c>
      <c r="G71" s="29">
        <f t="shared" si="2"/>
        <v>-26.465113677465581</v>
      </c>
    </row>
    <row r="72" spans="1:7" x14ac:dyDescent="0.3">
      <c r="A72" s="5">
        <v>265</v>
      </c>
      <c r="B72" s="4">
        <v>42809</v>
      </c>
      <c r="C72" s="29">
        <v>126.25</v>
      </c>
      <c r="D72" s="29">
        <v>150.85000600000001</v>
      </c>
      <c r="E72" s="29">
        <f t="shared" si="0"/>
        <v>-28.910860001278564</v>
      </c>
      <c r="F72" s="29">
        <f t="shared" si="1"/>
        <v>1.475701303145712</v>
      </c>
      <c r="G72" s="29">
        <f t="shared" si="2"/>
        <v>-30.386561304424276</v>
      </c>
    </row>
    <row r="73" spans="1:7" x14ac:dyDescent="0.3">
      <c r="A73" s="5">
        <v>264</v>
      </c>
      <c r="B73" s="4">
        <v>42810</v>
      </c>
      <c r="C73" s="29">
        <v>128.35000600000001</v>
      </c>
      <c r="D73" s="29">
        <v>155.89999399999999</v>
      </c>
      <c r="E73" s="29">
        <f t="shared" si="0"/>
        <v>-32.005155956269078</v>
      </c>
      <c r="F73" s="29">
        <f t="shared" si="1"/>
        <v>-3.094295954990514</v>
      </c>
      <c r="G73" s="29">
        <f t="shared" si="2"/>
        <v>-28.910860001278564</v>
      </c>
    </row>
    <row r="74" spans="1:7" x14ac:dyDescent="0.3">
      <c r="A74" s="5">
        <v>263</v>
      </c>
      <c r="B74" s="4">
        <v>42811</v>
      </c>
      <c r="C74" s="29">
        <v>126.949997</v>
      </c>
      <c r="D74" s="29">
        <v>153.85000600000001</v>
      </c>
      <c r="E74" s="29">
        <f t="shared" si="0"/>
        <v>-31.296594267367027</v>
      </c>
      <c r="F74" s="29">
        <f t="shared" si="1"/>
        <v>0.7085616889020514</v>
      </c>
      <c r="G74" s="29">
        <f t="shared" si="2"/>
        <v>-32.005155956269078</v>
      </c>
    </row>
    <row r="75" spans="1:7" x14ac:dyDescent="0.3">
      <c r="A75" s="5">
        <v>262</v>
      </c>
      <c r="B75" s="4">
        <v>42814</v>
      </c>
      <c r="C75" s="29">
        <v>128.89999399999999</v>
      </c>
      <c r="D75" s="29">
        <v>157.800003</v>
      </c>
      <c r="E75" s="29">
        <f t="shared" si="0"/>
        <v>-33.409473681985617</v>
      </c>
      <c r="F75" s="29">
        <f t="shared" si="1"/>
        <v>-2.1128794146185896</v>
      </c>
      <c r="G75" s="29">
        <f t="shared" si="2"/>
        <v>-31.296594267367027</v>
      </c>
    </row>
    <row r="76" spans="1:7" x14ac:dyDescent="0.3">
      <c r="A76" s="5">
        <v>261</v>
      </c>
      <c r="B76" s="4">
        <v>42815</v>
      </c>
      <c r="C76" s="29">
        <v>128.60000600000001</v>
      </c>
      <c r="D76" s="29">
        <v>152.550003</v>
      </c>
      <c r="E76" s="29">
        <f t="shared" si="0"/>
        <v>-28.309431966330749</v>
      </c>
      <c r="F76" s="29">
        <f t="shared" si="1"/>
        <v>5.1000417156548679</v>
      </c>
      <c r="G76" s="29">
        <f t="shared" si="2"/>
        <v>-33.409473681985617</v>
      </c>
    </row>
    <row r="77" spans="1:7" x14ac:dyDescent="0.3">
      <c r="A77" s="5">
        <v>260</v>
      </c>
      <c r="B77" s="4">
        <v>42816</v>
      </c>
      <c r="C77" s="29">
        <v>125.800003</v>
      </c>
      <c r="D77" s="29">
        <v>147.5</v>
      </c>
      <c r="E77" s="29">
        <f t="shared" si="0"/>
        <v>-25.915117582683877</v>
      </c>
      <c r="F77" s="29">
        <f t="shared" si="1"/>
        <v>2.3943143836468721</v>
      </c>
      <c r="G77" s="29">
        <f t="shared" si="2"/>
        <v>-28.309431966330749</v>
      </c>
    </row>
    <row r="78" spans="1:7" x14ac:dyDescent="0.3">
      <c r="A78" s="5">
        <v>259</v>
      </c>
      <c r="B78" s="4">
        <v>42817</v>
      </c>
      <c r="C78" s="29">
        <v>126.5</v>
      </c>
      <c r="D78" s="29">
        <v>149.5</v>
      </c>
      <c r="E78" s="29">
        <f t="shared" si="0"/>
        <v>-27.272274760076186</v>
      </c>
      <c r="F78" s="29">
        <f t="shared" si="1"/>
        <v>-1.3571571773923097</v>
      </c>
      <c r="G78" s="29">
        <f t="shared" si="2"/>
        <v>-25.915117582683877</v>
      </c>
    </row>
    <row r="79" spans="1:7" x14ac:dyDescent="0.3">
      <c r="A79" s="5">
        <v>258</v>
      </c>
      <c r="B79" s="4">
        <v>42818</v>
      </c>
      <c r="C79" s="29">
        <v>133.050003</v>
      </c>
      <c r="D79" s="29">
        <v>154.550003</v>
      </c>
      <c r="E79" s="29">
        <f t="shared" si="0"/>
        <v>-25.916589143723087</v>
      </c>
      <c r="F79" s="29">
        <f t="shared" si="1"/>
        <v>1.3556856163530995</v>
      </c>
      <c r="G79" s="29">
        <f t="shared" si="2"/>
        <v>-27.272274760076186</v>
      </c>
    </row>
    <row r="80" spans="1:7" x14ac:dyDescent="0.3">
      <c r="A80" s="5">
        <v>257</v>
      </c>
      <c r="B80" s="4">
        <v>42821</v>
      </c>
      <c r="C80" s="29">
        <v>135.89999399999999</v>
      </c>
      <c r="D80" s="29">
        <v>155.300003</v>
      </c>
      <c r="E80" s="29">
        <f t="shared" si="0"/>
        <v>-23.83803096024522</v>
      </c>
      <c r="F80" s="29">
        <f t="shared" si="1"/>
        <v>2.0785581834778668</v>
      </c>
      <c r="G80" s="29">
        <f t="shared" si="2"/>
        <v>-25.916589143723087</v>
      </c>
    </row>
    <row r="81" spans="1:7" x14ac:dyDescent="0.3">
      <c r="A81" s="5">
        <v>256</v>
      </c>
      <c r="B81" s="4">
        <v>42822</v>
      </c>
      <c r="C81" s="29">
        <v>135.949997</v>
      </c>
      <c r="D81" s="29">
        <v>155.75</v>
      </c>
      <c r="E81" s="29">
        <f t="shared" si="0"/>
        <v>-24.250884564427196</v>
      </c>
      <c r="F81" s="29">
        <f t="shared" si="1"/>
        <v>-0.4128536041819757</v>
      </c>
      <c r="G81" s="29">
        <f t="shared" si="2"/>
        <v>-23.83803096024522</v>
      </c>
    </row>
    <row r="82" spans="1:7" x14ac:dyDescent="0.3">
      <c r="A82" s="5">
        <v>255</v>
      </c>
      <c r="B82" s="4">
        <v>42823</v>
      </c>
      <c r="C82" s="29">
        <v>138.39999399999999</v>
      </c>
      <c r="D82" s="29">
        <v>156.050003</v>
      </c>
      <c r="E82" s="29">
        <f t="shared" si="0"/>
        <v>-22.109463776767342</v>
      </c>
      <c r="F82" s="29">
        <f t="shared" si="1"/>
        <v>2.1414207876598539</v>
      </c>
      <c r="G82" s="29">
        <f t="shared" si="2"/>
        <v>-24.250884564427196</v>
      </c>
    </row>
    <row r="83" spans="1:7" x14ac:dyDescent="0.3">
      <c r="A83" s="5">
        <v>254</v>
      </c>
      <c r="B83" s="4">
        <v>42824</v>
      </c>
      <c r="C83" s="29">
        <v>138.5</v>
      </c>
      <c r="D83" s="29">
        <v>155.10000600000001</v>
      </c>
      <c r="E83" s="29">
        <f t="shared" si="0"/>
        <v>-21.032312628237236</v>
      </c>
      <c r="F83" s="29">
        <f t="shared" si="1"/>
        <v>1.0771511485301062</v>
      </c>
      <c r="G83" s="29">
        <f t="shared" si="2"/>
        <v>-22.109463776767342</v>
      </c>
    </row>
    <row r="84" spans="1:7" x14ac:dyDescent="0.3">
      <c r="A84" s="5">
        <v>253</v>
      </c>
      <c r="B84" s="4">
        <v>42825</v>
      </c>
      <c r="C84" s="29">
        <v>139.25</v>
      </c>
      <c r="D84" s="29">
        <v>155.89999399999999</v>
      </c>
      <c r="E84" s="29">
        <f t="shared" si="0"/>
        <v>-21.105161956269086</v>
      </c>
      <c r="F84" s="29">
        <f t="shared" si="1"/>
        <v>-7.2849328031850291E-2</v>
      </c>
      <c r="G84" s="29">
        <f t="shared" si="2"/>
        <v>-21.032312628237236</v>
      </c>
    </row>
    <row r="85" spans="1:7" x14ac:dyDescent="0.3">
      <c r="A85" s="5">
        <v>252</v>
      </c>
      <c r="B85" s="4">
        <v>42828</v>
      </c>
      <c r="C85" s="29">
        <v>139.39999399999999</v>
      </c>
      <c r="D85" s="29">
        <v>155.25</v>
      </c>
      <c r="E85" s="29">
        <f t="shared" si="0"/>
        <v>-20.286599020079137</v>
      </c>
      <c r="F85" s="29">
        <f t="shared" si="1"/>
        <v>0.81856293618994869</v>
      </c>
      <c r="G85" s="29">
        <f t="shared" si="2"/>
        <v>-21.105161956269086</v>
      </c>
    </row>
    <row r="86" spans="1:7" x14ac:dyDescent="0.3">
      <c r="A86" s="5">
        <v>251</v>
      </c>
      <c r="B86" s="4">
        <v>42830</v>
      </c>
      <c r="C86" s="29">
        <v>143</v>
      </c>
      <c r="D86" s="29">
        <v>157.85000600000001</v>
      </c>
      <c r="E86" s="29">
        <f t="shared" si="0"/>
        <v>-19.360899622151692</v>
      </c>
      <c r="F86" s="29">
        <f t="shared" si="1"/>
        <v>0.92569939792744549</v>
      </c>
      <c r="G86" s="29">
        <f t="shared" si="2"/>
        <v>-20.286599020079137</v>
      </c>
    </row>
    <row r="87" spans="1:7" x14ac:dyDescent="0.3">
      <c r="A87" s="5">
        <v>250</v>
      </c>
      <c r="B87" s="4">
        <v>42831</v>
      </c>
      <c r="C87" s="29">
        <v>141.89999399999999</v>
      </c>
      <c r="D87" s="29">
        <v>154.89999399999999</v>
      </c>
      <c r="E87" s="29">
        <f t="shared" si="0"/>
        <v>-17.426590867572941</v>
      </c>
      <c r="F87" s="29">
        <f t="shared" si="1"/>
        <v>1.9343087545787512</v>
      </c>
      <c r="G87" s="29">
        <f t="shared" si="2"/>
        <v>-19.360899622151692</v>
      </c>
    </row>
    <row r="88" spans="1:7" x14ac:dyDescent="0.3">
      <c r="A88" s="5">
        <v>249</v>
      </c>
      <c r="B88" s="4">
        <v>42832</v>
      </c>
      <c r="C88" s="29">
        <v>141.10000600000001</v>
      </c>
      <c r="D88" s="29">
        <v>151.800003</v>
      </c>
      <c r="E88" s="29">
        <f t="shared" si="0"/>
        <v>-15.037999149808627</v>
      </c>
      <c r="F88" s="29">
        <f t="shared" si="1"/>
        <v>2.3885917177643137</v>
      </c>
      <c r="G88" s="29">
        <f t="shared" si="2"/>
        <v>-17.426590867572941</v>
      </c>
    </row>
    <row r="89" spans="1:7" x14ac:dyDescent="0.3">
      <c r="A89" s="5">
        <v>248</v>
      </c>
      <c r="B89" s="4">
        <v>42835</v>
      </c>
      <c r="C89" s="29">
        <v>145.60000600000001</v>
      </c>
      <c r="D89" s="29">
        <v>155.5</v>
      </c>
      <c r="E89" s="29">
        <f t="shared" si="0"/>
        <v>-14.343731292253153</v>
      </c>
      <c r="F89" s="29">
        <f t="shared" si="1"/>
        <v>0.69426785755547371</v>
      </c>
      <c r="G89" s="29">
        <f t="shared" si="2"/>
        <v>-15.037999149808627</v>
      </c>
    </row>
    <row r="90" spans="1:7" x14ac:dyDescent="0.3">
      <c r="A90" s="5">
        <v>247</v>
      </c>
      <c r="B90" s="4">
        <v>42836</v>
      </c>
      <c r="C90" s="29">
        <v>149.64999399999999</v>
      </c>
      <c r="D90" s="29">
        <v>159.050003</v>
      </c>
      <c r="E90" s="29">
        <f t="shared" si="0"/>
        <v>-13.945195042855829</v>
      </c>
      <c r="F90" s="29">
        <f t="shared" si="1"/>
        <v>0.39853624939732413</v>
      </c>
      <c r="G90" s="29">
        <f t="shared" si="2"/>
        <v>-14.343731292253153</v>
      </c>
    </row>
    <row r="91" spans="1:7" x14ac:dyDescent="0.3">
      <c r="A91" s="5">
        <v>246</v>
      </c>
      <c r="B91" s="4">
        <v>42837</v>
      </c>
      <c r="C91" s="29">
        <v>147.64999399999999</v>
      </c>
      <c r="D91" s="29">
        <v>156.64999399999999</v>
      </c>
      <c r="E91" s="29">
        <f t="shared" si="0"/>
        <v>-13.476600772791215</v>
      </c>
      <c r="F91" s="29">
        <f t="shared" si="1"/>
        <v>0.46859427006461374</v>
      </c>
      <c r="G91" s="29">
        <f t="shared" si="2"/>
        <v>-13.945195042855829</v>
      </c>
    </row>
    <row r="92" spans="1:7" x14ac:dyDescent="0.3">
      <c r="A92" s="5">
        <v>245</v>
      </c>
      <c r="B92" s="4">
        <v>42838</v>
      </c>
      <c r="C92" s="29">
        <v>149.35000600000001</v>
      </c>
      <c r="D92" s="29">
        <v>155.10000600000001</v>
      </c>
      <c r="E92" s="29">
        <f t="shared" si="0"/>
        <v>-10.182306628237228</v>
      </c>
      <c r="F92" s="29">
        <f t="shared" si="1"/>
        <v>3.2942941445539873</v>
      </c>
      <c r="G92" s="29">
        <f t="shared" si="2"/>
        <v>-13.476600772791215</v>
      </c>
    </row>
    <row r="93" spans="1:7" x14ac:dyDescent="0.3">
      <c r="A93" s="5">
        <v>244</v>
      </c>
      <c r="B93" s="4">
        <v>42842</v>
      </c>
      <c r="C93" s="29">
        <v>147.199997</v>
      </c>
      <c r="D93" s="29">
        <v>153.89999399999999</v>
      </c>
      <c r="E93" s="29">
        <f t="shared" si="0"/>
        <v>-11.098010778876755</v>
      </c>
      <c r="F93" s="29">
        <f t="shared" si="1"/>
        <v>-0.91570415063952737</v>
      </c>
      <c r="G93" s="29">
        <f t="shared" si="2"/>
        <v>-10.182306628237228</v>
      </c>
    </row>
    <row r="94" spans="1:7" x14ac:dyDescent="0.3">
      <c r="A94" s="5">
        <v>243</v>
      </c>
      <c r="B94" s="4">
        <v>42843</v>
      </c>
      <c r="C94" s="29">
        <v>151.39999399999999</v>
      </c>
      <c r="D94" s="29">
        <v>152.85000600000001</v>
      </c>
      <c r="E94" s="29">
        <f t="shared" si="0"/>
        <v>-5.8180201786708778</v>
      </c>
      <c r="F94" s="29">
        <f t="shared" si="1"/>
        <v>5.2799906002058776</v>
      </c>
      <c r="G94" s="29">
        <f t="shared" si="2"/>
        <v>-11.098010778876755</v>
      </c>
    </row>
    <row r="95" spans="1:7" x14ac:dyDescent="0.3">
      <c r="A95" s="5">
        <v>242</v>
      </c>
      <c r="B95" s="4">
        <v>42844</v>
      </c>
      <c r="C95" s="29">
        <v>149.14999399999999</v>
      </c>
      <c r="D95" s="29">
        <v>150.25</v>
      </c>
      <c r="E95" s="29">
        <f t="shared" si="0"/>
        <v>-5.3937135765983157</v>
      </c>
      <c r="F95" s="29">
        <f t="shared" si="1"/>
        <v>0.4243066020725621</v>
      </c>
      <c r="G95" s="29">
        <f t="shared" si="2"/>
        <v>-5.8180201786708778</v>
      </c>
    </row>
    <row r="96" spans="1:7" x14ac:dyDescent="0.3">
      <c r="A96" s="5">
        <v>241</v>
      </c>
      <c r="B96" s="4">
        <v>42845</v>
      </c>
      <c r="C96" s="29">
        <v>151.85000600000001</v>
      </c>
      <c r="D96" s="29">
        <v>154.75</v>
      </c>
      <c r="E96" s="29">
        <f t="shared" si="0"/>
        <v>-7.3222984757310314</v>
      </c>
      <c r="F96" s="29">
        <f t="shared" si="1"/>
        <v>-1.9285848991327157</v>
      </c>
      <c r="G96" s="29">
        <f t="shared" si="2"/>
        <v>-5.3937135765983157</v>
      </c>
    </row>
    <row r="97" spans="1:7" x14ac:dyDescent="0.3">
      <c r="A97" s="5">
        <v>240</v>
      </c>
      <c r="B97" s="4">
        <v>42846</v>
      </c>
      <c r="C97" s="29">
        <v>150.449997</v>
      </c>
      <c r="D97" s="29">
        <v>157.050003</v>
      </c>
      <c r="E97" s="29">
        <f t="shared" si="0"/>
        <v>-11.088037865463491</v>
      </c>
      <c r="F97" s="29">
        <f t="shared" si="1"/>
        <v>-3.7657393897324596</v>
      </c>
      <c r="G97" s="29">
        <f t="shared" si="2"/>
        <v>-7.3222984757310314</v>
      </c>
    </row>
    <row r="98" spans="1:7" x14ac:dyDescent="0.3">
      <c r="A98" s="5">
        <v>239</v>
      </c>
      <c r="B98" s="4">
        <v>42849</v>
      </c>
      <c r="C98" s="29">
        <v>153.35000600000001</v>
      </c>
      <c r="D98" s="29">
        <v>159.5</v>
      </c>
      <c r="E98" s="29">
        <f t="shared" si="0"/>
        <v>-10.708039647037793</v>
      </c>
      <c r="F98" s="29">
        <f t="shared" si="1"/>
        <v>0.37999821842569759</v>
      </c>
      <c r="G98" s="29">
        <f t="shared" si="2"/>
        <v>-11.088037865463491</v>
      </c>
    </row>
    <row r="99" spans="1:7" x14ac:dyDescent="0.3">
      <c r="A99" s="5">
        <v>238</v>
      </c>
      <c r="B99" s="4">
        <v>42850</v>
      </c>
      <c r="C99" s="29">
        <v>158.449997</v>
      </c>
      <c r="D99" s="29">
        <v>163</v>
      </c>
      <c r="E99" s="29">
        <f t="shared" si="0"/>
        <v>-9.2080684574743827</v>
      </c>
      <c r="F99" s="29">
        <f t="shared" si="1"/>
        <v>1.4999711895634107</v>
      </c>
      <c r="G99" s="29">
        <f t="shared" si="2"/>
        <v>-10.708039647037793</v>
      </c>
    </row>
    <row r="100" spans="1:7" x14ac:dyDescent="0.3">
      <c r="A100" s="5">
        <v>237</v>
      </c>
      <c r="B100" s="4">
        <v>42851</v>
      </c>
      <c r="C100" s="29">
        <v>163.699997</v>
      </c>
      <c r="D100" s="29">
        <v>161.550003</v>
      </c>
      <c r="E100" s="29">
        <f t="shared" si="0"/>
        <v>-2.4666347645962219</v>
      </c>
      <c r="F100" s="29">
        <f t="shared" si="1"/>
        <v>6.7414336928781609</v>
      </c>
      <c r="G100" s="29">
        <f t="shared" si="2"/>
        <v>-9.2080684574743827</v>
      </c>
    </row>
    <row r="101" spans="1:7" x14ac:dyDescent="0.3">
      <c r="A101" s="5">
        <v>236</v>
      </c>
      <c r="B101" s="4">
        <v>42852</v>
      </c>
      <c r="C101" s="29">
        <v>178.5</v>
      </c>
      <c r="D101" s="29">
        <v>159.699997</v>
      </c>
      <c r="E101" s="29">
        <f t="shared" si="0"/>
        <v>14.236242020954222</v>
      </c>
      <c r="F101" s="29">
        <f t="shared" si="1"/>
        <v>16.702876785550444</v>
      </c>
      <c r="G101" s="29">
        <f t="shared" si="2"/>
        <v>-2.4666347645962219</v>
      </c>
    </row>
    <row r="102" spans="1:7" x14ac:dyDescent="0.3">
      <c r="A102" s="5">
        <v>235</v>
      </c>
      <c r="B102" s="4">
        <v>42853</v>
      </c>
      <c r="C102" s="29">
        <v>186.800003</v>
      </c>
      <c r="D102" s="29">
        <v>171.39999399999999</v>
      </c>
      <c r="E102" s="29">
        <f t="shared" si="0"/>
        <v>10.501896168940419</v>
      </c>
      <c r="F102" s="29">
        <f t="shared" si="1"/>
        <v>-3.7343458520138029</v>
      </c>
      <c r="G102" s="29">
        <f t="shared" si="2"/>
        <v>14.236242020954222</v>
      </c>
    </row>
    <row r="103" spans="1:7" x14ac:dyDescent="0.3">
      <c r="A103" s="5">
        <v>234</v>
      </c>
      <c r="B103" s="4">
        <v>42857</v>
      </c>
      <c r="C103" s="29">
        <v>179.800003</v>
      </c>
      <c r="D103" s="29">
        <v>170.39999399999999</v>
      </c>
      <c r="E103" s="29">
        <f t="shared" si="0"/>
        <v>4.5304732576365723</v>
      </c>
      <c r="F103" s="29">
        <f t="shared" si="1"/>
        <v>-5.9714229113038471</v>
      </c>
      <c r="G103" s="29">
        <f t="shared" si="2"/>
        <v>10.501896168940419</v>
      </c>
    </row>
    <row r="104" spans="1:7" x14ac:dyDescent="0.3">
      <c r="A104" s="5">
        <v>233</v>
      </c>
      <c r="B104" s="4">
        <v>42858</v>
      </c>
      <c r="C104" s="29">
        <v>185.25</v>
      </c>
      <c r="D104" s="29">
        <v>178.5</v>
      </c>
      <c r="E104" s="29">
        <f t="shared" ref="E104:E167" si="3">C104-$E$3*D104</f>
        <v>1.6489896677351226</v>
      </c>
      <c r="F104" s="29">
        <f t="shared" ref="F104:F167" si="4">E104-E103</f>
        <v>-2.8814835899014497</v>
      </c>
      <c r="G104" s="29">
        <f t="shared" ref="G104:G167" si="5">E103</f>
        <v>4.5304732576365723</v>
      </c>
    </row>
    <row r="105" spans="1:7" x14ac:dyDescent="0.3">
      <c r="A105" s="5">
        <v>232</v>
      </c>
      <c r="B105" s="4">
        <v>42859</v>
      </c>
      <c r="C105" s="29">
        <v>192.300003</v>
      </c>
      <c r="D105" s="29">
        <v>190.5</v>
      </c>
      <c r="E105" s="29">
        <f t="shared" si="3"/>
        <v>-3.6439323966188226</v>
      </c>
      <c r="F105" s="29">
        <f t="shared" si="4"/>
        <v>-5.2929220643539452</v>
      </c>
      <c r="G105" s="29">
        <f t="shared" si="5"/>
        <v>1.6489896677351226</v>
      </c>
    </row>
    <row r="106" spans="1:7" x14ac:dyDescent="0.3">
      <c r="A106" s="5">
        <v>231</v>
      </c>
      <c r="B106" s="4">
        <v>42860</v>
      </c>
      <c r="C106" s="29">
        <v>183.60000600000001</v>
      </c>
      <c r="D106" s="29">
        <v>186.60000600000001</v>
      </c>
      <c r="E106" s="29">
        <f t="shared" si="3"/>
        <v>-8.3324849221663158</v>
      </c>
      <c r="F106" s="29">
        <f t="shared" si="4"/>
        <v>-4.6885525255474931</v>
      </c>
      <c r="G106" s="29">
        <f t="shared" si="5"/>
        <v>-3.6439323966188226</v>
      </c>
    </row>
    <row r="107" spans="1:7" x14ac:dyDescent="0.3">
      <c r="A107" s="5">
        <v>230</v>
      </c>
      <c r="B107" s="4">
        <v>42863</v>
      </c>
      <c r="C107" s="29">
        <v>185.35000600000001</v>
      </c>
      <c r="D107" s="29">
        <v>187.64999399999999</v>
      </c>
      <c r="E107" s="29">
        <f t="shared" si="3"/>
        <v>-7.6624785223722256</v>
      </c>
      <c r="F107" s="29">
        <f t="shared" si="4"/>
        <v>0.67000639979409016</v>
      </c>
      <c r="G107" s="29">
        <f t="shared" si="5"/>
        <v>-8.3324849221663158</v>
      </c>
    </row>
    <row r="108" spans="1:7" x14ac:dyDescent="0.3">
      <c r="A108" s="5">
        <v>229</v>
      </c>
      <c r="B108" s="4">
        <v>42864</v>
      </c>
      <c r="C108" s="29">
        <v>181.10000600000001</v>
      </c>
      <c r="D108" s="29">
        <v>178.949997</v>
      </c>
      <c r="E108" s="29">
        <f t="shared" si="3"/>
        <v>-2.9638609364468778</v>
      </c>
      <c r="F108" s="29">
        <f t="shared" si="4"/>
        <v>4.6986175859253478</v>
      </c>
      <c r="G108" s="29">
        <f t="shared" si="5"/>
        <v>-7.6624785223722256</v>
      </c>
    </row>
    <row r="109" spans="1:7" x14ac:dyDescent="0.3">
      <c r="A109" s="5">
        <v>228</v>
      </c>
      <c r="B109" s="4">
        <v>42865</v>
      </c>
      <c r="C109" s="29">
        <v>180.85000600000001</v>
      </c>
      <c r="D109" s="29">
        <v>176.699997</v>
      </c>
      <c r="E109" s="29">
        <f t="shared" si="3"/>
        <v>-0.89956248688051232</v>
      </c>
      <c r="F109" s="29">
        <f t="shared" si="4"/>
        <v>2.0642984495663654</v>
      </c>
      <c r="G109" s="29">
        <f t="shared" si="5"/>
        <v>-2.9638609364468778</v>
      </c>
    </row>
    <row r="110" spans="1:7" x14ac:dyDescent="0.3">
      <c r="A110" s="5">
        <v>227</v>
      </c>
      <c r="B110" s="4">
        <v>42866</v>
      </c>
      <c r="C110" s="29">
        <v>182.39999399999999</v>
      </c>
      <c r="D110" s="29">
        <v>177.89999399999999</v>
      </c>
      <c r="E110" s="29">
        <f t="shared" si="3"/>
        <v>-0.58386390758465723</v>
      </c>
      <c r="F110" s="29">
        <f t="shared" si="4"/>
        <v>0.3156985792958551</v>
      </c>
      <c r="G110" s="29">
        <f t="shared" si="5"/>
        <v>-0.89956248688051232</v>
      </c>
    </row>
    <row r="111" spans="1:7" x14ac:dyDescent="0.3">
      <c r="A111" s="5">
        <v>226</v>
      </c>
      <c r="B111" s="4">
        <v>42867</v>
      </c>
      <c r="C111" s="29">
        <v>178.85000600000001</v>
      </c>
      <c r="D111" s="29">
        <v>174.5</v>
      </c>
      <c r="E111" s="29">
        <f t="shared" si="3"/>
        <v>-0.63669597748022966</v>
      </c>
      <c r="F111" s="29">
        <f t="shared" si="4"/>
        <v>-5.2832069895572431E-2</v>
      </c>
      <c r="G111" s="29">
        <f t="shared" si="5"/>
        <v>-0.58386390758465723</v>
      </c>
    </row>
    <row r="112" spans="1:7" x14ac:dyDescent="0.3">
      <c r="A112" s="5">
        <v>225</v>
      </c>
      <c r="B112" s="4">
        <v>42870</v>
      </c>
      <c r="C112" s="29">
        <v>181.10000600000001</v>
      </c>
      <c r="D112" s="29">
        <v>173.800003</v>
      </c>
      <c r="E112" s="29">
        <f t="shared" si="3"/>
        <v>2.3333048988758094</v>
      </c>
      <c r="F112" s="29">
        <f t="shared" si="4"/>
        <v>2.970000876356039</v>
      </c>
      <c r="G112" s="29">
        <f t="shared" si="5"/>
        <v>-0.63669597748022966</v>
      </c>
    </row>
    <row r="113" spans="1:7" x14ac:dyDescent="0.3">
      <c r="A113" s="5">
        <v>224</v>
      </c>
      <c r="B113" s="4">
        <v>42871</v>
      </c>
      <c r="C113" s="29">
        <v>187.35000600000001</v>
      </c>
      <c r="D113" s="29">
        <v>180.5</v>
      </c>
      <c r="E113" s="29">
        <f t="shared" si="3"/>
        <v>1.6918414903427959</v>
      </c>
      <c r="F113" s="29">
        <f t="shared" si="4"/>
        <v>-0.64146340853301353</v>
      </c>
      <c r="G113" s="29">
        <f t="shared" si="5"/>
        <v>2.3333048988758094</v>
      </c>
    </row>
    <row r="114" spans="1:7" x14ac:dyDescent="0.3">
      <c r="A114" s="5">
        <v>223</v>
      </c>
      <c r="B114" s="4">
        <v>42872</v>
      </c>
      <c r="C114" s="29">
        <v>184.85000600000001</v>
      </c>
      <c r="D114" s="29">
        <v>179.89999399999999</v>
      </c>
      <c r="E114" s="29">
        <f t="shared" si="3"/>
        <v>-0.19100608497697635</v>
      </c>
      <c r="F114" s="29">
        <f t="shared" si="4"/>
        <v>-1.8828475753197722</v>
      </c>
      <c r="G114" s="29">
        <f t="shared" si="5"/>
        <v>1.6918414903427959</v>
      </c>
    </row>
    <row r="115" spans="1:7" x14ac:dyDescent="0.3">
      <c r="A115" s="5">
        <v>222</v>
      </c>
      <c r="B115" s="4">
        <v>42873</v>
      </c>
      <c r="C115" s="29">
        <v>179.14999399999999</v>
      </c>
      <c r="D115" s="29">
        <v>175.89999399999999</v>
      </c>
      <c r="E115" s="29">
        <f t="shared" si="3"/>
        <v>-1.7767097301923229</v>
      </c>
      <c r="F115" s="29">
        <f t="shared" si="4"/>
        <v>-1.5857036452153466</v>
      </c>
      <c r="G115" s="29">
        <f t="shared" si="5"/>
        <v>-0.19100608497697635</v>
      </c>
    </row>
    <row r="116" spans="1:7" x14ac:dyDescent="0.3">
      <c r="A116" s="5">
        <v>221</v>
      </c>
      <c r="B116" s="4">
        <v>42874</v>
      </c>
      <c r="C116" s="29">
        <v>178.300003</v>
      </c>
      <c r="D116" s="29">
        <v>174.60000600000001</v>
      </c>
      <c r="E116" s="29">
        <f t="shared" si="3"/>
        <v>-1.289562857812399</v>
      </c>
      <c r="F116" s="29">
        <f t="shared" si="4"/>
        <v>0.48714687237992393</v>
      </c>
      <c r="G116" s="29">
        <f t="shared" si="5"/>
        <v>-1.7767097301923229</v>
      </c>
    </row>
    <row r="117" spans="1:7" x14ac:dyDescent="0.3">
      <c r="A117" s="5">
        <v>220</v>
      </c>
      <c r="B117" s="4">
        <v>42877</v>
      </c>
      <c r="C117" s="29">
        <v>158.5</v>
      </c>
      <c r="D117" s="29">
        <v>168.14999399999999</v>
      </c>
      <c r="E117" s="29">
        <f t="shared" si="3"/>
        <v>-14.455231292797066</v>
      </c>
      <c r="F117" s="29">
        <f t="shared" si="4"/>
        <v>-13.165668434984667</v>
      </c>
      <c r="G117" s="29">
        <f t="shared" si="5"/>
        <v>-1.289562857812399</v>
      </c>
    </row>
    <row r="118" spans="1:7" x14ac:dyDescent="0.3">
      <c r="A118" s="5">
        <v>219</v>
      </c>
      <c r="B118" s="4">
        <v>42878</v>
      </c>
      <c r="C118" s="29">
        <v>146.449997</v>
      </c>
      <c r="D118" s="29">
        <v>163.800003</v>
      </c>
      <c r="E118" s="29">
        <f t="shared" si="3"/>
        <v>-22.030933214162587</v>
      </c>
      <c r="F118" s="29">
        <f t="shared" si="4"/>
        <v>-7.5757019213655212</v>
      </c>
      <c r="G118" s="29">
        <f t="shared" si="5"/>
        <v>-14.455231292797066</v>
      </c>
    </row>
    <row r="119" spans="1:7" x14ac:dyDescent="0.3">
      <c r="A119" s="5">
        <v>218</v>
      </c>
      <c r="B119" s="4">
        <v>42879</v>
      </c>
      <c r="C119" s="29">
        <v>141.199997</v>
      </c>
      <c r="D119" s="29">
        <v>161</v>
      </c>
      <c r="E119" s="29">
        <f t="shared" si="3"/>
        <v>-24.400914280082048</v>
      </c>
      <c r="F119" s="29">
        <f t="shared" si="4"/>
        <v>-2.3699810659194611</v>
      </c>
      <c r="G119" s="29">
        <f t="shared" si="5"/>
        <v>-22.030933214162587</v>
      </c>
    </row>
    <row r="120" spans="1:7" x14ac:dyDescent="0.3">
      <c r="A120" s="5">
        <v>217</v>
      </c>
      <c r="B120" s="4">
        <v>42880</v>
      </c>
      <c r="C120" s="29">
        <v>148.949997</v>
      </c>
      <c r="D120" s="29">
        <v>164.300003</v>
      </c>
      <c r="E120" s="29">
        <f t="shared" si="3"/>
        <v>-20.04522175851065</v>
      </c>
      <c r="F120" s="29">
        <f t="shared" si="4"/>
        <v>4.3556925215713989</v>
      </c>
      <c r="G120" s="29">
        <f t="shared" si="5"/>
        <v>-24.400914280082048</v>
      </c>
    </row>
    <row r="121" spans="1:7" x14ac:dyDescent="0.3">
      <c r="A121" s="5">
        <v>216</v>
      </c>
      <c r="B121" s="4">
        <v>42881</v>
      </c>
      <c r="C121" s="29">
        <v>148.64999399999999</v>
      </c>
      <c r="D121" s="29">
        <v>161.14999399999999</v>
      </c>
      <c r="E121" s="29">
        <f t="shared" si="3"/>
        <v>-17.105197671923946</v>
      </c>
      <c r="F121" s="29">
        <f t="shared" si="4"/>
        <v>2.9400240865867033</v>
      </c>
      <c r="G121" s="29">
        <f t="shared" si="5"/>
        <v>-20.04522175851065</v>
      </c>
    </row>
    <row r="122" spans="1:7" x14ac:dyDescent="0.3">
      <c r="A122" s="5">
        <v>215</v>
      </c>
      <c r="B122" s="4">
        <v>42884</v>
      </c>
      <c r="C122" s="29">
        <v>142.85000600000001</v>
      </c>
      <c r="D122" s="29">
        <v>153.300003</v>
      </c>
      <c r="E122" s="29">
        <f t="shared" si="3"/>
        <v>-14.830864782852871</v>
      </c>
      <c r="F122" s="29">
        <f t="shared" si="4"/>
        <v>2.2743328890710757</v>
      </c>
      <c r="G122" s="29">
        <f t="shared" si="5"/>
        <v>-17.105197671923946</v>
      </c>
    </row>
    <row r="123" spans="1:7" x14ac:dyDescent="0.3">
      <c r="A123" s="5">
        <v>214</v>
      </c>
      <c r="B123" s="4">
        <v>42885</v>
      </c>
      <c r="C123" s="29">
        <v>146.85000600000001</v>
      </c>
      <c r="D123" s="29">
        <v>155.75</v>
      </c>
      <c r="E123" s="29">
        <f t="shared" si="3"/>
        <v>-13.350875564427184</v>
      </c>
      <c r="F123" s="29">
        <f t="shared" si="4"/>
        <v>1.4799892184256862</v>
      </c>
      <c r="G123" s="29">
        <f t="shared" si="5"/>
        <v>-14.830864782852871</v>
      </c>
    </row>
    <row r="124" spans="1:7" x14ac:dyDescent="0.3">
      <c r="A124" s="5">
        <v>213</v>
      </c>
      <c r="B124" s="4">
        <v>42886</v>
      </c>
      <c r="C124" s="29">
        <v>141.35000600000001</v>
      </c>
      <c r="D124" s="29">
        <v>155.5</v>
      </c>
      <c r="E124" s="29">
        <f t="shared" si="3"/>
        <v>-18.593731292253153</v>
      </c>
      <c r="F124" s="29">
        <f t="shared" si="4"/>
        <v>-5.2428557278259689</v>
      </c>
      <c r="G124" s="29">
        <f t="shared" si="5"/>
        <v>-13.350875564427184</v>
      </c>
    </row>
    <row r="125" spans="1:7" x14ac:dyDescent="0.3">
      <c r="A125" s="5">
        <v>212</v>
      </c>
      <c r="B125" s="4">
        <v>42887</v>
      </c>
      <c r="C125" s="29">
        <v>143.89999399999999</v>
      </c>
      <c r="D125" s="29">
        <v>157.699997</v>
      </c>
      <c r="E125" s="29">
        <f t="shared" si="3"/>
        <v>-18.306609801653451</v>
      </c>
      <c r="F125" s="29">
        <f t="shared" si="4"/>
        <v>0.28712149059970216</v>
      </c>
      <c r="G125" s="29">
        <f t="shared" si="5"/>
        <v>-18.593731292253153</v>
      </c>
    </row>
    <row r="126" spans="1:7" x14ac:dyDescent="0.3">
      <c r="A126" s="5">
        <v>211</v>
      </c>
      <c r="B126" s="4">
        <v>42888</v>
      </c>
      <c r="C126" s="29">
        <v>145.85000600000001</v>
      </c>
      <c r="D126" s="29">
        <v>160.14999399999999</v>
      </c>
      <c r="E126" s="29">
        <f t="shared" si="3"/>
        <v>-18.876608583227778</v>
      </c>
      <c r="F126" s="29">
        <f t="shared" si="4"/>
        <v>-0.56999878157432704</v>
      </c>
      <c r="G126" s="29">
        <f t="shared" si="5"/>
        <v>-18.306609801653451</v>
      </c>
    </row>
    <row r="127" spans="1:7" x14ac:dyDescent="0.3">
      <c r="A127" s="5">
        <v>210</v>
      </c>
      <c r="B127" s="4">
        <v>42891</v>
      </c>
      <c r="C127" s="29">
        <v>146.5</v>
      </c>
      <c r="D127" s="29">
        <v>160.25</v>
      </c>
      <c r="E127" s="29">
        <f t="shared" si="3"/>
        <v>-18.329478463559923</v>
      </c>
      <c r="F127" s="29">
        <f t="shared" si="4"/>
        <v>0.5471301196678553</v>
      </c>
      <c r="G127" s="29">
        <f t="shared" si="5"/>
        <v>-18.876608583227778</v>
      </c>
    </row>
    <row r="128" spans="1:7" x14ac:dyDescent="0.3">
      <c r="A128" s="5">
        <v>209</v>
      </c>
      <c r="B128" s="4">
        <v>42892</v>
      </c>
      <c r="C128" s="29">
        <v>142.550003</v>
      </c>
      <c r="D128" s="29">
        <v>157.60000600000001</v>
      </c>
      <c r="E128" s="29">
        <f t="shared" si="3"/>
        <v>-19.553752349977628</v>
      </c>
      <c r="F128" s="29">
        <f t="shared" si="4"/>
        <v>-1.2242738864177056</v>
      </c>
      <c r="G128" s="29">
        <f t="shared" si="5"/>
        <v>-18.329478463559923</v>
      </c>
    </row>
    <row r="129" spans="1:7" x14ac:dyDescent="0.3">
      <c r="A129" s="5">
        <v>208</v>
      </c>
      <c r="B129" s="4">
        <v>42893</v>
      </c>
      <c r="C129" s="29">
        <v>145.199997</v>
      </c>
      <c r="D129" s="29">
        <v>159.35000600000001</v>
      </c>
      <c r="E129" s="29">
        <f t="shared" si="3"/>
        <v>-18.703768255195939</v>
      </c>
      <c r="F129" s="29">
        <f t="shared" si="4"/>
        <v>0.84998409478168924</v>
      </c>
      <c r="G129" s="29">
        <f t="shared" si="5"/>
        <v>-19.553752349977628</v>
      </c>
    </row>
    <row r="130" spans="1:7" x14ac:dyDescent="0.3">
      <c r="A130" s="5">
        <v>207</v>
      </c>
      <c r="B130" s="4">
        <v>42894</v>
      </c>
      <c r="C130" s="29">
        <v>143.64999399999999</v>
      </c>
      <c r="D130" s="29">
        <v>157.39999399999999</v>
      </c>
      <c r="E130" s="29">
        <f t="shared" si="3"/>
        <v>-18.248033589313337</v>
      </c>
      <c r="F130" s="29">
        <f t="shared" si="4"/>
        <v>0.45573466588260203</v>
      </c>
      <c r="G130" s="29">
        <f t="shared" si="5"/>
        <v>-18.703768255195939</v>
      </c>
    </row>
    <row r="131" spans="1:7" x14ac:dyDescent="0.3">
      <c r="A131" s="5">
        <v>206</v>
      </c>
      <c r="B131" s="4">
        <v>42895</v>
      </c>
      <c r="C131" s="29">
        <v>143.300003</v>
      </c>
      <c r="D131" s="29">
        <v>157.949997</v>
      </c>
      <c r="E131" s="29">
        <f t="shared" si="3"/>
        <v>-19.163745073827499</v>
      </c>
      <c r="F131" s="29">
        <f t="shared" si="4"/>
        <v>-0.91571148451416207</v>
      </c>
      <c r="G131" s="29">
        <f t="shared" si="5"/>
        <v>-18.248033589313337</v>
      </c>
    </row>
    <row r="132" spans="1:7" x14ac:dyDescent="0.3">
      <c r="A132" s="5">
        <v>205</v>
      </c>
      <c r="B132" s="4">
        <v>42898</v>
      </c>
      <c r="C132" s="29">
        <v>137.800003</v>
      </c>
      <c r="D132" s="29">
        <v>151.199997</v>
      </c>
      <c r="E132" s="29">
        <f t="shared" si="3"/>
        <v>-17.720849725128403</v>
      </c>
      <c r="F132" s="29">
        <f t="shared" si="4"/>
        <v>1.4428953486990963</v>
      </c>
      <c r="G132" s="29">
        <f t="shared" si="5"/>
        <v>-19.163745073827499</v>
      </c>
    </row>
    <row r="133" spans="1:7" x14ac:dyDescent="0.3">
      <c r="A133" s="5">
        <v>204</v>
      </c>
      <c r="B133" s="4">
        <v>42899</v>
      </c>
      <c r="C133" s="29">
        <v>137.64999399999999</v>
      </c>
      <c r="D133" s="29">
        <v>150.449997</v>
      </c>
      <c r="E133" s="29">
        <f t="shared" si="3"/>
        <v>-17.099425908606293</v>
      </c>
      <c r="F133" s="29">
        <f t="shared" si="4"/>
        <v>0.62142381652211043</v>
      </c>
      <c r="G133" s="29">
        <f t="shared" si="5"/>
        <v>-17.720849725128403</v>
      </c>
    </row>
    <row r="134" spans="1:7" x14ac:dyDescent="0.3">
      <c r="A134" s="5">
        <v>203</v>
      </c>
      <c r="B134" s="4">
        <v>42900</v>
      </c>
      <c r="C134" s="29">
        <v>139.85000600000001</v>
      </c>
      <c r="D134" s="29">
        <v>154.64999399999999</v>
      </c>
      <c r="E134" s="29">
        <f t="shared" si="3"/>
        <v>-19.219434595398866</v>
      </c>
      <c r="F134" s="29">
        <f t="shared" si="4"/>
        <v>-2.1200086867925734</v>
      </c>
      <c r="G134" s="29">
        <f t="shared" si="5"/>
        <v>-17.099425908606293</v>
      </c>
    </row>
    <row r="135" spans="1:7" x14ac:dyDescent="0.3">
      <c r="A135" s="5">
        <v>202</v>
      </c>
      <c r="B135" s="4">
        <v>42901</v>
      </c>
      <c r="C135" s="29">
        <v>139.050003</v>
      </c>
      <c r="D135" s="29">
        <v>153.10000600000001</v>
      </c>
      <c r="E135" s="29">
        <f t="shared" si="3"/>
        <v>-18.425155450844898</v>
      </c>
      <c r="F135" s="29">
        <f t="shared" si="4"/>
        <v>0.79427914455396831</v>
      </c>
      <c r="G135" s="29">
        <f t="shared" si="5"/>
        <v>-19.219434595398866</v>
      </c>
    </row>
    <row r="136" spans="1:7" x14ac:dyDescent="0.3">
      <c r="A136" s="5">
        <v>201</v>
      </c>
      <c r="B136" s="4">
        <v>42902</v>
      </c>
      <c r="C136" s="29">
        <v>138.35000600000001</v>
      </c>
      <c r="D136" s="29">
        <v>151.60000600000001</v>
      </c>
      <c r="E136" s="29">
        <f t="shared" si="3"/>
        <v>-17.582286817800679</v>
      </c>
      <c r="F136" s="29">
        <f t="shared" si="4"/>
        <v>0.842868633044219</v>
      </c>
      <c r="G136" s="29">
        <f t="shared" si="5"/>
        <v>-18.425155450844898</v>
      </c>
    </row>
    <row r="137" spans="1:7" x14ac:dyDescent="0.3">
      <c r="A137" s="5">
        <v>200</v>
      </c>
      <c r="B137" s="4">
        <v>42905</v>
      </c>
      <c r="C137" s="29">
        <v>138.550003</v>
      </c>
      <c r="D137" s="29">
        <v>151.800003</v>
      </c>
      <c r="E137" s="29">
        <f t="shared" si="3"/>
        <v>-17.588002149808631</v>
      </c>
      <c r="F137" s="29">
        <f t="shared" si="4"/>
        <v>-5.7153320079521563E-3</v>
      </c>
      <c r="G137" s="29">
        <f t="shared" si="5"/>
        <v>-17.582286817800679</v>
      </c>
    </row>
    <row r="138" spans="1:7" x14ac:dyDescent="0.3">
      <c r="A138" s="5">
        <v>199</v>
      </c>
      <c r="B138" s="4">
        <v>42906</v>
      </c>
      <c r="C138" s="29">
        <v>137.25</v>
      </c>
      <c r="D138" s="29">
        <v>151.550003</v>
      </c>
      <c r="E138" s="29">
        <f t="shared" si="3"/>
        <v>-18.630860877634603</v>
      </c>
      <c r="F138" s="29">
        <f t="shared" si="4"/>
        <v>-1.0428587278259727</v>
      </c>
      <c r="G138" s="29">
        <f t="shared" si="5"/>
        <v>-17.588002149808631</v>
      </c>
    </row>
    <row r="139" spans="1:7" x14ac:dyDescent="0.3">
      <c r="A139" s="5">
        <v>198</v>
      </c>
      <c r="B139" s="4">
        <v>42907</v>
      </c>
      <c r="C139" s="29">
        <v>137.5</v>
      </c>
      <c r="D139" s="29">
        <v>151.35000600000001</v>
      </c>
      <c r="E139" s="29">
        <f t="shared" si="3"/>
        <v>-18.175148545626627</v>
      </c>
      <c r="F139" s="29">
        <f t="shared" si="4"/>
        <v>0.45571233200797678</v>
      </c>
      <c r="G139" s="29">
        <f t="shared" si="5"/>
        <v>-18.630860877634603</v>
      </c>
    </row>
    <row r="140" spans="1:7" x14ac:dyDescent="0.3">
      <c r="A140" s="5">
        <v>197</v>
      </c>
      <c r="B140" s="4">
        <v>42908</v>
      </c>
      <c r="C140" s="29">
        <v>136.35000600000001</v>
      </c>
      <c r="D140" s="29">
        <v>150.64999399999999</v>
      </c>
      <c r="E140" s="29">
        <f t="shared" si="3"/>
        <v>-18.605126240614226</v>
      </c>
      <c r="F140" s="29">
        <f t="shared" si="4"/>
        <v>-0.42997769498759908</v>
      </c>
      <c r="G140" s="29">
        <f t="shared" si="5"/>
        <v>-18.175148545626627</v>
      </c>
    </row>
    <row r="141" spans="1:7" x14ac:dyDescent="0.3">
      <c r="A141" s="5">
        <v>196</v>
      </c>
      <c r="B141" s="4">
        <v>42909</v>
      </c>
      <c r="C141" s="29">
        <v>134</v>
      </c>
      <c r="D141" s="29">
        <v>146.449997</v>
      </c>
      <c r="E141" s="29">
        <f t="shared" si="3"/>
        <v>-16.635111553821616</v>
      </c>
      <c r="F141" s="29">
        <f t="shared" si="4"/>
        <v>1.9700146867926094</v>
      </c>
      <c r="G141" s="29">
        <f t="shared" si="5"/>
        <v>-18.605126240614226</v>
      </c>
    </row>
    <row r="142" spans="1:7" x14ac:dyDescent="0.3">
      <c r="A142" s="5">
        <v>195</v>
      </c>
      <c r="B142" s="4">
        <v>42913</v>
      </c>
      <c r="C142" s="29">
        <v>133.550003</v>
      </c>
      <c r="D142" s="29">
        <v>142.5</v>
      </c>
      <c r="E142" s="29">
        <f t="shared" si="3"/>
        <v>-13.022232139203055</v>
      </c>
      <c r="F142" s="29">
        <f t="shared" si="4"/>
        <v>3.6128794146185612</v>
      </c>
      <c r="G142" s="29">
        <f t="shared" si="5"/>
        <v>-16.635111553821616</v>
      </c>
    </row>
    <row r="143" spans="1:7" x14ac:dyDescent="0.3">
      <c r="A143" s="5">
        <v>194</v>
      </c>
      <c r="B143" s="4">
        <v>42914</v>
      </c>
      <c r="C143" s="29">
        <v>136.75</v>
      </c>
      <c r="D143" s="29">
        <v>145.949997</v>
      </c>
      <c r="E143" s="29">
        <f t="shared" si="3"/>
        <v>-13.370823009473554</v>
      </c>
      <c r="F143" s="29">
        <f t="shared" si="4"/>
        <v>-0.34859087027049895</v>
      </c>
      <c r="G143" s="29">
        <f t="shared" si="5"/>
        <v>-13.022232139203055</v>
      </c>
    </row>
    <row r="144" spans="1:7" x14ac:dyDescent="0.3">
      <c r="A144" s="5">
        <v>193</v>
      </c>
      <c r="B144" s="4">
        <v>42915</v>
      </c>
      <c r="C144" s="29">
        <v>138.449997</v>
      </c>
      <c r="D144" s="29">
        <v>145.300003</v>
      </c>
      <c r="E144" s="29">
        <f t="shared" si="3"/>
        <v>-11.002257073283573</v>
      </c>
      <c r="F144" s="29">
        <f t="shared" si="4"/>
        <v>2.3685659361899809</v>
      </c>
      <c r="G144" s="29">
        <f t="shared" si="5"/>
        <v>-13.370823009473554</v>
      </c>
    </row>
    <row r="145" spans="1:7" x14ac:dyDescent="0.3">
      <c r="A145" s="5">
        <v>192</v>
      </c>
      <c r="B145" s="4">
        <v>42916</v>
      </c>
      <c r="C145" s="29">
        <v>139.699997</v>
      </c>
      <c r="D145" s="29">
        <v>147.39999399999999</v>
      </c>
      <c r="E145" s="29">
        <f t="shared" si="3"/>
        <v>-11.912259702351719</v>
      </c>
      <c r="F145" s="29">
        <f t="shared" si="4"/>
        <v>-0.91000262906814555</v>
      </c>
      <c r="G145" s="29">
        <f t="shared" si="5"/>
        <v>-11.002257073283573</v>
      </c>
    </row>
    <row r="146" spans="1:7" x14ac:dyDescent="0.3">
      <c r="A146" s="5">
        <v>191</v>
      </c>
      <c r="B146" s="4">
        <v>42919</v>
      </c>
      <c r="C146" s="29">
        <v>139.699997</v>
      </c>
      <c r="D146" s="29">
        <v>150.35000600000001</v>
      </c>
      <c r="E146" s="29">
        <f t="shared" si="3"/>
        <v>-14.946574456930477</v>
      </c>
      <c r="F146" s="29">
        <f t="shared" si="4"/>
        <v>-3.0343147545787588</v>
      </c>
      <c r="G146" s="29">
        <f t="shared" si="5"/>
        <v>-11.912259702351719</v>
      </c>
    </row>
    <row r="147" spans="1:7" x14ac:dyDescent="0.3">
      <c r="A147" s="5">
        <v>190</v>
      </c>
      <c r="B147" s="4">
        <v>42920</v>
      </c>
      <c r="C147" s="29">
        <v>137</v>
      </c>
      <c r="D147" s="29">
        <v>146.39999399999999</v>
      </c>
      <c r="E147" s="29">
        <f t="shared" si="3"/>
        <v>-13.583679613655562</v>
      </c>
      <c r="F147" s="29">
        <f t="shared" si="4"/>
        <v>1.3628948432749155</v>
      </c>
      <c r="G147" s="29">
        <f t="shared" si="5"/>
        <v>-14.946574456930477</v>
      </c>
    </row>
    <row r="148" spans="1:7" x14ac:dyDescent="0.3">
      <c r="A148" s="5">
        <v>189</v>
      </c>
      <c r="B148" s="4">
        <v>42921</v>
      </c>
      <c r="C148" s="29">
        <v>137.64999399999999</v>
      </c>
      <c r="D148" s="29">
        <v>149.35000600000001</v>
      </c>
      <c r="E148" s="29">
        <f t="shared" si="3"/>
        <v>-15.968000368234328</v>
      </c>
      <c r="F148" s="29">
        <f t="shared" si="4"/>
        <v>-2.3843207545787664</v>
      </c>
      <c r="G148" s="29">
        <f t="shared" si="5"/>
        <v>-13.583679613655562</v>
      </c>
    </row>
    <row r="149" spans="1:7" x14ac:dyDescent="0.3">
      <c r="A149" s="5">
        <v>188</v>
      </c>
      <c r="B149" s="4">
        <v>42922</v>
      </c>
      <c r="C149" s="29">
        <v>140.449997</v>
      </c>
      <c r="D149" s="29">
        <v>152.85000600000001</v>
      </c>
      <c r="E149" s="29">
        <f t="shared" si="3"/>
        <v>-16.768017178670874</v>
      </c>
      <c r="F149" s="29">
        <f t="shared" si="4"/>
        <v>-0.80001681043654571</v>
      </c>
      <c r="G149" s="29">
        <f t="shared" si="5"/>
        <v>-15.968000368234328</v>
      </c>
    </row>
    <row r="150" spans="1:7" x14ac:dyDescent="0.3">
      <c r="A150" s="5">
        <v>187</v>
      </c>
      <c r="B150" s="4">
        <v>42923</v>
      </c>
      <c r="C150" s="29">
        <v>141.199997</v>
      </c>
      <c r="D150" s="29">
        <v>151</v>
      </c>
      <c r="E150" s="29">
        <f t="shared" si="3"/>
        <v>-14.115143393120434</v>
      </c>
      <c r="F150" s="29">
        <f t="shared" si="4"/>
        <v>2.6528737855504403</v>
      </c>
      <c r="G150" s="29">
        <f t="shared" si="5"/>
        <v>-16.768017178670874</v>
      </c>
    </row>
    <row r="151" spans="1:7" x14ac:dyDescent="0.3">
      <c r="A151" s="5">
        <v>186</v>
      </c>
      <c r="B151" s="4">
        <v>42926</v>
      </c>
      <c r="C151" s="29">
        <v>149.199997</v>
      </c>
      <c r="D151" s="29">
        <v>156.85000600000001</v>
      </c>
      <c r="E151" s="29">
        <f t="shared" si="3"/>
        <v>-12.132325533455514</v>
      </c>
      <c r="F151" s="29">
        <f t="shared" si="4"/>
        <v>1.9828178596649195</v>
      </c>
      <c r="G151" s="29">
        <f t="shared" si="5"/>
        <v>-14.115143393120434</v>
      </c>
    </row>
    <row r="152" spans="1:7" x14ac:dyDescent="0.3">
      <c r="A152" s="5">
        <v>185</v>
      </c>
      <c r="B152" s="4">
        <v>42927</v>
      </c>
      <c r="C152" s="29">
        <v>144.39999399999999</v>
      </c>
      <c r="D152" s="29">
        <v>152.39999399999999</v>
      </c>
      <c r="E152" s="29">
        <f t="shared" si="3"/>
        <v>-12.355148145832516</v>
      </c>
      <c r="F152" s="29">
        <f t="shared" si="4"/>
        <v>-0.22282261237700141</v>
      </c>
      <c r="G152" s="29">
        <f t="shared" si="5"/>
        <v>-12.132325533455514</v>
      </c>
    </row>
    <row r="153" spans="1:7" x14ac:dyDescent="0.3">
      <c r="A153" s="5">
        <v>184</v>
      </c>
      <c r="B153" s="4">
        <v>42928</v>
      </c>
      <c r="C153" s="29">
        <v>145.300003</v>
      </c>
      <c r="D153" s="29">
        <v>154.25</v>
      </c>
      <c r="E153" s="29">
        <f t="shared" si="3"/>
        <v>-13.358012931382945</v>
      </c>
      <c r="F153" s="29">
        <f t="shared" si="4"/>
        <v>-1.0028647855504289</v>
      </c>
      <c r="G153" s="29">
        <f t="shared" si="5"/>
        <v>-12.355148145832516</v>
      </c>
    </row>
    <row r="154" spans="1:7" x14ac:dyDescent="0.3">
      <c r="A154" s="5">
        <v>183</v>
      </c>
      <c r="B154" s="4">
        <v>42929</v>
      </c>
      <c r="C154" s="29">
        <v>144.35000600000001</v>
      </c>
      <c r="D154" s="29">
        <v>154.85000600000001</v>
      </c>
      <c r="E154" s="29">
        <f t="shared" si="3"/>
        <v>-14.925162356063197</v>
      </c>
      <c r="F154" s="29">
        <f t="shared" si="4"/>
        <v>-1.5671494246802524</v>
      </c>
      <c r="G154" s="29">
        <f t="shared" si="5"/>
        <v>-13.358012931382945</v>
      </c>
    </row>
    <row r="155" spans="1:7" x14ac:dyDescent="0.3">
      <c r="A155" s="5">
        <v>182</v>
      </c>
      <c r="B155" s="4">
        <v>42930</v>
      </c>
      <c r="C155" s="29">
        <v>146.949997</v>
      </c>
      <c r="D155" s="29">
        <v>155.10000600000001</v>
      </c>
      <c r="E155" s="29">
        <f t="shared" si="3"/>
        <v>-12.582315628237239</v>
      </c>
      <c r="F155" s="29">
        <f t="shared" si="4"/>
        <v>2.3428467278259575</v>
      </c>
      <c r="G155" s="29">
        <f t="shared" si="5"/>
        <v>-14.925162356063197</v>
      </c>
    </row>
    <row r="156" spans="1:7" x14ac:dyDescent="0.3">
      <c r="A156" s="5">
        <v>181</v>
      </c>
      <c r="B156" s="4">
        <v>42933</v>
      </c>
      <c r="C156" s="29">
        <v>148.10000600000001</v>
      </c>
      <c r="D156" s="29">
        <v>155.550003</v>
      </c>
      <c r="E156" s="29">
        <f t="shared" si="3"/>
        <v>-11.895163232419236</v>
      </c>
      <c r="F156" s="29">
        <f t="shared" si="4"/>
        <v>0.68715239581800347</v>
      </c>
      <c r="G156" s="29">
        <f t="shared" si="5"/>
        <v>-12.582315628237239</v>
      </c>
    </row>
    <row r="157" spans="1:7" x14ac:dyDescent="0.3">
      <c r="A157" s="5">
        <v>180</v>
      </c>
      <c r="B157" s="4">
        <v>42934</v>
      </c>
      <c r="C157" s="29">
        <v>152.64999399999999</v>
      </c>
      <c r="D157" s="29">
        <v>155.64999399999999</v>
      </c>
      <c r="E157" s="29">
        <f t="shared" si="3"/>
        <v>-7.4480236840950624</v>
      </c>
      <c r="F157" s="29">
        <f t="shared" si="4"/>
        <v>4.4471395483241736</v>
      </c>
      <c r="G157" s="29">
        <f t="shared" si="5"/>
        <v>-11.895163232419236</v>
      </c>
    </row>
    <row r="158" spans="1:7" x14ac:dyDescent="0.3">
      <c r="A158" s="5">
        <v>179</v>
      </c>
      <c r="B158" s="4">
        <v>42935</v>
      </c>
      <c r="C158" s="29">
        <v>155.949997</v>
      </c>
      <c r="D158" s="29">
        <v>156.199997</v>
      </c>
      <c r="E158" s="29">
        <f t="shared" si="3"/>
        <v>-4.7137411686092037</v>
      </c>
      <c r="F158" s="29">
        <f t="shared" si="4"/>
        <v>2.7342825154858588</v>
      </c>
      <c r="G158" s="29">
        <f t="shared" si="5"/>
        <v>-7.4480236840950624</v>
      </c>
    </row>
    <row r="159" spans="1:7" x14ac:dyDescent="0.3">
      <c r="A159" s="5">
        <v>178</v>
      </c>
      <c r="B159" s="4">
        <v>42936</v>
      </c>
      <c r="C159" s="29">
        <v>151.25</v>
      </c>
      <c r="D159" s="29">
        <v>153.64999399999999</v>
      </c>
      <c r="E159" s="29">
        <f t="shared" si="3"/>
        <v>-6.7908635067027205</v>
      </c>
      <c r="F159" s="29">
        <f t="shared" si="4"/>
        <v>-2.0771223380935169</v>
      </c>
      <c r="G159" s="29">
        <f t="shared" si="5"/>
        <v>-4.7137411686092037</v>
      </c>
    </row>
    <row r="160" spans="1:7" x14ac:dyDescent="0.3">
      <c r="A160" s="5">
        <v>177</v>
      </c>
      <c r="B160" s="4">
        <v>42937</v>
      </c>
      <c r="C160" s="29">
        <v>154.89999399999999</v>
      </c>
      <c r="D160" s="29">
        <v>154.800003</v>
      </c>
      <c r="E160" s="29">
        <f t="shared" si="3"/>
        <v>-4.3237424158971294</v>
      </c>
      <c r="F160" s="29">
        <f t="shared" si="4"/>
        <v>2.4671210908055912</v>
      </c>
      <c r="G160" s="29">
        <f t="shared" si="5"/>
        <v>-6.7908635067027205</v>
      </c>
    </row>
    <row r="161" spans="1:7" x14ac:dyDescent="0.3">
      <c r="A161" s="5">
        <v>176</v>
      </c>
      <c r="B161" s="4">
        <v>42940</v>
      </c>
      <c r="C161" s="29">
        <v>159.800003</v>
      </c>
      <c r="D161" s="29">
        <v>157.300003</v>
      </c>
      <c r="E161" s="29">
        <f t="shared" si="3"/>
        <v>-1.9951761376375146</v>
      </c>
      <c r="F161" s="29">
        <f t="shared" si="4"/>
        <v>2.3285662782596148</v>
      </c>
      <c r="G161" s="29">
        <f t="shared" si="5"/>
        <v>-4.3237424158971294</v>
      </c>
    </row>
    <row r="162" spans="1:7" x14ac:dyDescent="0.3">
      <c r="A162" s="5">
        <v>175</v>
      </c>
      <c r="B162" s="4">
        <v>42941</v>
      </c>
      <c r="C162" s="29">
        <v>163.949997</v>
      </c>
      <c r="D162" s="29">
        <v>161.25</v>
      </c>
      <c r="E162" s="29">
        <f t="shared" si="3"/>
        <v>-1.908058552256108</v>
      </c>
      <c r="F162" s="29">
        <f t="shared" si="4"/>
        <v>8.711758538140657E-2</v>
      </c>
      <c r="G162" s="29">
        <f t="shared" si="5"/>
        <v>-1.9951761376375146</v>
      </c>
    </row>
    <row r="163" spans="1:7" x14ac:dyDescent="0.3">
      <c r="A163" s="5">
        <v>174</v>
      </c>
      <c r="B163" s="4">
        <v>42942</v>
      </c>
      <c r="C163" s="29">
        <v>160.60000600000001</v>
      </c>
      <c r="D163" s="29">
        <v>159.550003</v>
      </c>
      <c r="E163" s="29">
        <f t="shared" si="3"/>
        <v>-3.5094715872038762</v>
      </c>
      <c r="F163" s="29">
        <f t="shared" si="4"/>
        <v>-1.6014130349477682</v>
      </c>
      <c r="G163" s="29">
        <f t="shared" si="5"/>
        <v>-1.908058552256108</v>
      </c>
    </row>
    <row r="164" spans="1:7" x14ac:dyDescent="0.3">
      <c r="A164" s="5">
        <v>173</v>
      </c>
      <c r="B164" s="4">
        <v>42943</v>
      </c>
      <c r="C164" s="29">
        <v>154.89999399999999</v>
      </c>
      <c r="D164" s="29">
        <v>154.89999399999999</v>
      </c>
      <c r="E164" s="29">
        <f t="shared" si="3"/>
        <v>-4.4265908675729406</v>
      </c>
      <c r="F164" s="29">
        <f t="shared" si="4"/>
        <v>-0.91711928036906443</v>
      </c>
      <c r="G164" s="29">
        <f t="shared" si="5"/>
        <v>-3.5094715872038762</v>
      </c>
    </row>
    <row r="165" spans="1:7" x14ac:dyDescent="0.3">
      <c r="A165" s="5">
        <v>172</v>
      </c>
      <c r="B165" s="4">
        <v>42944</v>
      </c>
      <c r="C165" s="29">
        <v>162.25</v>
      </c>
      <c r="D165" s="29">
        <v>157</v>
      </c>
      <c r="E165" s="29">
        <f t="shared" si="3"/>
        <v>0.76339707470259555</v>
      </c>
      <c r="F165" s="29">
        <f t="shared" si="4"/>
        <v>5.1899879422755362</v>
      </c>
      <c r="G165" s="29">
        <f t="shared" si="5"/>
        <v>-4.4265908675729406</v>
      </c>
    </row>
    <row r="166" spans="1:7" x14ac:dyDescent="0.3">
      <c r="A166" s="5">
        <v>171</v>
      </c>
      <c r="B166" s="4">
        <v>42947</v>
      </c>
      <c r="C166" s="29">
        <v>166</v>
      </c>
      <c r="D166" s="29">
        <v>158.050003</v>
      </c>
      <c r="E166" s="29">
        <f t="shared" si="3"/>
        <v>3.4333880458403598</v>
      </c>
      <c r="F166" s="29">
        <f t="shared" si="4"/>
        <v>2.6699909711377643</v>
      </c>
      <c r="G166" s="29">
        <f t="shared" si="5"/>
        <v>0.76339707470259555</v>
      </c>
    </row>
    <row r="167" spans="1:7" x14ac:dyDescent="0.3">
      <c r="A167" s="5">
        <v>170</v>
      </c>
      <c r="B167" s="4">
        <v>42948</v>
      </c>
      <c r="C167" s="29">
        <v>162.300003</v>
      </c>
      <c r="D167" s="29">
        <v>154.199997</v>
      </c>
      <c r="E167" s="29">
        <f t="shared" si="3"/>
        <v>3.6934190087831098</v>
      </c>
      <c r="F167" s="29">
        <f t="shared" si="4"/>
        <v>0.26003096294274997</v>
      </c>
      <c r="G167" s="29">
        <f t="shared" si="5"/>
        <v>3.4333880458403598</v>
      </c>
    </row>
    <row r="168" spans="1:7" x14ac:dyDescent="0.3">
      <c r="A168" s="5">
        <v>169</v>
      </c>
      <c r="B168" s="4">
        <v>42949</v>
      </c>
      <c r="C168" s="29">
        <v>161.550003</v>
      </c>
      <c r="D168" s="29">
        <v>150.050003</v>
      </c>
      <c r="E168" s="29">
        <f t="shared" ref="E168:E231" si="6">C168-$E$3*D168</f>
        <v>7.212007755409644</v>
      </c>
      <c r="F168" s="29">
        <f t="shared" ref="F168:F231" si="7">E168-E167</f>
        <v>3.5185887466265342</v>
      </c>
      <c r="G168" s="29">
        <f t="shared" ref="G168:G231" si="8">E167</f>
        <v>3.6934190087831098</v>
      </c>
    </row>
    <row r="169" spans="1:7" x14ac:dyDescent="0.3">
      <c r="A169" s="5">
        <v>168</v>
      </c>
      <c r="B169" s="4">
        <v>42950</v>
      </c>
      <c r="C169" s="29">
        <v>154.75</v>
      </c>
      <c r="D169" s="29">
        <v>143.60000600000001</v>
      </c>
      <c r="E169" s="29">
        <f t="shared" si="6"/>
        <v>7.0463238917686226</v>
      </c>
      <c r="F169" s="29">
        <f t="shared" si="7"/>
        <v>-0.16568386364102139</v>
      </c>
      <c r="G169" s="29">
        <f t="shared" si="8"/>
        <v>7.212007755409644</v>
      </c>
    </row>
    <row r="170" spans="1:7" x14ac:dyDescent="0.3">
      <c r="A170" s="5">
        <v>167</v>
      </c>
      <c r="B170" s="4">
        <v>42951</v>
      </c>
      <c r="C170" s="29">
        <v>158.449997</v>
      </c>
      <c r="D170" s="29">
        <v>145.10000600000001</v>
      </c>
      <c r="E170" s="29">
        <f t="shared" si="6"/>
        <v>9.2034552587243752</v>
      </c>
      <c r="F170" s="29">
        <f t="shared" si="7"/>
        <v>2.1571313669557526</v>
      </c>
      <c r="G170" s="29">
        <f t="shared" si="8"/>
        <v>7.0463238917686226</v>
      </c>
    </row>
    <row r="171" spans="1:7" x14ac:dyDescent="0.3">
      <c r="A171" s="5">
        <v>166</v>
      </c>
      <c r="B171" s="4">
        <v>42954</v>
      </c>
      <c r="C171" s="29">
        <v>158.050003</v>
      </c>
      <c r="D171" s="29">
        <v>146.35000600000001</v>
      </c>
      <c r="E171" s="29">
        <f t="shared" si="6"/>
        <v>7.5177398978541703</v>
      </c>
      <c r="F171" s="29">
        <f t="shared" si="7"/>
        <v>-1.6857153608702049</v>
      </c>
      <c r="G171" s="29">
        <f t="shared" si="8"/>
        <v>9.2034552587243752</v>
      </c>
    </row>
    <row r="172" spans="1:7" x14ac:dyDescent="0.3">
      <c r="A172" s="5">
        <v>165</v>
      </c>
      <c r="B172" s="4">
        <v>42955</v>
      </c>
      <c r="C172" s="29">
        <v>152.550003</v>
      </c>
      <c r="D172" s="29">
        <v>142.39999399999999</v>
      </c>
      <c r="E172" s="29">
        <f t="shared" si="6"/>
        <v>6.0806317411291104</v>
      </c>
      <c r="F172" s="29">
        <f t="shared" si="7"/>
        <v>-1.4371081567250599</v>
      </c>
      <c r="G172" s="29">
        <f t="shared" si="8"/>
        <v>7.5177398978541703</v>
      </c>
    </row>
    <row r="173" spans="1:7" x14ac:dyDescent="0.3">
      <c r="A173" s="5">
        <v>164</v>
      </c>
      <c r="B173" s="4">
        <v>42956</v>
      </c>
      <c r="C173" s="29">
        <v>158.449997</v>
      </c>
      <c r="D173" s="29">
        <v>141.60000600000001</v>
      </c>
      <c r="E173" s="29">
        <f t="shared" si="6"/>
        <v>12.803475069160953</v>
      </c>
      <c r="F173" s="29">
        <f t="shared" si="7"/>
        <v>6.7228433280318427</v>
      </c>
      <c r="G173" s="29">
        <f t="shared" si="8"/>
        <v>6.0806317411291104</v>
      </c>
    </row>
    <row r="174" spans="1:7" x14ac:dyDescent="0.3">
      <c r="A174" s="5">
        <v>163</v>
      </c>
      <c r="B174" s="4">
        <v>42957</v>
      </c>
      <c r="C174" s="29">
        <v>148.14999399999999</v>
      </c>
      <c r="D174" s="29">
        <v>134.449997</v>
      </c>
      <c r="E174" s="29">
        <f t="shared" si="6"/>
        <v>9.8578075105322966</v>
      </c>
      <c r="F174" s="29">
        <f t="shared" si="7"/>
        <v>-2.9456675586286565</v>
      </c>
      <c r="G174" s="29">
        <f t="shared" si="8"/>
        <v>12.803475069160953</v>
      </c>
    </row>
    <row r="175" spans="1:7" x14ac:dyDescent="0.3">
      <c r="A175" s="5">
        <v>162</v>
      </c>
      <c r="B175" s="4">
        <v>42958</v>
      </c>
      <c r="C175" s="29">
        <v>143.050003</v>
      </c>
      <c r="D175" s="29">
        <v>127.300003</v>
      </c>
      <c r="E175" s="29">
        <f t="shared" si="6"/>
        <v>12.112136523247329</v>
      </c>
      <c r="F175" s="29">
        <f t="shared" si="7"/>
        <v>2.2543290127150328</v>
      </c>
      <c r="G175" s="29">
        <f t="shared" si="8"/>
        <v>9.8578075105322966</v>
      </c>
    </row>
    <row r="176" spans="1:7" x14ac:dyDescent="0.3">
      <c r="A176" s="5">
        <v>161</v>
      </c>
      <c r="B176" s="4">
        <v>42961</v>
      </c>
      <c r="C176" s="29">
        <v>144.949997</v>
      </c>
      <c r="D176" s="29">
        <v>128.25</v>
      </c>
      <c r="E176" s="29">
        <f t="shared" si="6"/>
        <v>13.034985374717252</v>
      </c>
      <c r="F176" s="29">
        <f t="shared" si="7"/>
        <v>0.92284885146992224</v>
      </c>
      <c r="G176" s="29">
        <f t="shared" si="8"/>
        <v>12.112136523247329</v>
      </c>
    </row>
    <row r="177" spans="1:17" x14ac:dyDescent="0.3">
      <c r="A177" s="5">
        <v>160</v>
      </c>
      <c r="B177" s="4">
        <v>42963</v>
      </c>
      <c r="C177" s="29">
        <v>147.050003</v>
      </c>
      <c r="D177" s="29">
        <v>133.25</v>
      </c>
      <c r="E177" s="29">
        <f t="shared" si="6"/>
        <v>9.9921059312364378</v>
      </c>
      <c r="F177" s="29">
        <f t="shared" si="7"/>
        <v>-3.042879443480814</v>
      </c>
      <c r="G177" s="29">
        <f t="shared" si="8"/>
        <v>13.034985374717252</v>
      </c>
    </row>
    <row r="178" spans="1:17" x14ac:dyDescent="0.3">
      <c r="A178" s="5">
        <v>159</v>
      </c>
      <c r="B178" s="4">
        <v>42964</v>
      </c>
      <c r="C178" s="29">
        <v>145.75</v>
      </c>
      <c r="D178" s="29">
        <v>133.39999399999999</v>
      </c>
      <c r="E178" s="29">
        <f t="shared" si="6"/>
        <v>8.5378225393945399</v>
      </c>
      <c r="F178" s="29">
        <f t="shared" si="7"/>
        <v>-1.4542833918418978</v>
      </c>
      <c r="G178" s="29">
        <f t="shared" si="8"/>
        <v>9.9921059312364378</v>
      </c>
    </row>
    <row r="179" spans="1:17" x14ac:dyDescent="0.3">
      <c r="A179" s="5">
        <v>158</v>
      </c>
      <c r="B179" s="4">
        <v>42965</v>
      </c>
      <c r="C179" s="29">
        <v>143.35000600000001</v>
      </c>
      <c r="D179" s="29">
        <v>132.050003</v>
      </c>
      <c r="E179" s="29">
        <f t="shared" si="6"/>
        <v>7.5263983519405713</v>
      </c>
      <c r="F179" s="29">
        <f t="shared" si="7"/>
        <v>-1.0114241874539687</v>
      </c>
      <c r="G179" s="29">
        <f t="shared" si="8"/>
        <v>8.5378225393945399</v>
      </c>
    </row>
    <row r="180" spans="1:17" x14ac:dyDescent="0.3">
      <c r="A180" s="5">
        <v>157</v>
      </c>
      <c r="B180" s="4">
        <v>42968</v>
      </c>
      <c r="C180" s="29">
        <v>139.5</v>
      </c>
      <c r="D180" s="29">
        <v>131</v>
      </c>
      <c r="E180" s="29">
        <f t="shared" si="6"/>
        <v>4.7564013808027994</v>
      </c>
      <c r="F180" s="29">
        <f t="shared" si="7"/>
        <v>-2.7699969711377719</v>
      </c>
      <c r="G180" s="29">
        <f t="shared" si="8"/>
        <v>7.5263983519405713</v>
      </c>
    </row>
    <row r="181" spans="1:17" x14ac:dyDescent="0.3">
      <c r="A181" s="5">
        <v>156</v>
      </c>
      <c r="B181" s="4">
        <v>42969</v>
      </c>
      <c r="C181" s="29">
        <v>139.14999399999999</v>
      </c>
      <c r="D181" s="29">
        <v>128.949997</v>
      </c>
      <c r="E181" s="29">
        <f t="shared" si="6"/>
        <v>6.5149814983612089</v>
      </c>
      <c r="F181" s="29">
        <f t="shared" si="7"/>
        <v>1.7585801175584095</v>
      </c>
      <c r="G181" s="29">
        <f t="shared" si="8"/>
        <v>4.7564013808027994</v>
      </c>
    </row>
    <row r="182" spans="1:17" x14ac:dyDescent="0.3">
      <c r="A182" s="5">
        <v>155</v>
      </c>
      <c r="B182" s="4">
        <v>42970</v>
      </c>
      <c r="C182" s="29">
        <v>143.800003</v>
      </c>
      <c r="D182" s="29">
        <v>134.199997</v>
      </c>
      <c r="E182" s="29">
        <f t="shared" si="6"/>
        <v>5.7649607827063676</v>
      </c>
      <c r="F182" s="29">
        <f t="shared" si="7"/>
        <v>-0.7500207156548413</v>
      </c>
      <c r="G182" s="29">
        <f t="shared" si="8"/>
        <v>6.5149814983612089</v>
      </c>
    </row>
    <row r="183" spans="1:17" x14ac:dyDescent="0.3">
      <c r="A183" s="5">
        <v>154</v>
      </c>
      <c r="B183" s="4">
        <v>42971</v>
      </c>
      <c r="C183" s="29">
        <v>144.14999399999999</v>
      </c>
      <c r="D183" s="29">
        <v>136.050003</v>
      </c>
      <c r="E183" s="29">
        <f t="shared" si="6"/>
        <v>4.2120779971559159</v>
      </c>
      <c r="F183" s="29">
        <f t="shared" si="7"/>
        <v>-1.5528827855504517</v>
      </c>
      <c r="G183" s="29">
        <f t="shared" si="8"/>
        <v>5.7649607827063676</v>
      </c>
    </row>
    <row r="184" spans="1:17" x14ac:dyDescent="0.3">
      <c r="A184" s="5">
        <v>153</v>
      </c>
      <c r="B184" s="4">
        <v>42975</v>
      </c>
      <c r="C184" s="29">
        <v>143.75</v>
      </c>
      <c r="D184" s="29">
        <v>136.64999399999999</v>
      </c>
      <c r="E184" s="29">
        <f t="shared" si="6"/>
        <v>3.1949470011320216</v>
      </c>
      <c r="F184" s="29">
        <f t="shared" si="7"/>
        <v>-1.0171309960238943</v>
      </c>
      <c r="G184" s="29">
        <f t="shared" si="8"/>
        <v>4.2120779971559159</v>
      </c>
    </row>
    <row r="185" spans="1:17" x14ac:dyDescent="0.3">
      <c r="A185" s="5">
        <v>152</v>
      </c>
      <c r="B185" s="4">
        <v>42976</v>
      </c>
      <c r="C185" s="29">
        <v>141.64999399999999</v>
      </c>
      <c r="D185" s="29">
        <v>134.75</v>
      </c>
      <c r="E185" s="29">
        <f t="shared" si="6"/>
        <v>3.0492312981921827</v>
      </c>
      <c r="F185" s="29">
        <f t="shared" si="7"/>
        <v>-0.14571570293983882</v>
      </c>
      <c r="G185" s="29">
        <f t="shared" si="8"/>
        <v>3.1949470011320216</v>
      </c>
    </row>
    <row r="186" spans="1:17" x14ac:dyDescent="0.3">
      <c r="A186" s="5">
        <v>151</v>
      </c>
      <c r="B186" s="4">
        <v>42977</v>
      </c>
      <c r="C186" s="29">
        <v>143</v>
      </c>
      <c r="D186" s="29">
        <v>136.550003</v>
      </c>
      <c r="E186" s="29">
        <f t="shared" si="6"/>
        <v>2.5477954528078328</v>
      </c>
      <c r="F186" s="29">
        <f t="shared" si="7"/>
        <v>-0.50143584538434993</v>
      </c>
      <c r="G186" s="29">
        <f t="shared" si="8"/>
        <v>3.0492312981921827</v>
      </c>
    </row>
    <row r="187" spans="1:17" x14ac:dyDescent="0.3">
      <c r="A187" s="5">
        <v>150</v>
      </c>
      <c r="B187" s="4">
        <v>42978</v>
      </c>
      <c r="C187" s="29">
        <v>144.199997</v>
      </c>
      <c r="D187" s="29">
        <v>136.300003</v>
      </c>
      <c r="E187" s="29">
        <f t="shared" si="6"/>
        <v>4.0049367249818602</v>
      </c>
      <c r="F187" s="29">
        <f t="shared" si="7"/>
        <v>1.4571412721740273</v>
      </c>
      <c r="G187" s="29">
        <f t="shared" si="8"/>
        <v>2.5477954528078328</v>
      </c>
      <c r="Q187" s="2"/>
    </row>
    <row r="188" spans="1:17" x14ac:dyDescent="0.3">
      <c r="A188" s="5">
        <v>149</v>
      </c>
      <c r="B188" s="4">
        <v>42979</v>
      </c>
      <c r="C188" s="29">
        <v>143.89999399999999</v>
      </c>
      <c r="D188" s="29">
        <v>138.800003</v>
      </c>
      <c r="E188" s="29">
        <f t="shared" si="6"/>
        <v>1.1334910032414598</v>
      </c>
      <c r="F188" s="29">
        <f t="shared" si="7"/>
        <v>-2.8714457217404004</v>
      </c>
      <c r="G188" s="29">
        <f t="shared" si="8"/>
        <v>4.0049367249818602</v>
      </c>
    </row>
    <row r="189" spans="1:17" x14ac:dyDescent="0.3">
      <c r="A189" s="5">
        <v>148</v>
      </c>
      <c r="B189" s="4">
        <v>42982</v>
      </c>
      <c r="C189" s="29">
        <v>142.35000600000001</v>
      </c>
      <c r="D189" s="29">
        <v>135.89999399999999</v>
      </c>
      <c r="E189" s="29">
        <f t="shared" si="6"/>
        <v>2.566385817654151</v>
      </c>
      <c r="F189" s="29">
        <f t="shared" si="7"/>
        <v>1.4328948144126912</v>
      </c>
      <c r="G189" s="29">
        <f t="shared" si="8"/>
        <v>1.1334910032414598</v>
      </c>
      <c r="Q189" s="2"/>
    </row>
    <row r="190" spans="1:17" x14ac:dyDescent="0.3">
      <c r="A190" s="5">
        <v>147</v>
      </c>
      <c r="B190" s="4">
        <v>42983</v>
      </c>
      <c r="C190" s="29">
        <v>144.10000600000001</v>
      </c>
      <c r="D190" s="29">
        <v>137.699997</v>
      </c>
      <c r="E190" s="29">
        <f t="shared" si="6"/>
        <v>2.4649439722697934</v>
      </c>
      <c r="F190" s="29">
        <f t="shared" si="7"/>
        <v>-0.10144184538435752</v>
      </c>
      <c r="G190" s="29">
        <f t="shared" si="8"/>
        <v>2.566385817654151</v>
      </c>
    </row>
    <row r="191" spans="1:17" x14ac:dyDescent="0.3">
      <c r="A191" s="5">
        <v>146</v>
      </c>
      <c r="B191" s="4">
        <v>42984</v>
      </c>
      <c r="C191" s="29">
        <v>143.050003</v>
      </c>
      <c r="D191" s="29">
        <v>133.949997</v>
      </c>
      <c r="E191" s="29">
        <f t="shared" si="6"/>
        <v>5.2721050548803987</v>
      </c>
      <c r="F191" s="29">
        <f t="shared" si="7"/>
        <v>2.8071610826106053</v>
      </c>
      <c r="G191" s="29">
        <f t="shared" si="8"/>
        <v>2.4649439722697934</v>
      </c>
    </row>
    <row r="192" spans="1:17" x14ac:dyDescent="0.3">
      <c r="A192" s="5">
        <v>145</v>
      </c>
      <c r="B192" s="4">
        <v>42985</v>
      </c>
      <c r="C192" s="29">
        <v>143.85000600000001</v>
      </c>
      <c r="D192" s="29">
        <v>133.64999399999999</v>
      </c>
      <c r="E192" s="29">
        <f t="shared" si="6"/>
        <v>6.3806842672205164</v>
      </c>
      <c r="F192" s="29">
        <f t="shared" si="7"/>
        <v>1.1085792123401177</v>
      </c>
      <c r="G192" s="29">
        <f t="shared" si="8"/>
        <v>5.2721050548803987</v>
      </c>
    </row>
    <row r="193" spans="1:7" x14ac:dyDescent="0.3">
      <c r="A193" s="5">
        <v>144</v>
      </c>
      <c r="B193" s="4">
        <v>42986</v>
      </c>
      <c r="C193" s="29">
        <v>141.550003</v>
      </c>
      <c r="D193" s="29">
        <v>131.25</v>
      </c>
      <c r="E193" s="29">
        <f t="shared" si="6"/>
        <v>6.5492601086287721</v>
      </c>
      <c r="F193" s="29">
        <f t="shared" si="7"/>
        <v>0.16857584140825566</v>
      </c>
      <c r="G193" s="29">
        <f t="shared" si="8"/>
        <v>6.3806842672205164</v>
      </c>
    </row>
    <row r="194" spans="1:7" x14ac:dyDescent="0.3">
      <c r="A194" s="5">
        <v>143</v>
      </c>
      <c r="B194" s="4">
        <v>42989</v>
      </c>
      <c r="C194" s="29">
        <v>143.14999399999999</v>
      </c>
      <c r="D194" s="29">
        <v>133.10000600000001</v>
      </c>
      <c r="E194" s="29">
        <f t="shared" si="6"/>
        <v>6.2463773230783204</v>
      </c>
      <c r="F194" s="29">
        <f t="shared" si="7"/>
        <v>-0.30288278555045167</v>
      </c>
      <c r="G194" s="29">
        <f t="shared" si="8"/>
        <v>6.5492601086287721</v>
      </c>
    </row>
    <row r="195" spans="1:7" x14ac:dyDescent="0.3">
      <c r="A195" s="5">
        <v>142</v>
      </c>
      <c r="B195" s="4">
        <v>42990</v>
      </c>
      <c r="C195" s="29">
        <v>145.449997</v>
      </c>
      <c r="D195" s="29">
        <v>134.5</v>
      </c>
      <c r="E195" s="29">
        <f t="shared" si="6"/>
        <v>7.1063785703662177</v>
      </c>
      <c r="F195" s="29">
        <f t="shared" si="7"/>
        <v>0.86000124728789729</v>
      </c>
      <c r="G195" s="29">
        <f t="shared" si="8"/>
        <v>6.2463773230783204</v>
      </c>
    </row>
    <row r="196" spans="1:7" x14ac:dyDescent="0.3">
      <c r="A196" s="5">
        <v>141</v>
      </c>
      <c r="B196" s="4">
        <v>42991</v>
      </c>
      <c r="C196" s="29">
        <v>148.949997</v>
      </c>
      <c r="D196" s="29">
        <v>136.25</v>
      </c>
      <c r="E196" s="29">
        <f t="shared" si="6"/>
        <v>8.8063686651479429</v>
      </c>
      <c r="F196" s="29">
        <f t="shared" si="7"/>
        <v>1.6999900947817252</v>
      </c>
      <c r="G196" s="29">
        <f t="shared" si="8"/>
        <v>7.1063785703662177</v>
      </c>
    </row>
    <row r="197" spans="1:7" x14ac:dyDescent="0.3">
      <c r="A197" s="5">
        <v>140</v>
      </c>
      <c r="B197" s="4">
        <v>42992</v>
      </c>
      <c r="C197" s="29">
        <v>153.25</v>
      </c>
      <c r="D197" s="29">
        <v>137.60000600000001</v>
      </c>
      <c r="E197" s="29">
        <f t="shared" si="6"/>
        <v>11.717786423945597</v>
      </c>
      <c r="F197" s="29">
        <f t="shared" si="7"/>
        <v>2.9114177587976542</v>
      </c>
      <c r="G197" s="29">
        <f t="shared" si="8"/>
        <v>8.8063686651479429</v>
      </c>
    </row>
    <row r="198" spans="1:7" x14ac:dyDescent="0.3">
      <c r="A198" s="5">
        <v>139</v>
      </c>
      <c r="B198" s="4">
        <v>42993</v>
      </c>
      <c r="C198" s="29">
        <v>154.699997</v>
      </c>
      <c r="D198" s="29">
        <v>137.35000600000001</v>
      </c>
      <c r="E198" s="29">
        <f t="shared" si="6"/>
        <v>13.424927696119624</v>
      </c>
      <c r="F198" s="29">
        <f t="shared" si="7"/>
        <v>1.7071412721740273</v>
      </c>
      <c r="G198" s="29">
        <f t="shared" si="8"/>
        <v>11.717786423945597</v>
      </c>
    </row>
    <row r="199" spans="1:7" x14ac:dyDescent="0.3">
      <c r="A199" s="5">
        <v>138</v>
      </c>
      <c r="B199" s="4">
        <v>42996</v>
      </c>
      <c r="C199" s="29">
        <v>154.60000600000001</v>
      </c>
      <c r="D199" s="29">
        <v>137.35000600000001</v>
      </c>
      <c r="E199" s="29">
        <f t="shared" si="6"/>
        <v>13.324936696119636</v>
      </c>
      <c r="F199" s="29">
        <f t="shared" si="7"/>
        <v>-9.9990999999988617E-2</v>
      </c>
      <c r="G199" s="29">
        <f t="shared" si="8"/>
        <v>13.424927696119624</v>
      </c>
    </row>
    <row r="200" spans="1:7" x14ac:dyDescent="0.3">
      <c r="A200" s="5">
        <v>137</v>
      </c>
      <c r="B200" s="4">
        <v>42997</v>
      </c>
      <c r="C200" s="29">
        <v>154.85000600000001</v>
      </c>
      <c r="D200" s="29">
        <v>136.949997</v>
      </c>
      <c r="E200" s="29">
        <f t="shared" si="6"/>
        <v>13.986376788791915</v>
      </c>
      <c r="F200" s="29">
        <f t="shared" si="7"/>
        <v>0.66144009267227943</v>
      </c>
      <c r="G200" s="29">
        <f t="shared" si="8"/>
        <v>13.324936696119636</v>
      </c>
    </row>
    <row r="201" spans="1:7" x14ac:dyDescent="0.3">
      <c r="A201" s="5">
        <v>136</v>
      </c>
      <c r="B201" s="4">
        <v>42998</v>
      </c>
      <c r="C201" s="29">
        <v>156.39999399999999</v>
      </c>
      <c r="D201" s="29">
        <v>138.89999399999999</v>
      </c>
      <c r="E201" s="29">
        <f t="shared" si="6"/>
        <v>13.530642551565649</v>
      </c>
      <c r="F201" s="29">
        <f t="shared" si="7"/>
        <v>-0.45573423722626671</v>
      </c>
      <c r="G201" s="29">
        <f t="shared" si="8"/>
        <v>13.986376788791915</v>
      </c>
    </row>
    <row r="202" spans="1:7" x14ac:dyDescent="0.3">
      <c r="A202" s="5">
        <v>135</v>
      </c>
      <c r="B202" s="4">
        <v>42999</v>
      </c>
      <c r="C202" s="29">
        <v>151.5</v>
      </c>
      <c r="D202" s="29">
        <v>135.85000600000001</v>
      </c>
      <c r="E202" s="29">
        <f t="shared" si="6"/>
        <v>11.767796329163872</v>
      </c>
      <c r="F202" s="29">
        <f t="shared" si="7"/>
        <v>-1.7628462224017767</v>
      </c>
      <c r="G202" s="29">
        <f t="shared" si="8"/>
        <v>13.530642551565649</v>
      </c>
    </row>
    <row r="203" spans="1:7" x14ac:dyDescent="0.3">
      <c r="A203" s="5">
        <v>134</v>
      </c>
      <c r="B203" s="4">
        <v>43000</v>
      </c>
      <c r="C203" s="29">
        <v>145.25</v>
      </c>
      <c r="D203" s="29">
        <v>129.89999399999999</v>
      </c>
      <c r="E203" s="29">
        <f t="shared" si="6"/>
        <v>11.637842349831118</v>
      </c>
      <c r="F203" s="29">
        <f t="shared" si="7"/>
        <v>-0.12995397933275399</v>
      </c>
      <c r="G203" s="29">
        <f t="shared" si="8"/>
        <v>11.767796329163872</v>
      </c>
    </row>
    <row r="204" spans="1:7" x14ac:dyDescent="0.3">
      <c r="A204" s="5">
        <v>133</v>
      </c>
      <c r="B204" s="4">
        <v>43003</v>
      </c>
      <c r="C204" s="29">
        <v>143.10000600000001</v>
      </c>
      <c r="D204" s="29">
        <v>130.10000600000001</v>
      </c>
      <c r="E204" s="29">
        <f t="shared" si="6"/>
        <v>9.2821205891668228</v>
      </c>
      <c r="F204" s="29">
        <f t="shared" si="7"/>
        <v>-2.3557217606642951</v>
      </c>
      <c r="G204" s="29">
        <f t="shared" si="8"/>
        <v>11.637842349831118</v>
      </c>
    </row>
    <row r="205" spans="1:7" x14ac:dyDescent="0.3">
      <c r="A205" s="5">
        <v>132</v>
      </c>
      <c r="B205" s="4">
        <v>43004</v>
      </c>
      <c r="C205" s="29">
        <v>144.10000600000001</v>
      </c>
      <c r="D205" s="29">
        <v>130.89999399999999</v>
      </c>
      <c r="E205" s="29">
        <f t="shared" si="6"/>
        <v>9.4592712611349725</v>
      </c>
      <c r="F205" s="29">
        <f t="shared" si="7"/>
        <v>0.17715067196814971</v>
      </c>
      <c r="G205" s="29">
        <f t="shared" si="8"/>
        <v>9.2821205891668228</v>
      </c>
    </row>
    <row r="206" spans="1:7" x14ac:dyDescent="0.3">
      <c r="A206" s="5">
        <v>131</v>
      </c>
      <c r="B206" s="4">
        <v>43005</v>
      </c>
      <c r="C206" s="29">
        <v>138.25</v>
      </c>
      <c r="D206" s="29">
        <v>126.449997</v>
      </c>
      <c r="E206" s="29">
        <f t="shared" si="6"/>
        <v>8.186430220101613</v>
      </c>
      <c r="F206" s="29">
        <f t="shared" si="7"/>
        <v>-1.2728410410333595</v>
      </c>
      <c r="G206" s="29">
        <f t="shared" si="8"/>
        <v>9.4592712611349725</v>
      </c>
    </row>
    <row r="207" spans="1:7" x14ac:dyDescent="0.3">
      <c r="A207" s="5">
        <v>130</v>
      </c>
      <c r="B207" s="4">
        <v>43006</v>
      </c>
      <c r="C207" s="29">
        <v>138.550003</v>
      </c>
      <c r="D207" s="29">
        <v>128.35000600000001</v>
      </c>
      <c r="E207" s="29">
        <f t="shared" si="6"/>
        <v>6.5321274943850938</v>
      </c>
      <c r="F207" s="29">
        <f t="shared" si="7"/>
        <v>-1.6543027257165193</v>
      </c>
      <c r="G207" s="29">
        <f t="shared" si="8"/>
        <v>8.186430220101613</v>
      </c>
    </row>
    <row r="208" spans="1:7" x14ac:dyDescent="0.3">
      <c r="A208" s="5">
        <v>129</v>
      </c>
      <c r="B208" s="4">
        <v>43007</v>
      </c>
      <c r="C208" s="29">
        <v>137.550003</v>
      </c>
      <c r="D208" s="29">
        <v>126.650002</v>
      </c>
      <c r="E208" s="29">
        <f t="shared" si="6"/>
        <v>7.2807126594769329</v>
      </c>
      <c r="F208" s="29">
        <f t="shared" si="7"/>
        <v>0.74858516509183914</v>
      </c>
      <c r="G208" s="29">
        <f t="shared" si="8"/>
        <v>6.5321274943850938</v>
      </c>
    </row>
    <row r="209" spans="1:7" x14ac:dyDescent="0.3">
      <c r="A209" s="5">
        <v>128</v>
      </c>
      <c r="B209" s="4">
        <v>43011</v>
      </c>
      <c r="C209" s="29">
        <v>137.75</v>
      </c>
      <c r="D209" s="29">
        <v>126.699997</v>
      </c>
      <c r="E209" s="29">
        <f t="shared" si="6"/>
        <v>7.4292859479275535</v>
      </c>
      <c r="F209" s="29">
        <f t="shared" si="7"/>
        <v>0.14857328845062057</v>
      </c>
      <c r="G209" s="29">
        <f t="shared" si="8"/>
        <v>7.2807126594769329</v>
      </c>
    </row>
    <row r="210" spans="1:7" x14ac:dyDescent="0.3">
      <c r="A210" s="5">
        <v>127</v>
      </c>
      <c r="B210" s="4">
        <v>43012</v>
      </c>
      <c r="C210" s="29">
        <v>138</v>
      </c>
      <c r="D210" s="29">
        <v>126.050003</v>
      </c>
      <c r="E210" s="29">
        <f t="shared" si="6"/>
        <v>8.3478548841175382</v>
      </c>
      <c r="F210" s="29">
        <f t="shared" si="7"/>
        <v>0.9185689361899847</v>
      </c>
      <c r="G210" s="29">
        <f t="shared" si="8"/>
        <v>7.4292859479275535</v>
      </c>
    </row>
    <row r="211" spans="1:7" x14ac:dyDescent="0.3">
      <c r="A211" s="5">
        <v>126</v>
      </c>
      <c r="B211" s="4">
        <v>43013</v>
      </c>
      <c r="C211" s="29">
        <v>139.449997</v>
      </c>
      <c r="D211" s="29">
        <v>125.949997</v>
      </c>
      <c r="E211" s="29">
        <f t="shared" si="6"/>
        <v>9.9007157644496715</v>
      </c>
      <c r="F211" s="29">
        <f t="shared" si="7"/>
        <v>1.5528608803321333</v>
      </c>
      <c r="G211" s="29">
        <f t="shared" si="8"/>
        <v>8.3478548841175382</v>
      </c>
    </row>
    <row r="212" spans="1:7" x14ac:dyDescent="0.3">
      <c r="A212" s="5">
        <v>125</v>
      </c>
      <c r="B212" s="4">
        <v>43014</v>
      </c>
      <c r="C212" s="29">
        <v>141.64999399999999</v>
      </c>
      <c r="D212" s="29">
        <v>129.949997</v>
      </c>
      <c r="E212" s="29">
        <f t="shared" si="6"/>
        <v>7.9864044096650275</v>
      </c>
      <c r="F212" s="29">
        <f t="shared" si="7"/>
        <v>-1.914311354784644</v>
      </c>
      <c r="G212" s="29">
        <f t="shared" si="8"/>
        <v>9.9007157644496715</v>
      </c>
    </row>
    <row r="213" spans="1:7" x14ac:dyDescent="0.3">
      <c r="A213" s="5">
        <v>124</v>
      </c>
      <c r="B213" s="4">
        <v>43017</v>
      </c>
      <c r="C213" s="29">
        <v>139.25</v>
      </c>
      <c r="D213" s="29">
        <v>131.64999399999999</v>
      </c>
      <c r="E213" s="29">
        <f t="shared" si="6"/>
        <v>3.8378324446128431</v>
      </c>
      <c r="F213" s="29">
        <f t="shared" si="7"/>
        <v>-4.1485719650521844</v>
      </c>
      <c r="G213" s="29">
        <f t="shared" si="8"/>
        <v>7.9864044096650275</v>
      </c>
    </row>
    <row r="214" spans="1:7" x14ac:dyDescent="0.3">
      <c r="A214" s="5">
        <v>123</v>
      </c>
      <c r="B214" s="4">
        <v>43018</v>
      </c>
      <c r="C214" s="29">
        <v>139.60000600000001</v>
      </c>
      <c r="D214" s="29">
        <v>131.550003</v>
      </c>
      <c r="E214" s="29">
        <f t="shared" si="6"/>
        <v>4.290686896288662</v>
      </c>
      <c r="F214" s="29">
        <f t="shared" si="7"/>
        <v>0.45285445167581884</v>
      </c>
      <c r="G214" s="29">
        <f t="shared" si="8"/>
        <v>3.8378324446128431</v>
      </c>
    </row>
    <row r="215" spans="1:7" x14ac:dyDescent="0.3">
      <c r="A215" s="5">
        <v>122</v>
      </c>
      <c r="B215" s="4">
        <v>43019</v>
      </c>
      <c r="C215" s="29">
        <v>134.949997</v>
      </c>
      <c r="D215" s="29">
        <v>125.900002</v>
      </c>
      <c r="E215" s="29">
        <f t="shared" si="6"/>
        <v>5.4521394759990471</v>
      </c>
      <c r="F215" s="29">
        <f t="shared" si="7"/>
        <v>1.1614525797103852</v>
      </c>
      <c r="G215" s="29">
        <f t="shared" si="8"/>
        <v>4.290686896288662</v>
      </c>
    </row>
    <row r="216" spans="1:7" x14ac:dyDescent="0.3">
      <c r="A216" s="5">
        <v>121</v>
      </c>
      <c r="B216" s="4">
        <v>43020</v>
      </c>
      <c r="C216" s="29">
        <v>132.39999399999999</v>
      </c>
      <c r="D216" s="29">
        <v>126.800003</v>
      </c>
      <c r="E216" s="29">
        <f t="shared" si="6"/>
        <v>1.9764160675954088</v>
      </c>
      <c r="F216" s="29">
        <f t="shared" si="7"/>
        <v>-3.4757234084036384</v>
      </c>
      <c r="G216" s="29">
        <f t="shared" si="8"/>
        <v>5.4521394759990471</v>
      </c>
    </row>
    <row r="217" spans="1:7" x14ac:dyDescent="0.3">
      <c r="A217" s="5">
        <v>120</v>
      </c>
      <c r="B217" s="4">
        <v>43021</v>
      </c>
      <c r="C217" s="29">
        <v>136</v>
      </c>
      <c r="D217" s="29">
        <v>127.650002</v>
      </c>
      <c r="E217" s="29">
        <f t="shared" si="6"/>
        <v>4.7021325707807762</v>
      </c>
      <c r="F217" s="29">
        <f t="shared" si="7"/>
        <v>2.7257165031853674</v>
      </c>
      <c r="G217" s="29">
        <f t="shared" si="8"/>
        <v>1.9764160675954088</v>
      </c>
    </row>
    <row r="218" spans="1:7" x14ac:dyDescent="0.3">
      <c r="A218" s="5">
        <v>119</v>
      </c>
      <c r="B218" s="4">
        <v>43024</v>
      </c>
      <c r="C218" s="29">
        <v>137.25</v>
      </c>
      <c r="D218" s="29">
        <v>127.349998</v>
      </c>
      <c r="E218" s="29">
        <f t="shared" si="6"/>
        <v>6.2607098116979785</v>
      </c>
      <c r="F218" s="29">
        <f t="shared" si="7"/>
        <v>1.5585772409172023</v>
      </c>
      <c r="G218" s="29">
        <f t="shared" si="8"/>
        <v>4.7021325707807762</v>
      </c>
    </row>
    <row r="219" spans="1:7" x14ac:dyDescent="0.3">
      <c r="A219" s="5">
        <v>118</v>
      </c>
      <c r="B219" s="4">
        <v>43025</v>
      </c>
      <c r="C219" s="29">
        <v>137.60000600000001</v>
      </c>
      <c r="D219" s="29">
        <v>127.849998</v>
      </c>
      <c r="E219" s="29">
        <f t="shared" si="6"/>
        <v>6.0964272673498954</v>
      </c>
      <c r="F219" s="29">
        <f t="shared" si="7"/>
        <v>-0.16428254434808309</v>
      </c>
      <c r="G219" s="29">
        <f t="shared" si="8"/>
        <v>6.2607098116979785</v>
      </c>
    </row>
    <row r="220" spans="1:7" x14ac:dyDescent="0.3">
      <c r="A220" s="5">
        <v>117</v>
      </c>
      <c r="B220" s="4">
        <v>43026</v>
      </c>
      <c r="C220" s="29">
        <v>136.64999399999999</v>
      </c>
      <c r="D220" s="29">
        <v>126.150002</v>
      </c>
      <c r="E220" s="29">
        <f t="shared" si="6"/>
        <v>6.8949922038250122</v>
      </c>
      <c r="F220" s="29">
        <f t="shared" si="7"/>
        <v>0.79856493647511684</v>
      </c>
      <c r="G220" s="29">
        <f t="shared" si="8"/>
        <v>6.0964272673498954</v>
      </c>
    </row>
    <row r="221" spans="1:7" x14ac:dyDescent="0.3">
      <c r="A221" s="5">
        <v>116</v>
      </c>
      <c r="B221" s="4">
        <v>43027</v>
      </c>
      <c r="C221" s="29">
        <v>134.75</v>
      </c>
      <c r="D221" s="29">
        <v>125.849998</v>
      </c>
      <c r="E221" s="29">
        <f t="shared" si="6"/>
        <v>5.3035754447422221</v>
      </c>
      <c r="F221" s="29">
        <f t="shared" si="7"/>
        <v>-1.5914167590827901</v>
      </c>
      <c r="G221" s="29">
        <f t="shared" si="8"/>
        <v>6.8949922038250122</v>
      </c>
    </row>
    <row r="222" spans="1:7" x14ac:dyDescent="0.3">
      <c r="A222" s="5">
        <v>115</v>
      </c>
      <c r="B222" s="4">
        <v>43031</v>
      </c>
      <c r="C222" s="29">
        <v>134.89999399999999</v>
      </c>
      <c r="D222" s="29">
        <v>126.650002</v>
      </c>
      <c r="E222" s="29">
        <f t="shared" si="6"/>
        <v>4.6307036594769215</v>
      </c>
      <c r="F222" s="29">
        <f t="shared" si="7"/>
        <v>-0.67287178526530056</v>
      </c>
      <c r="G222" s="29">
        <f t="shared" si="8"/>
        <v>5.3035754447422221</v>
      </c>
    </row>
    <row r="223" spans="1:7" x14ac:dyDescent="0.3">
      <c r="A223" s="5">
        <v>114</v>
      </c>
      <c r="B223" s="4">
        <v>43032</v>
      </c>
      <c r="C223" s="29">
        <v>140.550003</v>
      </c>
      <c r="D223" s="29">
        <v>131.39999399999999</v>
      </c>
      <c r="E223" s="29">
        <f t="shared" si="6"/>
        <v>5.394979716786878</v>
      </c>
      <c r="F223" s="29">
        <f t="shared" si="7"/>
        <v>0.76427605730995651</v>
      </c>
      <c r="G223" s="29">
        <f t="shared" si="8"/>
        <v>4.6307036594769215</v>
      </c>
    </row>
    <row r="224" spans="1:7" x14ac:dyDescent="0.3">
      <c r="A224" s="5">
        <v>113</v>
      </c>
      <c r="B224" s="4">
        <v>43033</v>
      </c>
      <c r="C224" s="29">
        <v>188.5</v>
      </c>
      <c r="D224" s="29">
        <v>176.300003</v>
      </c>
      <c r="E224" s="29">
        <f t="shared" si="6"/>
        <v>7.1618561771354052</v>
      </c>
      <c r="F224" s="29">
        <f t="shared" si="7"/>
        <v>1.7668764603485272</v>
      </c>
      <c r="G224" s="29">
        <f t="shared" si="8"/>
        <v>5.394979716786878</v>
      </c>
    </row>
    <row r="225" spans="1:7" x14ac:dyDescent="0.3">
      <c r="A225" s="5">
        <v>112</v>
      </c>
      <c r="B225" s="4">
        <v>43034</v>
      </c>
      <c r="C225" s="29">
        <v>192.949997</v>
      </c>
      <c r="D225" s="29">
        <v>186.39999399999999</v>
      </c>
      <c r="E225" s="29">
        <f t="shared" si="6"/>
        <v>1.2232338384979755</v>
      </c>
      <c r="F225" s="29">
        <f t="shared" si="7"/>
        <v>-5.9386223386374297</v>
      </c>
      <c r="G225" s="29">
        <f t="shared" si="8"/>
        <v>7.1618561771354052</v>
      </c>
    </row>
    <row r="226" spans="1:7" x14ac:dyDescent="0.3">
      <c r="A226" s="5">
        <v>111</v>
      </c>
      <c r="B226" s="4">
        <v>43035</v>
      </c>
      <c r="C226" s="29">
        <v>181.050003</v>
      </c>
      <c r="D226" s="29">
        <v>175.60000600000001</v>
      </c>
      <c r="E226" s="29">
        <f t="shared" si="6"/>
        <v>0.43186005349144807</v>
      </c>
      <c r="F226" s="29">
        <f t="shared" si="7"/>
        <v>-0.79137378500652744</v>
      </c>
      <c r="G226" s="29">
        <f t="shared" si="8"/>
        <v>1.2232338384979755</v>
      </c>
    </row>
    <row r="227" spans="1:7" x14ac:dyDescent="0.3">
      <c r="A227" s="5">
        <v>110</v>
      </c>
      <c r="B227" s="4">
        <v>43038</v>
      </c>
      <c r="C227" s="29">
        <v>185.35000600000001</v>
      </c>
      <c r="D227" s="29">
        <v>184.25</v>
      </c>
      <c r="E227" s="29">
        <f t="shared" si="6"/>
        <v>-4.1653225922678132</v>
      </c>
      <c r="F227" s="29">
        <f t="shared" si="7"/>
        <v>-4.5971826457592613</v>
      </c>
      <c r="G227" s="29">
        <f t="shared" si="8"/>
        <v>0.43186005349144807</v>
      </c>
    </row>
    <row r="228" spans="1:7" x14ac:dyDescent="0.3">
      <c r="A228" s="5">
        <v>109</v>
      </c>
      <c r="B228" s="4">
        <v>43039</v>
      </c>
      <c r="C228" s="29">
        <v>191.10000600000001</v>
      </c>
      <c r="D228" s="29">
        <v>176.449997</v>
      </c>
      <c r="E228" s="29">
        <f t="shared" si="6"/>
        <v>9.6075817852935188</v>
      </c>
      <c r="F228" s="29">
        <f t="shared" si="7"/>
        <v>13.772904377561332</v>
      </c>
      <c r="G228" s="29">
        <f t="shared" si="8"/>
        <v>-4.1653225922678132</v>
      </c>
    </row>
    <row r="229" spans="1:7" x14ac:dyDescent="0.3">
      <c r="A229" s="5">
        <v>108</v>
      </c>
      <c r="B229" s="4">
        <v>43040</v>
      </c>
      <c r="C229" s="29">
        <v>194.14999399999999</v>
      </c>
      <c r="D229" s="29">
        <v>179.64999399999999</v>
      </c>
      <c r="E229" s="29">
        <f t="shared" si="6"/>
        <v>9.366126187197068</v>
      </c>
      <c r="F229" s="29">
        <f t="shared" si="7"/>
        <v>-0.24145559809645079</v>
      </c>
      <c r="G229" s="29">
        <f t="shared" si="8"/>
        <v>9.6075817852935188</v>
      </c>
    </row>
    <row r="230" spans="1:7" x14ac:dyDescent="0.3">
      <c r="A230" s="5">
        <v>107</v>
      </c>
      <c r="B230" s="4">
        <v>43041</v>
      </c>
      <c r="C230" s="29">
        <v>194.25</v>
      </c>
      <c r="D230" s="29">
        <v>171.050003</v>
      </c>
      <c r="E230" s="29">
        <f t="shared" si="6"/>
        <v>18.311885892790258</v>
      </c>
      <c r="F230" s="29">
        <f t="shared" si="7"/>
        <v>8.9457597055931899</v>
      </c>
      <c r="G230" s="29">
        <f t="shared" si="8"/>
        <v>9.366126187197068</v>
      </c>
    </row>
    <row r="231" spans="1:7" x14ac:dyDescent="0.3">
      <c r="A231" s="5">
        <v>106</v>
      </c>
      <c r="B231" s="4">
        <v>43042</v>
      </c>
      <c r="C231" s="29">
        <v>201.10000600000001</v>
      </c>
      <c r="D231" s="29">
        <v>173.5</v>
      </c>
      <c r="E231" s="29">
        <f t="shared" si="6"/>
        <v>22.641881111215923</v>
      </c>
      <c r="F231" s="29">
        <f t="shared" si="7"/>
        <v>4.3299952184256654</v>
      </c>
      <c r="G231" s="29">
        <f t="shared" si="8"/>
        <v>18.311885892790258</v>
      </c>
    </row>
    <row r="232" spans="1:7" x14ac:dyDescent="0.3">
      <c r="A232" s="5">
        <v>105</v>
      </c>
      <c r="B232" s="4">
        <v>43045</v>
      </c>
      <c r="C232" s="29">
        <v>205.64999399999999</v>
      </c>
      <c r="D232" s="29">
        <v>176.550003</v>
      </c>
      <c r="E232" s="29">
        <f t="shared" ref="E232:E295" si="9">C232-$E$3*D232</f>
        <v>24.054705904961367</v>
      </c>
      <c r="F232" s="29">
        <f t="shared" ref="F232:F295" si="10">E232-E231</f>
        <v>1.4128247937454432</v>
      </c>
      <c r="G232" s="29">
        <f t="shared" ref="G232:G295" si="11">E231</f>
        <v>22.641881111215923</v>
      </c>
    </row>
    <row r="233" spans="1:7" x14ac:dyDescent="0.3">
      <c r="A233" s="5">
        <v>104</v>
      </c>
      <c r="B233" s="4">
        <v>43046</v>
      </c>
      <c r="C233" s="29">
        <v>195.14999399999999</v>
      </c>
      <c r="D233" s="29">
        <v>166.050003</v>
      </c>
      <c r="E233" s="29">
        <f t="shared" si="9"/>
        <v>24.354765336271043</v>
      </c>
      <c r="F233" s="29">
        <f t="shared" si="10"/>
        <v>0.30005943130967694</v>
      </c>
      <c r="G233" s="29">
        <f t="shared" si="11"/>
        <v>24.054705904961367</v>
      </c>
    </row>
    <row r="234" spans="1:7" x14ac:dyDescent="0.3">
      <c r="A234" s="5">
        <v>103</v>
      </c>
      <c r="B234" s="4">
        <v>43047</v>
      </c>
      <c r="C234" s="29">
        <v>193.89999399999999</v>
      </c>
      <c r="D234" s="29">
        <v>162.89999399999999</v>
      </c>
      <c r="E234" s="29">
        <f t="shared" si="9"/>
        <v>26.344792422857779</v>
      </c>
      <c r="F234" s="29">
        <f t="shared" si="10"/>
        <v>1.9900270865867355</v>
      </c>
      <c r="G234" s="29">
        <f t="shared" si="11"/>
        <v>24.354765336271043</v>
      </c>
    </row>
    <row r="235" spans="1:7" x14ac:dyDescent="0.3">
      <c r="A235" s="5">
        <v>102</v>
      </c>
      <c r="B235" s="4">
        <v>43048</v>
      </c>
      <c r="C235" s="29">
        <v>200.050003</v>
      </c>
      <c r="D235" s="29">
        <v>166.64999399999999</v>
      </c>
      <c r="E235" s="29">
        <f t="shared" si="9"/>
        <v>28.637637340247181</v>
      </c>
      <c r="F235" s="29">
        <f t="shared" si="10"/>
        <v>2.2928449173894023</v>
      </c>
      <c r="G235" s="29">
        <f t="shared" si="11"/>
        <v>26.344792422857779</v>
      </c>
    </row>
    <row r="236" spans="1:7" x14ac:dyDescent="0.3">
      <c r="A236" s="5">
        <v>101</v>
      </c>
      <c r="B236" s="4">
        <v>43049</v>
      </c>
      <c r="C236" s="29">
        <v>196.35000600000001</v>
      </c>
      <c r="D236" s="29">
        <v>167.35000600000001</v>
      </c>
      <c r="E236" s="29">
        <f t="shared" si="9"/>
        <v>24.217624035234792</v>
      </c>
      <c r="F236" s="29">
        <f t="shared" si="10"/>
        <v>-4.4200133050123895</v>
      </c>
      <c r="G236" s="29">
        <f t="shared" si="11"/>
        <v>28.637637340247181</v>
      </c>
    </row>
    <row r="237" spans="1:7" x14ac:dyDescent="0.3">
      <c r="A237" s="5">
        <v>100</v>
      </c>
      <c r="B237" s="4">
        <v>43052</v>
      </c>
      <c r="C237" s="29">
        <v>199</v>
      </c>
      <c r="D237" s="29">
        <v>167.800003</v>
      </c>
      <c r="E237" s="29">
        <f t="shared" si="9"/>
        <v>26.404761431052776</v>
      </c>
      <c r="F237" s="29">
        <f t="shared" si="10"/>
        <v>2.1871373958179845</v>
      </c>
      <c r="G237" s="29">
        <f t="shared" si="11"/>
        <v>24.217624035234792</v>
      </c>
    </row>
    <row r="238" spans="1:7" x14ac:dyDescent="0.3">
      <c r="A238" s="5">
        <v>99</v>
      </c>
      <c r="B238" s="4">
        <v>43053</v>
      </c>
      <c r="C238" s="29">
        <v>195.60000600000001</v>
      </c>
      <c r="D238" s="29">
        <v>164.300003</v>
      </c>
      <c r="E238" s="29">
        <f t="shared" si="9"/>
        <v>26.604787241489362</v>
      </c>
      <c r="F238" s="29">
        <f t="shared" si="10"/>
        <v>0.20002581043658552</v>
      </c>
      <c r="G238" s="29">
        <f t="shared" si="11"/>
        <v>26.404761431052776</v>
      </c>
    </row>
    <row r="239" spans="1:7" x14ac:dyDescent="0.3">
      <c r="A239" s="5">
        <v>98</v>
      </c>
      <c r="B239" s="4">
        <v>43054</v>
      </c>
      <c r="C239" s="29">
        <v>197.39999399999999</v>
      </c>
      <c r="D239" s="29">
        <v>164.75</v>
      </c>
      <c r="E239" s="29">
        <f t="shared" si="9"/>
        <v>27.941918637307339</v>
      </c>
      <c r="F239" s="29">
        <f t="shared" si="10"/>
        <v>1.3371313958179769</v>
      </c>
      <c r="G239" s="29">
        <f t="shared" si="11"/>
        <v>26.604787241489362</v>
      </c>
    </row>
    <row r="240" spans="1:7" x14ac:dyDescent="0.3">
      <c r="A240" s="5">
        <v>97</v>
      </c>
      <c r="B240" s="4">
        <v>43055</v>
      </c>
      <c r="C240" s="29">
        <v>207.5</v>
      </c>
      <c r="D240" s="29">
        <v>173.5</v>
      </c>
      <c r="E240" s="29">
        <f t="shared" si="9"/>
        <v>29.041875111215916</v>
      </c>
      <c r="F240" s="29">
        <f t="shared" si="10"/>
        <v>1.099956473908577</v>
      </c>
      <c r="G240" s="29">
        <f t="shared" si="11"/>
        <v>27.941918637307339</v>
      </c>
    </row>
    <row r="241" spans="1:7" x14ac:dyDescent="0.3">
      <c r="A241" s="5">
        <v>96</v>
      </c>
      <c r="B241" s="4">
        <v>43056</v>
      </c>
      <c r="C241" s="29">
        <v>207.85000600000001</v>
      </c>
      <c r="D241" s="29">
        <v>170.64999399999999</v>
      </c>
      <c r="E241" s="29">
        <f t="shared" si="9"/>
        <v>32.323331985462545</v>
      </c>
      <c r="F241" s="29">
        <f t="shared" si="10"/>
        <v>3.2814568742466292</v>
      </c>
      <c r="G241" s="29">
        <f t="shared" si="11"/>
        <v>29.041875111215916</v>
      </c>
    </row>
    <row r="242" spans="1:7" x14ac:dyDescent="0.3">
      <c r="A242" s="5">
        <v>95</v>
      </c>
      <c r="B242" s="4">
        <v>43059</v>
      </c>
      <c r="C242" s="29">
        <v>205.300003</v>
      </c>
      <c r="D242" s="29">
        <v>170.60000600000001</v>
      </c>
      <c r="E242" s="29">
        <f t="shared" si="9"/>
        <v>29.82474549697227</v>
      </c>
      <c r="F242" s="29">
        <f t="shared" si="10"/>
        <v>-2.4985864884902753</v>
      </c>
      <c r="G242" s="29">
        <f t="shared" si="11"/>
        <v>32.323331985462545</v>
      </c>
    </row>
    <row r="243" spans="1:7" x14ac:dyDescent="0.3">
      <c r="A243" s="5">
        <v>94</v>
      </c>
      <c r="B243" s="4">
        <v>43060</v>
      </c>
      <c r="C243" s="29">
        <v>201.5</v>
      </c>
      <c r="D243" s="29">
        <v>168.14999399999999</v>
      </c>
      <c r="E243" s="29">
        <f t="shared" si="9"/>
        <v>28.544768707202934</v>
      </c>
      <c r="F243" s="29">
        <f t="shared" si="10"/>
        <v>-1.2799767897693357</v>
      </c>
      <c r="G243" s="29">
        <f t="shared" si="11"/>
        <v>29.82474549697227</v>
      </c>
    </row>
    <row r="244" spans="1:7" x14ac:dyDescent="0.3">
      <c r="A244" s="5">
        <v>93</v>
      </c>
      <c r="B244" s="4">
        <v>43061</v>
      </c>
      <c r="C244" s="29">
        <v>202.64999399999999</v>
      </c>
      <c r="D244" s="29">
        <v>169.85000600000001</v>
      </c>
      <c r="E244" s="29">
        <f t="shared" si="9"/>
        <v>27.94616931349438</v>
      </c>
      <c r="F244" s="29">
        <f t="shared" si="10"/>
        <v>-0.59859939370855386</v>
      </c>
      <c r="G244" s="29">
        <f t="shared" si="11"/>
        <v>28.544768707202934</v>
      </c>
    </row>
    <row r="245" spans="1:7" x14ac:dyDescent="0.3">
      <c r="A245" s="5">
        <v>92</v>
      </c>
      <c r="B245" s="4">
        <v>43062</v>
      </c>
      <c r="C245" s="29">
        <v>202.60000600000001</v>
      </c>
      <c r="D245" s="29">
        <v>166.800003</v>
      </c>
      <c r="E245" s="29">
        <f t="shared" si="9"/>
        <v>31.033344519748937</v>
      </c>
      <c r="F245" s="29">
        <f t="shared" si="10"/>
        <v>3.0871752062545568</v>
      </c>
      <c r="G245" s="29">
        <f t="shared" si="11"/>
        <v>27.94616931349438</v>
      </c>
    </row>
    <row r="246" spans="1:7" x14ac:dyDescent="0.3">
      <c r="A246" s="5">
        <v>91</v>
      </c>
      <c r="B246" s="4">
        <v>43063</v>
      </c>
      <c r="C246" s="29">
        <v>200.39999399999999</v>
      </c>
      <c r="D246" s="29">
        <v>167.300003</v>
      </c>
      <c r="E246" s="29">
        <f t="shared" si="9"/>
        <v>28.319043975400859</v>
      </c>
      <c r="F246" s="29">
        <f t="shared" si="10"/>
        <v>-2.7143005443480774</v>
      </c>
      <c r="G246" s="29">
        <f t="shared" si="11"/>
        <v>31.033344519748937</v>
      </c>
    </row>
    <row r="247" spans="1:7" x14ac:dyDescent="0.3">
      <c r="A247" s="5">
        <v>90</v>
      </c>
      <c r="B247" s="4">
        <v>43066</v>
      </c>
      <c r="C247" s="29">
        <v>200.39999399999999</v>
      </c>
      <c r="D247" s="29">
        <v>168.10000600000001</v>
      </c>
      <c r="E247" s="29">
        <f t="shared" si="9"/>
        <v>27.496179218712655</v>
      </c>
      <c r="F247" s="29">
        <f t="shared" si="10"/>
        <v>-0.82286475668820458</v>
      </c>
      <c r="G247" s="29">
        <f t="shared" si="11"/>
        <v>28.319043975400859</v>
      </c>
    </row>
    <row r="248" spans="1:7" x14ac:dyDescent="0.3">
      <c r="A248" s="5">
        <v>89</v>
      </c>
      <c r="B248" s="4">
        <v>43067</v>
      </c>
      <c r="C248" s="29">
        <v>199.14999399999999</v>
      </c>
      <c r="D248" s="29">
        <v>165.14999399999999</v>
      </c>
      <c r="E248" s="29">
        <f t="shared" si="9"/>
        <v>29.280493973291414</v>
      </c>
      <c r="F248" s="29">
        <f t="shared" si="10"/>
        <v>1.7843147545787588</v>
      </c>
      <c r="G248" s="29">
        <f t="shared" si="11"/>
        <v>27.496179218712655</v>
      </c>
    </row>
    <row r="249" spans="1:7" x14ac:dyDescent="0.3">
      <c r="A249" s="5">
        <v>88</v>
      </c>
      <c r="B249" s="4">
        <v>43068</v>
      </c>
      <c r="C249" s="29">
        <v>197.10000600000001</v>
      </c>
      <c r="D249" s="29">
        <v>163.800003</v>
      </c>
      <c r="E249" s="29">
        <f t="shared" si="9"/>
        <v>28.619075785837424</v>
      </c>
      <c r="F249" s="29">
        <f t="shared" si="10"/>
        <v>-0.6614181874539895</v>
      </c>
      <c r="G249" s="29">
        <f t="shared" si="11"/>
        <v>29.280493973291414</v>
      </c>
    </row>
    <row r="250" spans="1:7" x14ac:dyDescent="0.3">
      <c r="A250" s="5">
        <v>87</v>
      </c>
      <c r="B250" s="4">
        <v>43069</v>
      </c>
      <c r="C250" s="29">
        <v>195.64999399999999</v>
      </c>
      <c r="D250" s="29">
        <v>164.10000600000001</v>
      </c>
      <c r="E250" s="29">
        <f t="shared" si="9"/>
        <v>26.860487573497295</v>
      </c>
      <c r="F250" s="29">
        <f t="shared" si="10"/>
        <v>-1.7585882123401291</v>
      </c>
      <c r="G250" s="29">
        <f t="shared" si="11"/>
        <v>28.619075785837424</v>
      </c>
    </row>
    <row r="251" spans="1:7" x14ac:dyDescent="0.3">
      <c r="A251" s="5">
        <v>86</v>
      </c>
      <c r="B251" s="4">
        <v>43070</v>
      </c>
      <c r="C251" s="29">
        <v>187.35000600000001</v>
      </c>
      <c r="D251" s="29">
        <v>158</v>
      </c>
      <c r="E251" s="29">
        <f t="shared" si="9"/>
        <v>24.83482598600645</v>
      </c>
      <c r="F251" s="29">
        <f t="shared" si="10"/>
        <v>-2.0256615874908448</v>
      </c>
      <c r="G251" s="29">
        <f t="shared" si="11"/>
        <v>26.860487573497295</v>
      </c>
    </row>
    <row r="252" spans="1:7" x14ac:dyDescent="0.3">
      <c r="A252" s="5">
        <v>85</v>
      </c>
      <c r="B252" s="4">
        <v>43073</v>
      </c>
      <c r="C252" s="29">
        <v>185.300003</v>
      </c>
      <c r="D252" s="29">
        <v>159.050003</v>
      </c>
      <c r="E252" s="29">
        <f t="shared" si="9"/>
        <v>21.704813957144182</v>
      </c>
      <c r="F252" s="29">
        <f t="shared" si="10"/>
        <v>-3.1300120288622679</v>
      </c>
      <c r="G252" s="29">
        <f t="shared" si="11"/>
        <v>24.83482598600645</v>
      </c>
    </row>
    <row r="253" spans="1:7" x14ac:dyDescent="0.3">
      <c r="A253" s="5">
        <v>84</v>
      </c>
      <c r="B253" s="4">
        <v>43074</v>
      </c>
      <c r="C253" s="29">
        <v>184</v>
      </c>
      <c r="D253" s="29">
        <v>161.14999399999999</v>
      </c>
      <c r="E253" s="29">
        <f t="shared" si="9"/>
        <v>18.244808328076061</v>
      </c>
      <c r="F253" s="29">
        <f t="shared" si="10"/>
        <v>-3.4600056290681209</v>
      </c>
      <c r="G253" s="29">
        <f t="shared" si="11"/>
        <v>21.704813957144182</v>
      </c>
    </row>
    <row r="254" spans="1:7" x14ac:dyDescent="0.3">
      <c r="A254" s="5">
        <v>83</v>
      </c>
      <c r="B254" s="4">
        <v>43075</v>
      </c>
      <c r="C254" s="29">
        <v>182.300003</v>
      </c>
      <c r="D254" s="29">
        <v>155.14999399999999</v>
      </c>
      <c r="E254" s="29">
        <f t="shared" si="9"/>
        <v>22.71627386025304</v>
      </c>
      <c r="F254" s="29">
        <f t="shared" si="10"/>
        <v>4.4714655321769783</v>
      </c>
      <c r="G254" s="29">
        <f t="shared" si="11"/>
        <v>18.244808328076061</v>
      </c>
    </row>
    <row r="255" spans="1:7" x14ac:dyDescent="0.3">
      <c r="A255" s="5">
        <v>82</v>
      </c>
      <c r="B255" s="4">
        <v>43076</v>
      </c>
      <c r="C255" s="29">
        <v>186.75</v>
      </c>
      <c r="D255" s="29">
        <v>157.60000600000001</v>
      </c>
      <c r="E255" s="29">
        <f t="shared" si="9"/>
        <v>24.646244650022368</v>
      </c>
      <c r="F255" s="29">
        <f t="shared" si="10"/>
        <v>1.9299707897693281</v>
      </c>
      <c r="G255" s="29">
        <f t="shared" si="11"/>
        <v>22.71627386025304</v>
      </c>
    </row>
    <row r="256" spans="1:7" x14ac:dyDescent="0.3">
      <c r="A256" s="5">
        <v>81</v>
      </c>
      <c r="B256" s="4">
        <v>43077</v>
      </c>
      <c r="C256" s="29">
        <v>185.25</v>
      </c>
      <c r="D256" s="29">
        <v>155.75</v>
      </c>
      <c r="E256" s="29">
        <f t="shared" si="9"/>
        <v>25.049118435572808</v>
      </c>
      <c r="F256" s="29">
        <f t="shared" si="10"/>
        <v>0.40287378555044029</v>
      </c>
      <c r="G256" s="29">
        <f t="shared" si="11"/>
        <v>24.646244650022368</v>
      </c>
    </row>
    <row r="257" spans="1:7" x14ac:dyDescent="0.3">
      <c r="A257" s="5">
        <v>80</v>
      </c>
      <c r="B257" s="4">
        <v>43080</v>
      </c>
      <c r="C257" s="29">
        <v>181.89999399999999</v>
      </c>
      <c r="D257" s="29">
        <v>154.64999399999999</v>
      </c>
      <c r="E257" s="29">
        <f t="shared" si="9"/>
        <v>22.830553404601119</v>
      </c>
      <c r="F257" s="29">
        <f t="shared" si="10"/>
        <v>-2.2185650309716891</v>
      </c>
      <c r="G257" s="29">
        <f t="shared" si="11"/>
        <v>25.049118435572808</v>
      </c>
    </row>
    <row r="258" spans="1:7" x14ac:dyDescent="0.3">
      <c r="A258" s="5">
        <v>79</v>
      </c>
      <c r="B258" s="4">
        <v>43081</v>
      </c>
      <c r="C258" s="29">
        <v>179.39999399999999</v>
      </c>
      <c r="D258" s="29">
        <v>150.75</v>
      </c>
      <c r="E258" s="29">
        <f t="shared" si="9"/>
        <v>24.341997879053594</v>
      </c>
      <c r="F258" s="29">
        <f t="shared" si="10"/>
        <v>1.5114444744524747</v>
      </c>
      <c r="G258" s="29">
        <f t="shared" si="11"/>
        <v>22.830553404601119</v>
      </c>
    </row>
    <row r="259" spans="1:7" x14ac:dyDescent="0.3">
      <c r="A259" s="5">
        <v>78</v>
      </c>
      <c r="B259" s="4">
        <v>43082</v>
      </c>
      <c r="C259" s="29">
        <v>174.10000600000001</v>
      </c>
      <c r="D259" s="29">
        <v>147.39999399999999</v>
      </c>
      <c r="E259" s="29">
        <f t="shared" si="9"/>
        <v>22.487749297648293</v>
      </c>
      <c r="F259" s="29">
        <f t="shared" si="10"/>
        <v>-1.8542485814053009</v>
      </c>
      <c r="G259" s="29">
        <f t="shared" si="11"/>
        <v>24.341997879053594</v>
      </c>
    </row>
    <row r="260" spans="1:7" x14ac:dyDescent="0.3">
      <c r="A260" s="5">
        <v>77</v>
      </c>
      <c r="B260" s="4">
        <v>43083</v>
      </c>
      <c r="C260" s="29">
        <v>174.949997</v>
      </c>
      <c r="D260" s="29">
        <v>146.550003</v>
      </c>
      <c r="E260" s="29">
        <f t="shared" si="9"/>
        <v>24.212021565846214</v>
      </c>
      <c r="F260" s="29">
        <f t="shared" si="10"/>
        <v>1.7242722681979217</v>
      </c>
      <c r="G260" s="29">
        <f t="shared" si="11"/>
        <v>22.487749297648293</v>
      </c>
    </row>
    <row r="261" spans="1:7" x14ac:dyDescent="0.3">
      <c r="A261" s="5">
        <v>76</v>
      </c>
      <c r="B261" s="4">
        <v>43084</v>
      </c>
      <c r="C261" s="29">
        <v>176.949997</v>
      </c>
      <c r="D261" s="29">
        <v>148.199997</v>
      </c>
      <c r="E261" s="29">
        <f t="shared" si="9"/>
        <v>24.514875540960077</v>
      </c>
      <c r="F261" s="29">
        <f t="shared" si="10"/>
        <v>0.30285397511386236</v>
      </c>
      <c r="G261" s="29">
        <f t="shared" si="11"/>
        <v>24.212021565846214</v>
      </c>
    </row>
    <row r="262" spans="1:7" x14ac:dyDescent="0.3">
      <c r="A262" s="5">
        <v>75</v>
      </c>
      <c r="B262" s="4">
        <v>43087</v>
      </c>
      <c r="C262" s="29">
        <v>181.050003</v>
      </c>
      <c r="D262" s="29">
        <v>154.64999399999999</v>
      </c>
      <c r="E262" s="29">
        <f t="shared" si="9"/>
        <v>21.98056240460113</v>
      </c>
      <c r="F262" s="29">
        <f t="shared" si="10"/>
        <v>-2.5343131363589464</v>
      </c>
      <c r="G262" s="29">
        <f t="shared" si="11"/>
        <v>24.514875540960077</v>
      </c>
    </row>
    <row r="263" spans="1:7" x14ac:dyDescent="0.3">
      <c r="A263" s="5">
        <v>74</v>
      </c>
      <c r="B263" s="4">
        <v>43088</v>
      </c>
      <c r="C263" s="29">
        <v>181.25</v>
      </c>
      <c r="D263" s="29">
        <v>150.60000600000001</v>
      </c>
      <c r="E263" s="29">
        <f t="shared" si="9"/>
        <v>26.346284270895495</v>
      </c>
      <c r="F263" s="29">
        <f t="shared" si="10"/>
        <v>4.3657218662943649</v>
      </c>
      <c r="G263" s="29">
        <f t="shared" si="11"/>
        <v>21.98056240460113</v>
      </c>
    </row>
    <row r="264" spans="1:7" x14ac:dyDescent="0.3">
      <c r="A264" s="5">
        <v>73</v>
      </c>
      <c r="B264" s="4">
        <v>43089</v>
      </c>
      <c r="C264" s="29">
        <v>174.10000600000001</v>
      </c>
      <c r="D264" s="29">
        <v>148.10000600000001</v>
      </c>
      <c r="E264" s="29">
        <f t="shared" si="9"/>
        <v>21.767732992635899</v>
      </c>
      <c r="F264" s="29">
        <f t="shared" si="10"/>
        <v>-4.5785512782595958</v>
      </c>
      <c r="G264" s="29">
        <f t="shared" si="11"/>
        <v>26.346284270895495</v>
      </c>
    </row>
    <row r="265" spans="1:7" x14ac:dyDescent="0.3">
      <c r="A265" s="5">
        <v>72</v>
      </c>
      <c r="B265" s="4">
        <v>43090</v>
      </c>
      <c r="C265" s="29">
        <v>172.699997</v>
      </c>
      <c r="D265" s="29">
        <v>148.10000600000001</v>
      </c>
      <c r="E265" s="29">
        <f t="shared" si="9"/>
        <v>20.367723992635888</v>
      </c>
      <c r="F265" s="29">
        <f t="shared" si="10"/>
        <v>-1.4000090000000114</v>
      </c>
      <c r="G265" s="29">
        <f t="shared" si="11"/>
        <v>21.767732992635899</v>
      </c>
    </row>
    <row r="266" spans="1:7" x14ac:dyDescent="0.3">
      <c r="A266" s="5">
        <v>71</v>
      </c>
      <c r="B266" s="4">
        <v>43091</v>
      </c>
      <c r="C266" s="29">
        <v>171.14999399999999</v>
      </c>
      <c r="D266" s="29">
        <v>148.199997</v>
      </c>
      <c r="E266" s="29">
        <f t="shared" si="9"/>
        <v>18.714872540960073</v>
      </c>
      <c r="F266" s="29">
        <f t="shared" si="10"/>
        <v>-1.652851451675815</v>
      </c>
      <c r="G266" s="29">
        <f t="shared" si="11"/>
        <v>20.367723992635888</v>
      </c>
    </row>
    <row r="267" spans="1:7" x14ac:dyDescent="0.3">
      <c r="A267" s="5">
        <v>70</v>
      </c>
      <c r="B267" s="4">
        <v>43095</v>
      </c>
      <c r="C267" s="29">
        <v>171.75</v>
      </c>
      <c r="D267" s="29">
        <v>148.10000600000001</v>
      </c>
      <c r="E267" s="29">
        <f t="shared" si="9"/>
        <v>19.417726992635892</v>
      </c>
      <c r="F267" s="29">
        <f t="shared" si="10"/>
        <v>0.70285445167581884</v>
      </c>
      <c r="G267" s="29">
        <f t="shared" si="11"/>
        <v>18.714872540960073</v>
      </c>
    </row>
    <row r="268" spans="1:7" x14ac:dyDescent="0.3">
      <c r="A268" s="5">
        <v>69</v>
      </c>
      <c r="B268" s="4">
        <v>43096</v>
      </c>
      <c r="C268" s="29">
        <v>171.85000600000001</v>
      </c>
      <c r="D268" s="29">
        <v>148.300003</v>
      </c>
      <c r="E268" s="29">
        <f t="shared" si="9"/>
        <v>19.312020660627951</v>
      </c>
      <c r="F268" s="29">
        <f t="shared" si="10"/>
        <v>-0.10570633200794077</v>
      </c>
      <c r="G268" s="29">
        <f t="shared" si="11"/>
        <v>19.417726992635892</v>
      </c>
    </row>
    <row r="269" spans="1:7" x14ac:dyDescent="0.3">
      <c r="A269" s="5">
        <v>68</v>
      </c>
      <c r="B269" s="4">
        <v>43097</v>
      </c>
      <c r="C269" s="29">
        <v>169.75</v>
      </c>
      <c r="D269" s="29">
        <v>145.89999399999999</v>
      </c>
      <c r="E269" s="29">
        <f t="shared" si="9"/>
        <v>19.680608930692529</v>
      </c>
      <c r="F269" s="29">
        <f t="shared" si="10"/>
        <v>0.36858827006457773</v>
      </c>
      <c r="G269" s="29">
        <f t="shared" si="11"/>
        <v>19.312020660627951</v>
      </c>
    </row>
    <row r="270" spans="1:7" x14ac:dyDescent="0.3">
      <c r="A270" s="5">
        <v>67</v>
      </c>
      <c r="B270" s="4">
        <v>43098</v>
      </c>
      <c r="C270" s="29">
        <v>169.75</v>
      </c>
      <c r="D270" s="29">
        <v>144.300003</v>
      </c>
      <c r="E270" s="29">
        <f t="shared" si="9"/>
        <v>21.326323015412584</v>
      </c>
      <c r="F270" s="29">
        <f t="shared" si="10"/>
        <v>1.6457140847200549</v>
      </c>
      <c r="G270" s="29">
        <f t="shared" si="11"/>
        <v>19.680608930692529</v>
      </c>
    </row>
    <row r="271" spans="1:7" x14ac:dyDescent="0.3">
      <c r="A271" s="5">
        <v>66</v>
      </c>
      <c r="B271" s="4">
        <v>43101</v>
      </c>
      <c r="C271" s="29">
        <v>169.89999399999999</v>
      </c>
      <c r="D271" s="29">
        <v>144.89999399999999</v>
      </c>
      <c r="E271" s="29">
        <f t="shared" si="9"/>
        <v>20.859180019388674</v>
      </c>
      <c r="F271" s="29">
        <f t="shared" si="10"/>
        <v>-0.46714299602390952</v>
      </c>
      <c r="G271" s="29">
        <f t="shared" si="11"/>
        <v>21.326323015412584</v>
      </c>
    </row>
    <row r="272" spans="1:7" x14ac:dyDescent="0.3">
      <c r="A272" s="5">
        <v>65</v>
      </c>
      <c r="B272" s="4">
        <v>43102</v>
      </c>
      <c r="C272" s="29">
        <v>167.300003</v>
      </c>
      <c r="D272" s="29">
        <v>141.949997</v>
      </c>
      <c r="E272" s="29">
        <f t="shared" si="9"/>
        <v>21.29348834531109</v>
      </c>
      <c r="F272" s="29">
        <f t="shared" si="10"/>
        <v>0.43430832592241586</v>
      </c>
      <c r="G272" s="29">
        <f t="shared" si="11"/>
        <v>20.859180019388674</v>
      </c>
    </row>
    <row r="273" spans="1:7" x14ac:dyDescent="0.3">
      <c r="A273" s="5">
        <v>64</v>
      </c>
      <c r="B273" s="4">
        <v>43103</v>
      </c>
      <c r="C273" s="29">
        <v>168.35000600000001</v>
      </c>
      <c r="D273" s="29">
        <v>143.14999399999999</v>
      </c>
      <c r="E273" s="29">
        <f t="shared" si="9"/>
        <v>21.109201924606992</v>
      </c>
      <c r="F273" s="29">
        <f t="shared" si="10"/>
        <v>-0.18428642070409751</v>
      </c>
      <c r="G273" s="29">
        <f t="shared" si="11"/>
        <v>21.29348834531109</v>
      </c>
    </row>
    <row r="274" spans="1:7" x14ac:dyDescent="0.3">
      <c r="A274" s="5">
        <v>63</v>
      </c>
      <c r="B274" s="4">
        <v>43104</v>
      </c>
      <c r="C274" s="29">
        <v>174.64999399999999</v>
      </c>
      <c r="D274" s="29">
        <v>147.5</v>
      </c>
      <c r="E274" s="29">
        <f t="shared" si="9"/>
        <v>22.934873417316112</v>
      </c>
      <c r="F274" s="29">
        <f t="shared" si="10"/>
        <v>1.8256714927091195</v>
      </c>
      <c r="G274" s="29">
        <f t="shared" si="11"/>
        <v>21.109201924606992</v>
      </c>
    </row>
    <row r="275" spans="1:7" x14ac:dyDescent="0.3">
      <c r="A275" s="5">
        <v>62</v>
      </c>
      <c r="B275" s="4">
        <v>43105</v>
      </c>
      <c r="C275" s="29">
        <v>172.25</v>
      </c>
      <c r="D275" s="29">
        <v>145.300003</v>
      </c>
      <c r="E275" s="29">
        <f t="shared" si="9"/>
        <v>22.797745926716431</v>
      </c>
      <c r="F275" s="29">
        <f t="shared" si="10"/>
        <v>-0.13712749059968132</v>
      </c>
      <c r="G275" s="29">
        <f t="shared" si="11"/>
        <v>22.934873417316112</v>
      </c>
    </row>
    <row r="276" spans="1:7" x14ac:dyDescent="0.3">
      <c r="A276" s="5">
        <v>61</v>
      </c>
      <c r="B276" s="4">
        <v>43108</v>
      </c>
      <c r="C276" s="29">
        <v>170.39999399999999</v>
      </c>
      <c r="D276" s="29">
        <v>145.64999399999999</v>
      </c>
      <c r="E276" s="29">
        <f t="shared" si="9"/>
        <v>20.587747202866552</v>
      </c>
      <c r="F276" s="29">
        <f t="shared" si="10"/>
        <v>-2.2099987238498784</v>
      </c>
      <c r="G276" s="29">
        <f t="shared" si="11"/>
        <v>22.797745926716431</v>
      </c>
    </row>
    <row r="277" spans="1:7" x14ac:dyDescent="0.3">
      <c r="A277" s="5">
        <v>60</v>
      </c>
      <c r="B277" s="4">
        <v>43109</v>
      </c>
      <c r="C277" s="29">
        <v>170.25</v>
      </c>
      <c r="D277" s="29">
        <v>144.10000600000001</v>
      </c>
      <c r="E277" s="29">
        <f t="shared" si="9"/>
        <v>22.032035347420532</v>
      </c>
      <c r="F277" s="29">
        <f t="shared" si="10"/>
        <v>1.4442881445539797</v>
      </c>
      <c r="G277" s="29">
        <f t="shared" si="11"/>
        <v>20.587747202866552</v>
      </c>
    </row>
    <row r="278" spans="1:7" x14ac:dyDescent="0.3">
      <c r="A278" s="5">
        <v>59</v>
      </c>
      <c r="B278" s="4">
        <v>43110</v>
      </c>
      <c r="C278" s="29">
        <v>165</v>
      </c>
      <c r="D278" s="29">
        <v>141.75</v>
      </c>
      <c r="E278" s="29">
        <f t="shared" si="9"/>
        <v>19.199197677319063</v>
      </c>
      <c r="F278" s="29">
        <f t="shared" si="10"/>
        <v>-2.832837670101469</v>
      </c>
      <c r="G278" s="29">
        <f t="shared" si="11"/>
        <v>22.032035347420532</v>
      </c>
    </row>
    <row r="279" spans="1:7" x14ac:dyDescent="0.3">
      <c r="A279" s="5">
        <v>58</v>
      </c>
      <c r="B279" s="4">
        <v>43111</v>
      </c>
      <c r="C279" s="29">
        <v>166.050003</v>
      </c>
      <c r="D279" s="29">
        <v>138.800003</v>
      </c>
      <c r="E279" s="29">
        <f t="shared" si="9"/>
        <v>23.283500003241471</v>
      </c>
      <c r="F279" s="29">
        <f t="shared" si="10"/>
        <v>4.0843023259224083</v>
      </c>
      <c r="G279" s="29">
        <f t="shared" si="11"/>
        <v>19.199197677319063</v>
      </c>
    </row>
    <row r="280" spans="1:7" x14ac:dyDescent="0.3">
      <c r="A280" s="5">
        <v>57</v>
      </c>
      <c r="B280" s="4">
        <v>43112</v>
      </c>
      <c r="C280" s="29">
        <v>162.64999399999999</v>
      </c>
      <c r="D280" s="29">
        <v>137.60000600000001</v>
      </c>
      <c r="E280" s="29">
        <f t="shared" si="9"/>
        <v>21.11778042394559</v>
      </c>
      <c r="F280" s="29">
        <f t="shared" si="10"/>
        <v>-2.1657195792958817</v>
      </c>
      <c r="G280" s="29">
        <f t="shared" si="11"/>
        <v>23.283500003241471</v>
      </c>
    </row>
    <row r="281" spans="1:7" x14ac:dyDescent="0.3">
      <c r="A281" s="5">
        <v>56</v>
      </c>
      <c r="B281" s="4">
        <v>43115</v>
      </c>
      <c r="C281" s="29">
        <v>162.39999399999999</v>
      </c>
      <c r="D281" s="29">
        <v>139.550003</v>
      </c>
      <c r="E281" s="29">
        <f t="shared" si="9"/>
        <v>18.862058186719338</v>
      </c>
      <c r="F281" s="29">
        <f t="shared" si="10"/>
        <v>-2.2557222372262515</v>
      </c>
      <c r="G281" s="29">
        <f t="shared" si="11"/>
        <v>21.11778042394559</v>
      </c>
    </row>
    <row r="282" spans="1:7" x14ac:dyDescent="0.3">
      <c r="A282" s="5">
        <v>55</v>
      </c>
      <c r="B282" s="4">
        <v>43116</v>
      </c>
      <c r="C282" s="29">
        <v>156.89999399999999</v>
      </c>
      <c r="D282" s="29">
        <v>136.35000600000001</v>
      </c>
      <c r="E282" s="29">
        <f t="shared" si="9"/>
        <v>16.653501784815802</v>
      </c>
      <c r="F282" s="29">
        <f t="shared" si="10"/>
        <v>-2.208556401903536</v>
      </c>
      <c r="G282" s="29">
        <f t="shared" si="11"/>
        <v>18.862058186719338</v>
      </c>
    </row>
    <row r="283" spans="1:7" x14ac:dyDescent="0.3">
      <c r="A283" s="5">
        <v>54</v>
      </c>
      <c r="B283" s="4">
        <v>43117</v>
      </c>
      <c r="C283" s="29">
        <v>164.699997</v>
      </c>
      <c r="D283" s="29">
        <v>140.5</v>
      </c>
      <c r="E283" s="29">
        <f t="shared" si="9"/>
        <v>20.184916038189272</v>
      </c>
      <c r="F283" s="29">
        <f t="shared" si="10"/>
        <v>3.5314142533734696</v>
      </c>
      <c r="G283" s="29">
        <f t="shared" si="11"/>
        <v>16.653501784815802</v>
      </c>
    </row>
    <row r="284" spans="1:7" x14ac:dyDescent="0.3">
      <c r="A284" s="5">
        <v>53</v>
      </c>
      <c r="B284" s="4">
        <v>43118</v>
      </c>
      <c r="C284" s="29">
        <v>160.5</v>
      </c>
      <c r="D284" s="29">
        <v>137.89999399999999</v>
      </c>
      <c r="E284" s="29">
        <f t="shared" si="9"/>
        <v>18.659225640261837</v>
      </c>
      <c r="F284" s="29">
        <f t="shared" si="10"/>
        <v>-1.5256903979274341</v>
      </c>
      <c r="G284" s="29">
        <f t="shared" si="11"/>
        <v>20.184916038189272</v>
      </c>
    </row>
    <row r="285" spans="1:7" x14ac:dyDescent="0.3">
      <c r="A285" s="5">
        <v>52</v>
      </c>
      <c r="B285" s="4">
        <v>43119</v>
      </c>
      <c r="C285" s="29">
        <v>164.949997</v>
      </c>
      <c r="D285" s="29">
        <v>141.35000600000001</v>
      </c>
      <c r="E285" s="29">
        <f t="shared" si="9"/>
        <v>19.560619341334984</v>
      </c>
      <c r="F285" s="29">
        <f t="shared" si="10"/>
        <v>0.90139370107314676</v>
      </c>
      <c r="G285" s="29">
        <f t="shared" si="11"/>
        <v>18.659225640261837</v>
      </c>
    </row>
    <row r="286" spans="1:7" x14ac:dyDescent="0.3">
      <c r="A286" s="5">
        <v>51</v>
      </c>
      <c r="B286" s="4">
        <v>43122</v>
      </c>
      <c r="C286" s="29">
        <v>164.300003</v>
      </c>
      <c r="D286" s="29">
        <v>140.35000600000001</v>
      </c>
      <c r="E286" s="29">
        <f t="shared" si="9"/>
        <v>19.939202430031145</v>
      </c>
      <c r="F286" s="29">
        <f t="shared" si="10"/>
        <v>0.37858308869616053</v>
      </c>
      <c r="G286" s="29">
        <f t="shared" si="11"/>
        <v>19.560619341334984</v>
      </c>
    </row>
    <row r="287" spans="1:7" x14ac:dyDescent="0.3">
      <c r="A287" s="5">
        <v>50</v>
      </c>
      <c r="B287" s="4">
        <v>43123</v>
      </c>
      <c r="C287" s="29">
        <v>169.300003</v>
      </c>
      <c r="D287" s="29">
        <v>145.050003</v>
      </c>
      <c r="E287" s="29">
        <f t="shared" si="9"/>
        <v>20.104893198890466</v>
      </c>
      <c r="F287" s="29">
        <f t="shared" si="10"/>
        <v>0.16569076885932077</v>
      </c>
      <c r="G287" s="29">
        <f t="shared" si="11"/>
        <v>19.939202430031145</v>
      </c>
    </row>
    <row r="288" spans="1:7" x14ac:dyDescent="0.3">
      <c r="A288" s="5">
        <v>49</v>
      </c>
      <c r="B288" s="4">
        <v>43124</v>
      </c>
      <c r="C288" s="29">
        <v>172.449997</v>
      </c>
      <c r="D288" s="29">
        <v>148.89999399999999</v>
      </c>
      <c r="E288" s="29">
        <f t="shared" si="9"/>
        <v>19.294874664604038</v>
      </c>
      <c r="F288" s="29">
        <f t="shared" si="10"/>
        <v>-0.81001853428642789</v>
      </c>
      <c r="G288" s="29">
        <f t="shared" si="11"/>
        <v>20.104893198890466</v>
      </c>
    </row>
    <row r="289" spans="1:7" x14ac:dyDescent="0.3">
      <c r="A289" s="5">
        <v>48</v>
      </c>
      <c r="B289" s="4">
        <v>43125</v>
      </c>
      <c r="C289" s="29">
        <v>169.39999399999999</v>
      </c>
      <c r="D289" s="29">
        <v>141.75</v>
      </c>
      <c r="E289" s="29">
        <f t="shared" si="9"/>
        <v>23.599191677319055</v>
      </c>
      <c r="F289" s="29">
        <f t="shared" si="10"/>
        <v>4.3043170127150177</v>
      </c>
      <c r="G289" s="29">
        <f t="shared" si="11"/>
        <v>19.294874664604038</v>
      </c>
    </row>
    <row r="290" spans="1:7" x14ac:dyDescent="0.3">
      <c r="A290" s="5">
        <v>47</v>
      </c>
      <c r="B290" s="4">
        <v>43129</v>
      </c>
      <c r="C290" s="29">
        <v>163.699997</v>
      </c>
      <c r="D290" s="29">
        <v>137.699997</v>
      </c>
      <c r="E290" s="29">
        <f t="shared" si="9"/>
        <v>22.064934972269782</v>
      </c>
      <c r="F290" s="29">
        <f t="shared" si="10"/>
        <v>-1.5342567050492733</v>
      </c>
      <c r="G290" s="29">
        <f t="shared" si="11"/>
        <v>23.599191677319055</v>
      </c>
    </row>
    <row r="291" spans="1:7" x14ac:dyDescent="0.3">
      <c r="A291" s="5">
        <v>46</v>
      </c>
      <c r="B291" s="4">
        <v>43130</v>
      </c>
      <c r="C291" s="29">
        <v>161.699997</v>
      </c>
      <c r="D291" s="29">
        <v>136.10000600000001</v>
      </c>
      <c r="E291" s="29">
        <f t="shared" si="9"/>
        <v>21.710649056989837</v>
      </c>
      <c r="F291" s="29">
        <f t="shared" si="10"/>
        <v>-0.35428591527994513</v>
      </c>
      <c r="G291" s="29">
        <f t="shared" si="11"/>
        <v>22.064934972269782</v>
      </c>
    </row>
    <row r="292" spans="1:7" x14ac:dyDescent="0.3">
      <c r="A292" s="5">
        <v>45</v>
      </c>
      <c r="B292" s="4">
        <v>43131</v>
      </c>
      <c r="C292" s="29">
        <v>157.199997</v>
      </c>
      <c r="D292" s="29">
        <v>136.25</v>
      </c>
      <c r="E292" s="29">
        <f t="shared" si="9"/>
        <v>17.056368665147943</v>
      </c>
      <c r="F292" s="29">
        <f t="shared" si="10"/>
        <v>-4.654280391841894</v>
      </c>
      <c r="G292" s="29">
        <f t="shared" si="11"/>
        <v>21.710649056989837</v>
      </c>
    </row>
    <row r="293" spans="1:7" x14ac:dyDescent="0.3">
      <c r="A293" s="5">
        <v>44</v>
      </c>
      <c r="B293" s="4">
        <v>43132</v>
      </c>
      <c r="C293" s="29">
        <v>153.5</v>
      </c>
      <c r="D293" s="29">
        <v>132.10000600000001</v>
      </c>
      <c r="E293" s="29">
        <f t="shared" si="9"/>
        <v>17.624960411774481</v>
      </c>
      <c r="F293" s="29">
        <f t="shared" si="10"/>
        <v>0.568591746626538</v>
      </c>
      <c r="G293" s="29">
        <f t="shared" si="11"/>
        <v>17.056368665147943</v>
      </c>
    </row>
    <row r="294" spans="1:7" x14ac:dyDescent="0.3">
      <c r="A294" s="5">
        <v>43</v>
      </c>
      <c r="B294" s="4">
        <v>43133</v>
      </c>
      <c r="C294" s="29">
        <v>147.550003</v>
      </c>
      <c r="D294" s="29">
        <v>127.5</v>
      </c>
      <c r="E294" s="29">
        <f t="shared" si="9"/>
        <v>16.406424191239381</v>
      </c>
      <c r="F294" s="29">
        <f t="shared" si="10"/>
        <v>-1.2185362205350998</v>
      </c>
      <c r="G294" s="29">
        <f t="shared" si="11"/>
        <v>17.624960411774481</v>
      </c>
    </row>
    <row r="295" spans="1:7" x14ac:dyDescent="0.3">
      <c r="A295" s="5">
        <v>42</v>
      </c>
      <c r="B295" s="4">
        <v>43136</v>
      </c>
      <c r="C295" s="29">
        <v>147.199997</v>
      </c>
      <c r="D295" s="29">
        <v>126.650002</v>
      </c>
      <c r="E295" s="29">
        <f t="shared" si="9"/>
        <v>16.930706659476925</v>
      </c>
      <c r="F295" s="29">
        <f t="shared" si="10"/>
        <v>0.52428246823754421</v>
      </c>
      <c r="G295" s="29">
        <f t="shared" si="11"/>
        <v>16.406424191239381</v>
      </c>
    </row>
    <row r="296" spans="1:7" x14ac:dyDescent="0.3">
      <c r="A296" s="5">
        <v>41</v>
      </c>
      <c r="B296" s="4">
        <v>43137</v>
      </c>
      <c r="C296" s="29">
        <v>142.60000600000001</v>
      </c>
      <c r="D296" s="29">
        <v>125.25</v>
      </c>
      <c r="E296" s="29">
        <f t="shared" ref="E296:E336" si="12">C296-$E$3*D296</f>
        <v>13.77072564080575</v>
      </c>
      <c r="F296" s="29">
        <f t="shared" ref="F296:F336" si="13">E296-E295</f>
        <v>-3.159981018671175</v>
      </c>
      <c r="G296" s="29">
        <f t="shared" ref="G296:G336" si="14">E295</f>
        <v>16.930706659476925</v>
      </c>
    </row>
    <row r="297" spans="1:7" x14ac:dyDescent="0.3">
      <c r="A297" s="5">
        <v>40</v>
      </c>
      <c r="B297" s="4">
        <v>43138</v>
      </c>
      <c r="C297" s="29">
        <v>141</v>
      </c>
      <c r="D297" s="29">
        <v>123.650002</v>
      </c>
      <c r="E297" s="29">
        <f t="shared" si="12"/>
        <v>13.816440925565416</v>
      </c>
      <c r="F297" s="29">
        <f t="shared" si="13"/>
        <v>4.5715284759666019E-2</v>
      </c>
      <c r="G297" s="29">
        <f t="shared" si="14"/>
        <v>13.77072564080575</v>
      </c>
    </row>
    <row r="298" spans="1:7" x14ac:dyDescent="0.3">
      <c r="A298" s="5">
        <v>39</v>
      </c>
      <c r="B298" s="4">
        <v>43139</v>
      </c>
      <c r="C298" s="29">
        <v>142.35000600000001</v>
      </c>
      <c r="D298" s="29">
        <v>125.150002</v>
      </c>
      <c r="E298" s="29">
        <f t="shared" si="12"/>
        <v>13.62358129252118</v>
      </c>
      <c r="F298" s="29">
        <f t="shared" si="13"/>
        <v>-0.19285963304423603</v>
      </c>
      <c r="G298" s="29">
        <f t="shared" si="14"/>
        <v>13.816440925565416</v>
      </c>
    </row>
    <row r="299" spans="1:7" x14ac:dyDescent="0.3">
      <c r="A299" s="5">
        <v>38</v>
      </c>
      <c r="B299" s="4">
        <v>43140</v>
      </c>
      <c r="C299" s="29">
        <v>142.199997</v>
      </c>
      <c r="D299" s="29">
        <v>126.25</v>
      </c>
      <c r="E299" s="29">
        <f t="shared" si="12"/>
        <v>12.342139552109558</v>
      </c>
      <c r="F299" s="29">
        <f t="shared" si="13"/>
        <v>-1.2814417404116227</v>
      </c>
      <c r="G299" s="29">
        <f t="shared" si="14"/>
        <v>13.62358129252118</v>
      </c>
    </row>
    <row r="300" spans="1:7" x14ac:dyDescent="0.3">
      <c r="A300" s="5">
        <v>37</v>
      </c>
      <c r="B300" s="4">
        <v>43143</v>
      </c>
      <c r="C300" s="29">
        <v>144.85000600000001</v>
      </c>
      <c r="D300" s="29">
        <v>127.400002</v>
      </c>
      <c r="E300" s="29">
        <f t="shared" si="12"/>
        <v>13.809282842954815</v>
      </c>
      <c r="F300" s="29">
        <f t="shared" si="13"/>
        <v>1.4671432908452573</v>
      </c>
      <c r="G300" s="29">
        <f t="shared" si="14"/>
        <v>12.342139552109558</v>
      </c>
    </row>
    <row r="301" spans="1:7" x14ac:dyDescent="0.3">
      <c r="A301" s="5">
        <v>36</v>
      </c>
      <c r="B301" s="4">
        <v>43145</v>
      </c>
      <c r="C301" s="29">
        <v>133.550003</v>
      </c>
      <c r="D301" s="29">
        <v>121.199997</v>
      </c>
      <c r="E301" s="29">
        <f t="shared" si="12"/>
        <v>8.8864629357564553</v>
      </c>
      <c r="F301" s="29">
        <f t="shared" si="13"/>
        <v>-4.9228199071983596</v>
      </c>
      <c r="G301" s="29">
        <f t="shared" si="14"/>
        <v>13.809282842954815</v>
      </c>
    </row>
    <row r="302" spans="1:7" x14ac:dyDescent="0.3">
      <c r="A302" s="5">
        <v>35</v>
      </c>
      <c r="B302" s="4">
        <v>43146</v>
      </c>
      <c r="C302" s="29">
        <v>133.35000600000001</v>
      </c>
      <c r="D302" s="29">
        <v>120.199997</v>
      </c>
      <c r="E302" s="29">
        <f t="shared" si="12"/>
        <v>9.7150430244526262</v>
      </c>
      <c r="F302" s="29">
        <f t="shared" si="13"/>
        <v>0.82858008869617095</v>
      </c>
      <c r="G302" s="29">
        <f t="shared" si="14"/>
        <v>8.8864629357564553</v>
      </c>
    </row>
    <row r="303" spans="1:7" x14ac:dyDescent="0.3">
      <c r="A303" s="5">
        <v>34</v>
      </c>
      <c r="B303" s="4">
        <v>43147</v>
      </c>
      <c r="C303" s="29">
        <v>130.449997</v>
      </c>
      <c r="D303" s="29">
        <v>118.349998</v>
      </c>
      <c r="E303" s="29">
        <f t="shared" si="12"/>
        <v>8.7179006099634222</v>
      </c>
      <c r="F303" s="29">
        <f t="shared" si="13"/>
        <v>-0.99714241448920404</v>
      </c>
      <c r="G303" s="29">
        <f t="shared" si="14"/>
        <v>9.7150430244526262</v>
      </c>
    </row>
    <row r="304" spans="1:7" x14ac:dyDescent="0.3">
      <c r="A304" s="5">
        <v>33</v>
      </c>
      <c r="B304" s="4">
        <v>43150</v>
      </c>
      <c r="C304" s="29">
        <v>125</v>
      </c>
      <c r="D304" s="29">
        <v>109.650002</v>
      </c>
      <c r="E304" s="29">
        <f t="shared" si="12"/>
        <v>12.216520167311671</v>
      </c>
      <c r="F304" s="29">
        <f t="shared" si="13"/>
        <v>3.498619557348249</v>
      </c>
      <c r="G304" s="29">
        <f t="shared" si="14"/>
        <v>8.7179006099634222</v>
      </c>
    </row>
    <row r="305" spans="1:7" x14ac:dyDescent="0.3">
      <c r="A305" s="5">
        <v>32</v>
      </c>
      <c r="B305" s="4">
        <v>43151</v>
      </c>
      <c r="C305" s="29">
        <v>129.5</v>
      </c>
      <c r="D305" s="29">
        <v>111.349998</v>
      </c>
      <c r="E305" s="29">
        <f t="shared" si="12"/>
        <v>14.967943230836553</v>
      </c>
      <c r="F305" s="29">
        <f t="shared" si="13"/>
        <v>2.7514230635248822</v>
      </c>
      <c r="G305" s="29">
        <f t="shared" si="14"/>
        <v>12.216520167311671</v>
      </c>
    </row>
    <row r="306" spans="1:7" x14ac:dyDescent="0.3">
      <c r="A306" s="5">
        <v>31</v>
      </c>
      <c r="B306" s="4">
        <v>43152</v>
      </c>
      <c r="C306" s="29">
        <v>128.75</v>
      </c>
      <c r="D306" s="29">
        <v>109.449997</v>
      </c>
      <c r="E306" s="29">
        <f t="shared" si="12"/>
        <v>16.172240727936355</v>
      </c>
      <c r="F306" s="29">
        <f t="shared" si="13"/>
        <v>1.2042974970998017</v>
      </c>
      <c r="G306" s="29">
        <f t="shared" si="14"/>
        <v>14.967943230836553</v>
      </c>
    </row>
    <row r="307" spans="1:7" x14ac:dyDescent="0.3">
      <c r="A307" s="5">
        <v>30</v>
      </c>
      <c r="B307" s="4">
        <v>43153</v>
      </c>
      <c r="C307" s="29">
        <v>129</v>
      </c>
      <c r="D307" s="29">
        <v>107.349998</v>
      </c>
      <c r="E307" s="29">
        <f t="shared" si="12"/>
        <v>18.582251585621208</v>
      </c>
      <c r="F307" s="29">
        <f t="shared" si="13"/>
        <v>2.4100108576848527</v>
      </c>
      <c r="G307" s="29">
        <f t="shared" si="14"/>
        <v>16.172240727936355</v>
      </c>
    </row>
    <row r="308" spans="1:7" x14ac:dyDescent="0.3">
      <c r="A308" s="5">
        <v>29</v>
      </c>
      <c r="B308" s="4">
        <v>43154</v>
      </c>
      <c r="C308" s="29">
        <v>128.949997</v>
      </c>
      <c r="D308" s="29">
        <v>108.599998</v>
      </c>
      <c r="E308" s="29">
        <f t="shared" si="12"/>
        <v>17.246527224751006</v>
      </c>
      <c r="F308" s="29">
        <f t="shared" si="13"/>
        <v>-1.3357243608702021</v>
      </c>
      <c r="G308" s="29">
        <f t="shared" si="14"/>
        <v>18.582251585621208</v>
      </c>
    </row>
    <row r="309" spans="1:7" x14ac:dyDescent="0.3">
      <c r="A309" s="5">
        <v>28</v>
      </c>
      <c r="B309" s="4">
        <v>43157</v>
      </c>
      <c r="C309" s="29">
        <v>127.25</v>
      </c>
      <c r="D309" s="29">
        <v>107.599998</v>
      </c>
      <c r="E309" s="29">
        <f t="shared" si="12"/>
        <v>16.575107313447162</v>
      </c>
      <c r="F309" s="29">
        <f t="shared" si="13"/>
        <v>-0.67141991130384326</v>
      </c>
      <c r="G309" s="29">
        <f t="shared" si="14"/>
        <v>17.246527224751006</v>
      </c>
    </row>
    <row r="310" spans="1:7" x14ac:dyDescent="0.3">
      <c r="A310" s="5">
        <v>27</v>
      </c>
      <c r="B310" s="4">
        <v>43158</v>
      </c>
      <c r="C310" s="29">
        <v>118.449997</v>
      </c>
      <c r="D310" s="29">
        <v>103.050003</v>
      </c>
      <c r="E310" s="29">
        <f t="shared" si="12"/>
        <v>12.455124924129251</v>
      </c>
      <c r="F310" s="29">
        <f t="shared" si="13"/>
        <v>-4.1199823893179115</v>
      </c>
      <c r="G310" s="29">
        <f t="shared" si="14"/>
        <v>16.575107313447162</v>
      </c>
    </row>
    <row r="311" spans="1:7" x14ac:dyDescent="0.3">
      <c r="A311" s="5">
        <v>26</v>
      </c>
      <c r="B311" s="4">
        <v>43159</v>
      </c>
      <c r="C311" s="29">
        <v>116.199997</v>
      </c>
      <c r="D311" s="29">
        <v>105.550003</v>
      </c>
      <c r="E311" s="29">
        <f t="shared" si="12"/>
        <v>7.6336822023888402</v>
      </c>
      <c r="F311" s="29">
        <f t="shared" si="13"/>
        <v>-4.8214427217404108</v>
      </c>
      <c r="G311" s="29">
        <f t="shared" si="14"/>
        <v>12.455124924129251</v>
      </c>
    </row>
    <row r="312" spans="1:7" x14ac:dyDescent="0.3">
      <c r="A312" s="5">
        <v>25</v>
      </c>
      <c r="B312" s="4">
        <v>43160</v>
      </c>
      <c r="C312" s="29">
        <v>113.150002</v>
      </c>
      <c r="D312" s="29">
        <v>103.599998</v>
      </c>
      <c r="E312" s="29">
        <f t="shared" si="12"/>
        <v>6.5894176682318175</v>
      </c>
      <c r="F312" s="29">
        <f t="shared" si="13"/>
        <v>-1.0442645341570227</v>
      </c>
      <c r="G312" s="29">
        <f t="shared" si="14"/>
        <v>7.6336822023888402</v>
      </c>
    </row>
    <row r="313" spans="1:7" x14ac:dyDescent="0.3">
      <c r="A313" s="5">
        <v>24</v>
      </c>
      <c r="B313" s="4">
        <v>43164</v>
      </c>
      <c r="C313" s="29">
        <v>110.650002</v>
      </c>
      <c r="D313" s="29">
        <v>100.75</v>
      </c>
      <c r="E313" s="29">
        <f t="shared" si="12"/>
        <v>7.0208603138617036</v>
      </c>
      <c r="F313" s="29">
        <f t="shared" si="13"/>
        <v>0.4314426456298861</v>
      </c>
      <c r="G313" s="29">
        <f t="shared" si="14"/>
        <v>6.5894176682318175</v>
      </c>
    </row>
    <row r="314" spans="1:7" x14ac:dyDescent="0.3">
      <c r="A314" s="5">
        <v>23</v>
      </c>
      <c r="B314" s="4">
        <v>43165</v>
      </c>
      <c r="C314" s="29">
        <v>103.5</v>
      </c>
      <c r="D314" s="29">
        <v>96.75</v>
      </c>
      <c r="E314" s="29">
        <f t="shared" si="12"/>
        <v>3.9851666686463432</v>
      </c>
      <c r="F314" s="29">
        <f t="shared" si="13"/>
        <v>-3.0356936452153604</v>
      </c>
      <c r="G314" s="29">
        <f t="shared" si="14"/>
        <v>7.0208603138617036</v>
      </c>
    </row>
    <row r="315" spans="1:7" x14ac:dyDescent="0.3">
      <c r="A315" s="5">
        <v>22</v>
      </c>
      <c r="B315" s="4">
        <v>43166</v>
      </c>
      <c r="C315" s="29">
        <v>101.050003</v>
      </c>
      <c r="D315" s="29">
        <v>95.699996999999996</v>
      </c>
      <c r="E315" s="29">
        <f t="shared" si="12"/>
        <v>2.6151786975085827</v>
      </c>
      <c r="F315" s="29">
        <f t="shared" si="13"/>
        <v>-1.3699879711377605</v>
      </c>
      <c r="G315" s="29">
        <f t="shared" si="14"/>
        <v>3.9851666686463432</v>
      </c>
    </row>
    <row r="316" spans="1:7" x14ac:dyDescent="0.3">
      <c r="A316" s="5">
        <v>21</v>
      </c>
      <c r="B316" s="4">
        <v>43167</v>
      </c>
      <c r="C316" s="29">
        <v>99.650002000000001</v>
      </c>
      <c r="D316" s="29">
        <v>96.25</v>
      </c>
      <c r="E316" s="29">
        <f t="shared" si="12"/>
        <v>0.64945721299442027</v>
      </c>
      <c r="F316" s="29">
        <f t="shared" si="13"/>
        <v>-1.9657214845141624</v>
      </c>
      <c r="G316" s="29">
        <f t="shared" si="14"/>
        <v>2.6151786975085827</v>
      </c>
    </row>
    <row r="317" spans="1:7" x14ac:dyDescent="0.3">
      <c r="A317" s="5">
        <v>20</v>
      </c>
      <c r="B317" s="4">
        <v>43168</v>
      </c>
      <c r="C317" s="29">
        <v>97.650002000000001</v>
      </c>
      <c r="D317" s="29">
        <v>93.449996999999996</v>
      </c>
      <c r="E317" s="29">
        <f t="shared" si="12"/>
        <v>1.5294761470749449</v>
      </c>
      <c r="F317" s="29">
        <f t="shared" si="13"/>
        <v>0.88001893408052467</v>
      </c>
      <c r="G317" s="29">
        <f t="shared" si="14"/>
        <v>0.64945721299442027</v>
      </c>
    </row>
    <row r="318" spans="1:7" x14ac:dyDescent="0.3">
      <c r="A318" s="5">
        <v>19</v>
      </c>
      <c r="B318" s="4">
        <v>43171</v>
      </c>
      <c r="C318" s="29">
        <v>95.099997999999999</v>
      </c>
      <c r="D318" s="29">
        <v>91.150002000000001</v>
      </c>
      <c r="E318" s="29">
        <f t="shared" si="12"/>
        <v>1.3451943081906705</v>
      </c>
      <c r="F318" s="29">
        <f t="shared" si="13"/>
        <v>-0.18428183888427441</v>
      </c>
      <c r="G318" s="29">
        <f t="shared" si="14"/>
        <v>1.5294761470749449</v>
      </c>
    </row>
    <row r="319" spans="1:7" x14ac:dyDescent="0.3">
      <c r="A319" s="5">
        <v>18</v>
      </c>
      <c r="B319" s="4">
        <v>43172</v>
      </c>
      <c r="C319" s="29">
        <v>102.150002</v>
      </c>
      <c r="D319" s="29">
        <v>97.5</v>
      </c>
      <c r="E319" s="29">
        <f t="shared" si="12"/>
        <v>1.863735852124222</v>
      </c>
      <c r="F319" s="29">
        <f t="shared" si="13"/>
        <v>0.51854154393355145</v>
      </c>
      <c r="G319" s="29">
        <f t="shared" si="14"/>
        <v>1.3451943081906705</v>
      </c>
    </row>
    <row r="320" spans="1:7" x14ac:dyDescent="0.3">
      <c r="A320" s="5">
        <v>17</v>
      </c>
      <c r="B320" s="4">
        <v>43173</v>
      </c>
      <c r="C320" s="29">
        <v>103.050003</v>
      </c>
      <c r="D320" s="29">
        <v>102</v>
      </c>
      <c r="E320" s="29">
        <f t="shared" si="12"/>
        <v>-1.8648600470085057</v>
      </c>
      <c r="F320" s="29">
        <f t="shared" si="13"/>
        <v>-3.7285958991327277</v>
      </c>
      <c r="G320" s="29">
        <f t="shared" si="14"/>
        <v>1.863735852124222</v>
      </c>
    </row>
    <row r="321" spans="1:7" x14ac:dyDescent="0.3">
      <c r="A321" s="5">
        <v>16</v>
      </c>
      <c r="B321" s="4">
        <v>43174</v>
      </c>
      <c r="C321" s="29">
        <v>103.699997</v>
      </c>
      <c r="D321" s="29">
        <v>101.25</v>
      </c>
      <c r="E321" s="29">
        <f t="shared" si="12"/>
        <v>-0.44343323048639149</v>
      </c>
      <c r="F321" s="29">
        <f t="shared" si="13"/>
        <v>1.4214268165221142</v>
      </c>
      <c r="G321" s="29">
        <f t="shared" si="14"/>
        <v>-1.8648600470085057</v>
      </c>
    </row>
    <row r="322" spans="1:7" x14ac:dyDescent="0.3">
      <c r="A322" s="5">
        <v>15</v>
      </c>
      <c r="B322" s="4">
        <v>43175</v>
      </c>
      <c r="C322" s="29">
        <v>104</v>
      </c>
      <c r="D322" s="29">
        <v>99.849997999999999</v>
      </c>
      <c r="E322" s="29">
        <f t="shared" si="12"/>
        <v>1.2965797508424259</v>
      </c>
      <c r="F322" s="29">
        <f t="shared" si="13"/>
        <v>1.7400129813288174</v>
      </c>
      <c r="G322" s="29">
        <f t="shared" si="14"/>
        <v>-0.44343323048639149</v>
      </c>
    </row>
    <row r="323" spans="1:7" x14ac:dyDescent="0.3">
      <c r="A323" s="5">
        <v>14</v>
      </c>
      <c r="B323" s="4">
        <v>43178</v>
      </c>
      <c r="C323" s="29">
        <v>100.400002</v>
      </c>
      <c r="D323" s="29">
        <v>96.400002000000001</v>
      </c>
      <c r="E323" s="29">
        <f t="shared" si="12"/>
        <v>1.2451685925358191</v>
      </c>
      <c r="F323" s="29">
        <f t="shared" si="13"/>
        <v>-5.1411158306606808E-2</v>
      </c>
      <c r="G323" s="29">
        <f t="shared" si="14"/>
        <v>1.2965797508424259</v>
      </c>
    </row>
    <row r="324" spans="1:7" x14ac:dyDescent="0.3">
      <c r="A324" s="5">
        <v>13</v>
      </c>
      <c r="B324" s="4">
        <v>43179</v>
      </c>
      <c r="C324" s="29">
        <v>100.699997</v>
      </c>
      <c r="D324" s="29">
        <v>96.449996999999996</v>
      </c>
      <c r="E324" s="29">
        <f t="shared" si="12"/>
        <v>1.4937398809864533</v>
      </c>
      <c r="F324" s="29">
        <f t="shared" si="13"/>
        <v>0.24857128845063414</v>
      </c>
      <c r="G324" s="29">
        <f t="shared" si="14"/>
        <v>1.2451685925358191</v>
      </c>
    </row>
    <row r="325" spans="1:7" x14ac:dyDescent="0.3">
      <c r="A325" s="5">
        <v>12</v>
      </c>
      <c r="B325" s="4">
        <v>43180</v>
      </c>
      <c r="C325" s="29">
        <v>103.599998</v>
      </c>
      <c r="D325" s="29">
        <v>95.849997999999999</v>
      </c>
      <c r="E325" s="29">
        <f t="shared" si="12"/>
        <v>5.0108861056270655</v>
      </c>
      <c r="F325" s="29">
        <f t="shared" si="13"/>
        <v>3.5171462246406122</v>
      </c>
      <c r="G325" s="29">
        <f t="shared" si="14"/>
        <v>1.4937398809864533</v>
      </c>
    </row>
    <row r="326" spans="1:7" x14ac:dyDescent="0.3">
      <c r="A326" s="5">
        <v>11</v>
      </c>
      <c r="B326" s="4">
        <v>43181</v>
      </c>
      <c r="C326" s="29">
        <v>102.349998</v>
      </c>
      <c r="D326" s="29">
        <v>94.699996999999996</v>
      </c>
      <c r="E326" s="29">
        <f t="shared" si="12"/>
        <v>4.9437507862047454</v>
      </c>
      <c r="F326" s="29">
        <f t="shared" si="13"/>
        <v>-6.7135319422320094E-2</v>
      </c>
      <c r="G326" s="29">
        <f t="shared" si="14"/>
        <v>5.0108861056270655</v>
      </c>
    </row>
    <row r="327" spans="1:7" x14ac:dyDescent="0.3">
      <c r="A327" s="5">
        <v>10</v>
      </c>
      <c r="B327" s="4">
        <v>43182</v>
      </c>
      <c r="C327" s="29">
        <v>97.449996999999996</v>
      </c>
      <c r="D327" s="29">
        <v>86.849997999999999</v>
      </c>
      <c r="E327" s="29">
        <f t="shared" si="12"/>
        <v>8.1180789038925241</v>
      </c>
      <c r="F327" s="29">
        <f t="shared" si="13"/>
        <v>3.1743281176877787</v>
      </c>
      <c r="G327" s="29">
        <f t="shared" si="14"/>
        <v>4.9437507862047454</v>
      </c>
    </row>
    <row r="328" spans="1:7" x14ac:dyDescent="0.3">
      <c r="A328" s="5">
        <v>9</v>
      </c>
      <c r="B328" s="4">
        <v>43185</v>
      </c>
      <c r="C328" s="29">
        <v>102.050003</v>
      </c>
      <c r="D328" s="29">
        <v>91.099997999999999</v>
      </c>
      <c r="E328" s="29">
        <f t="shared" si="12"/>
        <v>8.3466322769338461</v>
      </c>
      <c r="F328" s="29">
        <f t="shared" si="13"/>
        <v>0.22855337304132206</v>
      </c>
      <c r="G328" s="29">
        <f t="shared" si="14"/>
        <v>8.1180789038925241</v>
      </c>
    </row>
    <row r="329" spans="1:7" x14ac:dyDescent="0.3">
      <c r="A329" s="5">
        <v>8</v>
      </c>
      <c r="B329" s="4">
        <v>43186</v>
      </c>
      <c r="C329" s="29">
        <v>105.300003</v>
      </c>
      <c r="D329" s="29">
        <v>94.25</v>
      </c>
      <c r="E329" s="29">
        <f t="shared" si="12"/>
        <v>8.3566123903867577</v>
      </c>
      <c r="F329" s="29">
        <f t="shared" si="13"/>
        <v>9.9801134529116098E-3</v>
      </c>
      <c r="G329" s="29">
        <f t="shared" si="14"/>
        <v>8.3466322769338461</v>
      </c>
    </row>
    <row r="330" spans="1:7" x14ac:dyDescent="0.3">
      <c r="A330" s="5">
        <v>7</v>
      </c>
      <c r="B330" s="4">
        <v>43187</v>
      </c>
      <c r="C330" s="29">
        <v>103.550003</v>
      </c>
      <c r="D330" s="29">
        <v>94</v>
      </c>
      <c r="E330" s="29">
        <f t="shared" si="12"/>
        <v>6.8637566625607889</v>
      </c>
      <c r="F330" s="29">
        <f t="shared" si="13"/>
        <v>-1.4928557278259689</v>
      </c>
      <c r="G330" s="29">
        <f t="shared" si="14"/>
        <v>8.3566123903867577</v>
      </c>
    </row>
    <row r="331" spans="1:7" x14ac:dyDescent="0.3">
      <c r="A331" s="5">
        <v>6</v>
      </c>
      <c r="B331" s="4">
        <v>43192</v>
      </c>
      <c r="C331" s="29">
        <v>104.650002</v>
      </c>
      <c r="D331" s="29">
        <v>95.050003000000004</v>
      </c>
      <c r="E331" s="29">
        <f t="shared" si="12"/>
        <v>6.88374663369855</v>
      </c>
      <c r="F331" s="29">
        <f t="shared" si="13"/>
        <v>1.9989971137761131E-2</v>
      </c>
      <c r="G331" s="29">
        <f t="shared" si="14"/>
        <v>6.8637566625607889</v>
      </c>
    </row>
    <row r="332" spans="1:7" x14ac:dyDescent="0.3">
      <c r="A332" s="5">
        <v>5</v>
      </c>
      <c r="B332" s="4">
        <v>43193</v>
      </c>
      <c r="C332" s="29">
        <v>107.699997</v>
      </c>
      <c r="D332" s="29">
        <v>96.949996999999996</v>
      </c>
      <c r="E332" s="29">
        <f t="shared" si="12"/>
        <v>7.9794513366383768</v>
      </c>
      <c r="F332" s="29">
        <f t="shared" si="13"/>
        <v>1.0957047029398268</v>
      </c>
      <c r="G332" s="29">
        <f t="shared" si="14"/>
        <v>6.88374663369855</v>
      </c>
    </row>
    <row r="333" spans="1:7" x14ac:dyDescent="0.3">
      <c r="A333" s="5">
        <v>4</v>
      </c>
      <c r="B333" s="4">
        <v>43194</v>
      </c>
      <c r="C333" s="29">
        <v>103.449997</v>
      </c>
      <c r="D333" s="29">
        <v>95.650002000000001</v>
      </c>
      <c r="E333" s="29">
        <f t="shared" si="12"/>
        <v>5.0665964090579365</v>
      </c>
      <c r="F333" s="29">
        <f t="shared" si="13"/>
        <v>-2.9128549275804403</v>
      </c>
      <c r="G333" s="29">
        <f t="shared" si="14"/>
        <v>7.9794513366383768</v>
      </c>
    </row>
    <row r="334" spans="1:7" x14ac:dyDescent="0.3">
      <c r="A334" s="5">
        <v>3</v>
      </c>
      <c r="B334" s="4">
        <v>43195</v>
      </c>
      <c r="C334" s="29">
        <v>111.099998</v>
      </c>
      <c r="D334" s="29">
        <v>100.349998</v>
      </c>
      <c r="E334" s="29">
        <f t="shared" si="12"/>
        <v>7.8822892064943346</v>
      </c>
      <c r="F334" s="29">
        <f t="shared" si="13"/>
        <v>2.8156927974363981</v>
      </c>
      <c r="G334" s="29">
        <f t="shared" si="14"/>
        <v>5.0665964090579365</v>
      </c>
    </row>
    <row r="335" spans="1:7" x14ac:dyDescent="0.3">
      <c r="A335" s="5">
        <v>2</v>
      </c>
      <c r="B335" s="4">
        <v>43196</v>
      </c>
      <c r="C335" s="29">
        <v>113.099998</v>
      </c>
      <c r="D335" s="29">
        <v>101.949997</v>
      </c>
      <c r="E335" s="29">
        <f t="shared" si="12"/>
        <v>8.2365668931575726</v>
      </c>
      <c r="F335" s="29">
        <f t="shared" si="13"/>
        <v>0.354277686663238</v>
      </c>
      <c r="G335" s="29">
        <f t="shared" si="14"/>
        <v>7.8822892064943346</v>
      </c>
    </row>
    <row r="336" spans="1:7" x14ac:dyDescent="0.3">
      <c r="A336" s="5">
        <v>1</v>
      </c>
      <c r="B336" s="4">
        <v>43199</v>
      </c>
      <c r="C336" s="29">
        <v>116.050003</v>
      </c>
      <c r="D336" s="29">
        <v>104.349998</v>
      </c>
      <c r="E336" s="29">
        <f t="shared" si="12"/>
        <v>8.7179858517096989</v>
      </c>
      <c r="F336" s="29">
        <f t="shared" si="13"/>
        <v>0.48141895855212624</v>
      </c>
      <c r="G336" s="29">
        <f t="shared" si="14"/>
        <v>8.2365668931575726</v>
      </c>
    </row>
  </sheetData>
  <mergeCells count="3">
    <mergeCell ref="A2:A3"/>
    <mergeCell ref="D2:E2"/>
    <mergeCell ref="G2:H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S1979"/>
  <sheetViews>
    <sheetView tabSelected="1" topLeftCell="G32" workbookViewId="0">
      <selection activeCell="F19" sqref="F19"/>
    </sheetView>
  </sheetViews>
  <sheetFormatPr defaultColWidth="9.109375" defaultRowHeight="14.4" x14ac:dyDescent="0.3"/>
  <cols>
    <col min="1" max="1" width="10.6640625" style="4" bestFit="1" customWidth="1"/>
    <col min="2" max="2" width="12.5546875" style="11" customWidth="1"/>
    <col min="3" max="3" width="9.109375" style="11" customWidth="1"/>
    <col min="4" max="5" width="9.109375" style="3"/>
    <col min="6" max="6" width="11.44140625" style="3" customWidth="1"/>
    <col min="7" max="7" width="10.109375" style="17" customWidth="1"/>
    <col min="8" max="8" width="14.33203125" style="14" customWidth="1"/>
    <col min="9" max="9" width="16.33203125" style="14" customWidth="1"/>
    <col min="10" max="10" width="14.6640625" style="5" customWidth="1"/>
    <col min="11" max="11" width="14.6640625" style="49" customWidth="1"/>
    <col min="12" max="12" width="14.6640625" style="5" customWidth="1"/>
    <col min="13" max="13" width="14.6640625" style="49" customWidth="1"/>
    <col min="14" max="15" width="14" style="42" customWidth="1"/>
    <col min="16" max="17" width="12.5546875" style="5" customWidth="1"/>
    <col min="18" max="18" width="12.6640625" style="5" bestFit="1" customWidth="1"/>
    <col min="19" max="19" width="13.6640625" style="5" customWidth="1"/>
    <col min="20" max="20" width="11.5546875" style="5" customWidth="1"/>
    <col min="21" max="16384" width="9.109375" style="5"/>
  </cols>
  <sheetData>
    <row r="1" spans="1:19" x14ac:dyDescent="0.3">
      <c r="B1" s="43" t="s">
        <v>30</v>
      </c>
      <c r="C1" s="43">
        <v>2</v>
      </c>
      <c r="D1" s="3" t="s">
        <v>56</v>
      </c>
      <c r="E1" s="3">
        <v>-1.82</v>
      </c>
    </row>
    <row r="2" spans="1:19" x14ac:dyDescent="0.3">
      <c r="B2" s="43" t="s">
        <v>35</v>
      </c>
      <c r="C2" s="43">
        <v>0</v>
      </c>
      <c r="D2" s="3" t="s">
        <v>57</v>
      </c>
      <c r="E2" s="3">
        <v>0</v>
      </c>
      <c r="P2" s="5" t="s">
        <v>50</v>
      </c>
      <c r="Q2" s="5" t="s">
        <v>51</v>
      </c>
      <c r="R2" s="5" t="s">
        <v>52</v>
      </c>
      <c r="S2" s="3">
        <f>S1979</f>
        <v>52982.998885402805</v>
      </c>
    </row>
    <row r="4" spans="1:19" x14ac:dyDescent="0.3">
      <c r="P4" s="5" t="s">
        <v>10</v>
      </c>
      <c r="Q4" s="5" t="s">
        <v>11</v>
      </c>
    </row>
    <row r="5" spans="1:19" s="16" customFormat="1" ht="28.8" x14ac:dyDescent="0.3">
      <c r="A5" s="31" t="s">
        <v>15</v>
      </c>
      <c r="B5" s="32" t="s">
        <v>20</v>
      </c>
      <c r="C5" s="32" t="s">
        <v>21</v>
      </c>
      <c r="D5" s="33" t="s">
        <v>23</v>
      </c>
      <c r="E5" s="33" t="s">
        <v>12</v>
      </c>
      <c r="F5" s="33" t="s">
        <v>13</v>
      </c>
      <c r="G5" s="34" t="s">
        <v>14</v>
      </c>
      <c r="H5" s="35" t="s">
        <v>25</v>
      </c>
      <c r="I5" s="35" t="s">
        <v>26</v>
      </c>
      <c r="J5" s="21" t="s">
        <v>27</v>
      </c>
      <c r="K5" s="50" t="s">
        <v>58</v>
      </c>
      <c r="L5" s="21" t="s">
        <v>28</v>
      </c>
      <c r="M5" s="50" t="s">
        <v>59</v>
      </c>
      <c r="N5" s="21" t="s">
        <v>29</v>
      </c>
      <c r="O5" s="21"/>
      <c r="P5" s="21" t="s">
        <v>31</v>
      </c>
      <c r="Q5" s="21" t="s">
        <v>32</v>
      </c>
      <c r="R5" s="21" t="s">
        <v>33</v>
      </c>
      <c r="S5" s="21" t="s">
        <v>34</v>
      </c>
    </row>
    <row r="6" spans="1:19" x14ac:dyDescent="0.3">
      <c r="A6" s="4">
        <v>40280</v>
      </c>
      <c r="B6" s="11">
        <v>318.50198399999999</v>
      </c>
      <c r="C6" s="11">
        <v>243.91774000000001</v>
      </c>
      <c r="D6" s="3">
        <f>B6-'ADF test'!$E$3*'Profitability analysis'!C6</f>
        <v>67.613785109452635</v>
      </c>
      <c r="H6" s="30"/>
      <c r="I6" s="30"/>
      <c r="S6" s="3"/>
    </row>
    <row r="7" spans="1:19" x14ac:dyDescent="0.3">
      <c r="A7" s="4">
        <v>40281</v>
      </c>
      <c r="B7" s="11">
        <v>313.77023300000002</v>
      </c>
      <c r="C7" s="11">
        <v>244.16207900000001</v>
      </c>
      <c r="D7" s="3">
        <f>B7-'ADF test'!$E$3*'Profitability analysis'!C7</f>
        <v>62.630712612177746</v>
      </c>
      <c r="H7" s="30"/>
      <c r="I7" s="30"/>
      <c r="S7" s="3"/>
    </row>
    <row r="8" spans="1:19" x14ac:dyDescent="0.3">
      <c r="A8" s="4">
        <v>40283</v>
      </c>
      <c r="B8" s="11">
        <v>310.73150600000002</v>
      </c>
      <c r="C8" s="11">
        <v>249.57887299999999</v>
      </c>
      <c r="D8" s="3">
        <f>B8-'ADF test'!$E$3*'Profitability analysis'!C8</f>
        <v>54.020395409590947</v>
      </c>
      <c r="H8" s="30"/>
      <c r="I8" s="30"/>
      <c r="S8" s="3"/>
    </row>
    <row r="9" spans="1:19" x14ac:dyDescent="0.3">
      <c r="A9" s="4">
        <v>40284</v>
      </c>
      <c r="B9" s="11">
        <v>312.42453</v>
      </c>
      <c r="C9" s="11">
        <v>248.35699500000001</v>
      </c>
      <c r="D9" s="3">
        <f>B9-'ADF test'!$E$3*'Profitability analysis'!C9</f>
        <v>56.970215125572764</v>
      </c>
      <c r="H9" s="30"/>
      <c r="I9" s="30"/>
      <c r="S9" s="3"/>
    </row>
    <row r="10" spans="1:19" x14ac:dyDescent="0.3">
      <c r="A10" s="4">
        <v>40287</v>
      </c>
      <c r="B10" s="11">
        <v>307.909851</v>
      </c>
      <c r="C10" s="11">
        <v>248.03117399999999</v>
      </c>
      <c r="D10" s="3">
        <f>B10-'ADF test'!$E$3*'Profitability analysis'!C10</f>
        <v>52.79066814118886</v>
      </c>
      <c r="H10" s="30"/>
      <c r="I10" s="30"/>
      <c r="S10" s="3"/>
    </row>
    <row r="11" spans="1:19" x14ac:dyDescent="0.3">
      <c r="A11" s="4">
        <v>40288</v>
      </c>
      <c r="B11" s="11">
        <v>316.37484699999999</v>
      </c>
      <c r="C11" s="11">
        <v>249.17157</v>
      </c>
      <c r="D11" s="3">
        <f>B11-'ADF test'!$E$3*'Profitability analysis'!C11</f>
        <v>60.082678943548103</v>
      </c>
      <c r="H11" s="30"/>
      <c r="I11" s="30"/>
      <c r="S11" s="3"/>
    </row>
    <row r="12" spans="1:19" x14ac:dyDescent="0.3">
      <c r="A12" s="4">
        <v>40289</v>
      </c>
      <c r="B12" s="11">
        <v>316.54855300000003</v>
      </c>
      <c r="C12" s="11">
        <v>251.941025</v>
      </c>
      <c r="D12" s="3">
        <f>B12-'ADF test'!$E$3*'Profitability analysis'!C12</f>
        <v>57.407786982373125</v>
      </c>
      <c r="H12" s="30"/>
      <c r="I12" s="30"/>
      <c r="S12" s="3"/>
    </row>
    <row r="13" spans="1:19" x14ac:dyDescent="0.3">
      <c r="A13" s="4">
        <v>40290</v>
      </c>
      <c r="B13" s="11">
        <v>327.66159099999999</v>
      </c>
      <c r="C13" s="11">
        <v>249.33453399999999</v>
      </c>
      <c r="D13" s="3">
        <f>B13-'ADF test'!$E$3*'Profitability analysis'!C13</f>
        <v>71.201801906865796</v>
      </c>
      <c r="H13" s="30"/>
      <c r="I13" s="30"/>
      <c r="S13" s="3"/>
    </row>
    <row r="14" spans="1:19" x14ac:dyDescent="0.3">
      <c r="A14" s="4">
        <v>40291</v>
      </c>
      <c r="B14" s="11">
        <v>331.828979</v>
      </c>
      <c r="C14" s="11">
        <v>249.619598</v>
      </c>
      <c r="D14" s="3">
        <f>B14-'ADF test'!$E$3*'Profitability analysis'!C14</f>
        <v>75.075979607653721</v>
      </c>
      <c r="H14" s="30"/>
      <c r="I14" s="30"/>
      <c r="S14" s="3"/>
    </row>
    <row r="15" spans="1:19" x14ac:dyDescent="0.3">
      <c r="A15" s="4">
        <v>40294</v>
      </c>
      <c r="B15" s="11">
        <v>331.39489700000001</v>
      </c>
      <c r="C15" s="11">
        <v>252.63342299999999</v>
      </c>
      <c r="D15" s="3">
        <f>B15-'ADF test'!$E$3*'Profitability analysis'!C15</f>
        <v>71.54194626331406</v>
      </c>
      <c r="H15" s="30"/>
      <c r="I15" s="30"/>
      <c r="S15" s="3"/>
    </row>
    <row r="16" spans="1:19" x14ac:dyDescent="0.3">
      <c r="A16" s="4">
        <v>40295</v>
      </c>
      <c r="B16" s="11">
        <v>334.17312600000002</v>
      </c>
      <c r="C16" s="11">
        <v>253.69236799999999</v>
      </c>
      <c r="D16" s="3">
        <f>B16-'ADF test'!$E$3*'Profitability analysis'!C16</f>
        <v>73.230968698124684</v>
      </c>
      <c r="H16" s="30"/>
      <c r="I16" s="30"/>
      <c r="S16" s="3"/>
    </row>
    <row r="17" spans="1:19" x14ac:dyDescent="0.3">
      <c r="A17" s="4">
        <v>40296</v>
      </c>
      <c r="B17" s="11">
        <v>334.21658300000001</v>
      </c>
      <c r="C17" s="11">
        <v>253.77377300000001</v>
      </c>
      <c r="D17" s="3">
        <f>B17-'ADF test'!$E$3*'Profitability analysis'!C17</f>
        <v>73.190694380219384</v>
      </c>
      <c r="H17" s="30"/>
      <c r="I17" s="30"/>
      <c r="S17" s="3"/>
    </row>
    <row r="18" spans="1:19" x14ac:dyDescent="0.3">
      <c r="A18" s="4">
        <v>40297</v>
      </c>
      <c r="B18" s="11">
        <v>333.69561800000002</v>
      </c>
      <c r="C18" s="11">
        <v>257.48001099999999</v>
      </c>
      <c r="D18" s="3">
        <f>B18-'ADF test'!$E$3*'Profitability analysis'!C18</f>
        <v>68.857577888164315</v>
      </c>
      <c r="H18" s="30"/>
      <c r="I18" s="30"/>
      <c r="S18" s="3"/>
    </row>
    <row r="19" spans="1:19" x14ac:dyDescent="0.3">
      <c r="A19" s="4">
        <v>40298</v>
      </c>
      <c r="B19" s="11">
        <v>330.61346400000002</v>
      </c>
      <c r="C19" s="11">
        <v>253.32577499999999</v>
      </c>
      <c r="D19" s="3">
        <f>B19-'ADF test'!$E$3*'Profitability analysis'!C19</f>
        <v>70.04837585880108</v>
      </c>
      <c r="H19" s="30"/>
      <c r="I19" s="30"/>
      <c r="S19" s="3"/>
    </row>
    <row r="20" spans="1:19" x14ac:dyDescent="0.3">
      <c r="A20" s="4">
        <v>40301</v>
      </c>
      <c r="B20" s="11">
        <v>331.61190800000003</v>
      </c>
      <c r="C20" s="11">
        <v>247.46101400000001</v>
      </c>
      <c r="D20" s="3">
        <f>B20-'ADF test'!$E$3*'Profitability analysis'!C20</f>
        <v>77.079178654079868</v>
      </c>
      <c r="H20" s="30"/>
      <c r="I20" s="30"/>
      <c r="S20" s="3"/>
    </row>
    <row r="21" spans="1:19" x14ac:dyDescent="0.3">
      <c r="A21" s="4">
        <v>40302</v>
      </c>
      <c r="B21" s="11">
        <v>321.84457400000002</v>
      </c>
      <c r="C21" s="11">
        <v>241.59625199999999</v>
      </c>
      <c r="D21" s="3">
        <f>B21-'ADF test'!$E$3*'Profitability analysis'!C21</f>
        <v>73.344204477935762</v>
      </c>
      <c r="H21" s="30"/>
      <c r="I21" s="30"/>
      <c r="S21" s="3"/>
    </row>
    <row r="22" spans="1:19" x14ac:dyDescent="0.3">
      <c r="A22" s="4">
        <v>40303</v>
      </c>
      <c r="B22" s="11">
        <v>324.92672700000003</v>
      </c>
      <c r="C22" s="11">
        <v>246.11694299999999</v>
      </c>
      <c r="D22" s="3">
        <f>B22-'ADF test'!$E$3*'Profitability analysis'!C22</f>
        <v>71.776478290260826</v>
      </c>
      <c r="H22" s="30"/>
      <c r="I22" s="30"/>
      <c r="S22" s="3"/>
    </row>
    <row r="23" spans="1:19" x14ac:dyDescent="0.3">
      <c r="A23" s="4">
        <v>40304</v>
      </c>
      <c r="B23" s="11">
        <v>319.97790500000002</v>
      </c>
      <c r="C23" s="11">
        <v>241.67768899999999</v>
      </c>
      <c r="D23" s="3">
        <f>B23-'ADF test'!$E$3*'Profitability analysis'!C23</f>
        <v>71.393771245563613</v>
      </c>
      <c r="H23" s="30"/>
      <c r="I23" s="30"/>
      <c r="S23" s="3"/>
    </row>
    <row r="24" spans="1:19" x14ac:dyDescent="0.3">
      <c r="A24" s="4">
        <v>40305</v>
      </c>
      <c r="B24" s="11">
        <v>301.91922</v>
      </c>
      <c r="C24" s="11">
        <v>236.87184099999999</v>
      </c>
      <c r="D24" s="3">
        <f>B24-'ADF test'!$E$3*'Profitability analysis'!C24</f>
        <v>58.278271390119869</v>
      </c>
      <c r="H24" s="30"/>
      <c r="I24" s="30"/>
      <c r="S24" s="3"/>
    </row>
    <row r="25" spans="1:19" x14ac:dyDescent="0.3">
      <c r="A25" s="4">
        <v>40308</v>
      </c>
      <c r="B25" s="11">
        <v>290.37210099999999</v>
      </c>
      <c r="C25" s="11">
        <v>240.455872</v>
      </c>
      <c r="D25" s="3">
        <f>B25-'ADF test'!$E$3*'Profitability analysis'!C25</f>
        <v>43.044700218343053</v>
      </c>
      <c r="H25" s="30"/>
      <c r="I25" s="30"/>
      <c r="S25" s="3"/>
    </row>
    <row r="26" spans="1:19" x14ac:dyDescent="0.3">
      <c r="A26" s="4">
        <v>40309</v>
      </c>
      <c r="B26" s="11">
        <v>291.84802200000001</v>
      </c>
      <c r="C26" s="11">
        <v>237.89001500000001</v>
      </c>
      <c r="D26" s="3">
        <f>B26-'ADF test'!$E$3*'Profitability analysis'!C26</f>
        <v>47.159802941413744</v>
      </c>
      <c r="H26" s="30"/>
      <c r="I26" s="30"/>
      <c r="S26" s="3"/>
    </row>
    <row r="27" spans="1:19" x14ac:dyDescent="0.3">
      <c r="A27" s="4">
        <v>40310</v>
      </c>
      <c r="B27" s="11">
        <v>291.457336</v>
      </c>
      <c r="C27" s="11">
        <v>245.13957199999999</v>
      </c>
      <c r="D27" s="3">
        <f>B27-'ADF test'!$E$3*'Profitability analysis'!C27</f>
        <v>39.312388708016869</v>
      </c>
      <c r="H27" s="30"/>
      <c r="I27" s="30"/>
      <c r="S27" s="3"/>
    </row>
    <row r="28" spans="1:19" x14ac:dyDescent="0.3">
      <c r="A28" s="4">
        <v>40311</v>
      </c>
      <c r="B28" s="11">
        <v>291.19683800000001</v>
      </c>
      <c r="C28" s="11">
        <v>246.97228999999999</v>
      </c>
      <c r="D28" s="3">
        <f>B28-'ADF test'!$E$3*'Profitability analysis'!C28</f>
        <v>37.166798963175836</v>
      </c>
      <c r="H28" s="30"/>
      <c r="I28" s="30"/>
      <c r="S28" s="3"/>
    </row>
    <row r="29" spans="1:19" x14ac:dyDescent="0.3">
      <c r="A29" s="4">
        <v>40312</v>
      </c>
      <c r="B29" s="11">
        <v>286.551941</v>
      </c>
      <c r="C29" s="11">
        <v>243.87698399999999</v>
      </c>
      <c r="D29" s="3">
        <f>B29-'ADF test'!$E$3*'Profitability analysis'!C29</f>
        <v>35.705662797279558</v>
      </c>
      <c r="H29" s="30"/>
      <c r="I29" s="30"/>
      <c r="S29" s="3"/>
    </row>
    <row r="30" spans="1:19" x14ac:dyDescent="0.3">
      <c r="A30" s="4">
        <v>40315</v>
      </c>
      <c r="B30" s="11">
        <v>285.900757</v>
      </c>
      <c r="C30" s="11">
        <v>239.19328300000001</v>
      </c>
      <c r="D30" s="3">
        <f>B30-'ADF test'!$E$3*'Profitability analysis'!C30</f>
        <v>39.872026336182842</v>
      </c>
      <c r="H30" s="30"/>
      <c r="I30" s="30"/>
      <c r="S30" s="3"/>
    </row>
    <row r="31" spans="1:19" x14ac:dyDescent="0.3">
      <c r="A31" s="4">
        <v>40316</v>
      </c>
      <c r="B31" s="11">
        <v>289.80767800000001</v>
      </c>
      <c r="C31" s="11">
        <v>243.14389</v>
      </c>
      <c r="D31" s="3">
        <f>B31-'ADF test'!$E$3*'Profitability analysis'!C31</f>
        <v>39.715443489540206</v>
      </c>
      <c r="H31" s="30"/>
      <c r="I31" s="30"/>
      <c r="S31" s="3"/>
    </row>
    <row r="32" spans="1:19" x14ac:dyDescent="0.3">
      <c r="A32" s="4">
        <v>40317</v>
      </c>
      <c r="B32" s="11">
        <v>280.821777</v>
      </c>
      <c r="C32" s="11">
        <v>239.76348899999999</v>
      </c>
      <c r="D32" s="3">
        <f>B32-'ADF test'!$E$3*'Profitability analysis'!C32</f>
        <v>34.206545508745791</v>
      </c>
      <c r="H32" s="30"/>
      <c r="I32" s="30"/>
      <c r="S32" s="3"/>
    </row>
    <row r="33" spans="1:19" x14ac:dyDescent="0.3">
      <c r="A33" s="4">
        <v>40318</v>
      </c>
      <c r="B33" s="11">
        <v>285.59689300000002</v>
      </c>
      <c r="C33" s="11">
        <v>244.4879</v>
      </c>
      <c r="D33" s="3">
        <f>B33-'ADF test'!$E$3*'Profitability analysis'!C33</f>
        <v>34.122240596561682</v>
      </c>
      <c r="H33" s="30"/>
      <c r="I33" s="30"/>
      <c r="S33" s="3"/>
    </row>
    <row r="34" spans="1:19" x14ac:dyDescent="0.3">
      <c r="A34" s="4">
        <v>40319</v>
      </c>
      <c r="B34" s="11">
        <v>279.34579500000001</v>
      </c>
      <c r="C34" s="11">
        <v>236.423813</v>
      </c>
      <c r="D34" s="3">
        <f>B34-'ADF test'!$E$3*'Profitability analysis'!C34</f>
        <v>36.165677726014223</v>
      </c>
      <c r="H34" s="30"/>
      <c r="I34" s="30"/>
      <c r="S34" s="3"/>
    </row>
    <row r="35" spans="1:19" x14ac:dyDescent="0.3">
      <c r="A35" s="4">
        <v>40322</v>
      </c>
      <c r="B35" s="11">
        <v>280.34423800000002</v>
      </c>
      <c r="C35" s="11">
        <v>239.72276299999999</v>
      </c>
      <c r="D35" s="3">
        <f>B35-'ADF test'!$E$3*'Profitability analysis'!C35</f>
        <v>33.770896339260048</v>
      </c>
      <c r="E35" s="3">
        <f>AVERAGE(D6:D35)</f>
        <v>56.2259224869847</v>
      </c>
      <c r="F35" s="3">
        <f>_xlfn.STDEV.S(D6:D35)</f>
        <v>15.421002533334789</v>
      </c>
      <c r="G35" s="17">
        <f>(D35-E35)/F35</f>
        <v>-1.4561327059758129</v>
      </c>
      <c r="H35" s="30">
        <f>B35-B34</f>
        <v>0.99844300000000885</v>
      </c>
      <c r="I35" s="30">
        <f>(C35-C34)*'ADF test'!$E$3</f>
        <v>3.3932243867541936</v>
      </c>
      <c r="J35" s="5">
        <f>IF(AND(G35&lt;-1.5,G35&gt;-2.5),10,IF(AND(G35&lt;-1,G35&gt;-1.5),1,IF(AND(G35&gt;1.5,G35&lt;2.5),-10,IF(AND(G35&gt;1,G35&lt;1.5),-1,0))))</f>
        <v>1</v>
      </c>
      <c r="K35" s="49">
        <f>J35</f>
        <v>1</v>
      </c>
      <c r="L35" s="5">
        <f>IF(AND(G35&gt;1.5,G35&lt;2.5),-10,IF(AND(G35&gt;1,G35&lt;1.5),-1,0))</f>
        <v>0</v>
      </c>
      <c r="M35" s="49">
        <f>L35</f>
        <v>0</v>
      </c>
      <c r="N35" s="42">
        <f t="shared" ref="N35:N98" si="0">IF(J35&lt;&gt;"",J35,IF(L35&lt;&gt;"",L35,N34))</f>
        <v>1</v>
      </c>
      <c r="P35" s="5">
        <f>K34*H35</f>
        <v>0</v>
      </c>
      <c r="Q35" s="5">
        <f>I35*-1*K34</f>
        <v>0</v>
      </c>
      <c r="R35" s="5">
        <f>SUM(P35:Q35)</f>
        <v>0</v>
      </c>
      <c r="S35" s="3">
        <f>R35+S34</f>
        <v>0</v>
      </c>
    </row>
    <row r="36" spans="1:19" x14ac:dyDescent="0.3">
      <c r="A36" s="4">
        <v>40323</v>
      </c>
      <c r="B36" s="11">
        <v>277.65277099999997</v>
      </c>
      <c r="C36" s="11">
        <v>227.91175799999999</v>
      </c>
      <c r="D36" s="3">
        <f>B36-'ADF test'!$E$3*'Profitability analysis'!C36</f>
        <v>43.227958476735807</v>
      </c>
      <c r="E36" s="3">
        <f t="shared" ref="E36:E99" si="1">AVERAGE(D7:D36)</f>
        <v>55.413061599227468</v>
      </c>
      <c r="F36" s="3">
        <f t="shared" ref="F36:F81" si="2">_xlfn.STDEV.S(D7:D36)</f>
        <v>15.442723566600355</v>
      </c>
      <c r="G36" s="17">
        <f t="shared" ref="G36:G81" si="3">(D36-E36)/F36</f>
        <v>-0.78905143059386873</v>
      </c>
      <c r="H36" s="30">
        <f t="shared" ref="H36:H81" si="4">B36-B35</f>
        <v>-2.6914670000000456</v>
      </c>
      <c r="I36" s="30">
        <f>(C36-C35)*'ADF test'!$E$3</f>
        <v>-12.148529137475805</v>
      </c>
      <c r="J36" s="5">
        <f t="shared" ref="J36:J99" si="5">IF(AND(G36&lt;-1.5,G36&gt;-2.5),10,IF(AND(G36&lt;-1,G36&gt;-1.5),1,IF(AND(G36&gt;1.5,G36&lt;2.5),-10,IF(AND(G36&gt;1,G36&lt;1.5),-1,0))))</f>
        <v>0</v>
      </c>
      <c r="K36" s="49">
        <f t="shared" ref="K36:K42" si="6">J36+K35</f>
        <v>1</v>
      </c>
      <c r="L36" s="5">
        <f t="shared" ref="L36:L99" si="7">IF(AND(G36&gt;1.5,G36&lt;2.5),-10,IF(AND(G36&gt;1,G36&lt;1.5),-1,0))</f>
        <v>0</v>
      </c>
      <c r="M36" s="49">
        <f>L36+M35</f>
        <v>0</v>
      </c>
      <c r="N36" s="42">
        <f t="shared" si="0"/>
        <v>0</v>
      </c>
      <c r="P36" s="5">
        <f>K35*H36</f>
        <v>-2.6914670000000456</v>
      </c>
      <c r="Q36" s="5">
        <f t="shared" ref="Q36:Q99" si="8">I36*-1*K35</f>
        <v>12.148529137475805</v>
      </c>
      <c r="R36" s="5">
        <f t="shared" ref="R36:R99" si="9">SUM(P36:Q36)</f>
        <v>9.4570621374757593</v>
      </c>
      <c r="S36" s="3">
        <f t="shared" ref="S36:S99" si="10">R36+S35</f>
        <v>9.4570621374757593</v>
      </c>
    </row>
    <row r="37" spans="1:19" x14ac:dyDescent="0.3">
      <c r="A37" s="4">
        <v>40324</v>
      </c>
      <c r="B37" s="11">
        <v>273.52880900000002</v>
      </c>
      <c r="C37" s="11">
        <v>229.215057</v>
      </c>
      <c r="D37" s="3">
        <f>B37-'ADF test'!$E$3*'Profitability analysis'!C37</f>
        <v>37.763452985615231</v>
      </c>
      <c r="E37" s="3">
        <f t="shared" si="1"/>
        <v>54.584152945008732</v>
      </c>
      <c r="F37" s="3">
        <f t="shared" si="2"/>
        <v>15.70707630429164</v>
      </c>
      <c r="G37" s="17">
        <f t="shared" si="3"/>
        <v>-1.0708994871819388</v>
      </c>
      <c r="H37" s="30">
        <f t="shared" si="4"/>
        <v>-4.1239619999999491</v>
      </c>
      <c r="I37" s="30">
        <f>(C37-C36)*'ADF test'!$E$3</f>
        <v>1.3405434911206291</v>
      </c>
      <c r="J37" s="5">
        <f t="shared" si="5"/>
        <v>1</v>
      </c>
      <c r="K37" s="49">
        <f t="shared" si="6"/>
        <v>2</v>
      </c>
      <c r="L37" s="5">
        <f t="shared" si="7"/>
        <v>0</v>
      </c>
      <c r="M37" s="49">
        <f t="shared" ref="M37:M100" si="11">L37+M36</f>
        <v>0</v>
      </c>
      <c r="N37" s="42">
        <f t="shared" si="0"/>
        <v>1</v>
      </c>
      <c r="P37" s="5">
        <f t="shared" ref="P37:P99" si="12">K36*H37</f>
        <v>-4.1239619999999491</v>
      </c>
      <c r="Q37" s="5">
        <f t="shared" si="8"/>
        <v>-1.3405434911206291</v>
      </c>
      <c r="R37" s="5">
        <f t="shared" si="9"/>
        <v>-5.4645054911205779</v>
      </c>
      <c r="S37" s="3">
        <f t="shared" si="10"/>
        <v>3.9925566463551814</v>
      </c>
    </row>
    <row r="38" spans="1:19" x14ac:dyDescent="0.3">
      <c r="A38" s="4">
        <v>40325</v>
      </c>
      <c r="B38" s="11">
        <v>274.78771999999998</v>
      </c>
      <c r="C38" s="11">
        <v>236.62745699999999</v>
      </c>
      <c r="D38" s="3">
        <f>B38-'ADF test'!$E$3*'Profitability analysis'!C38</f>
        <v>31.398139173363774</v>
      </c>
      <c r="E38" s="3">
        <f t="shared" si="1"/>
        <v>53.830077737134474</v>
      </c>
      <c r="F38" s="3">
        <f t="shared" si="2"/>
        <v>16.268087720444946</v>
      </c>
      <c r="G38" s="17">
        <f t="shared" si="3"/>
        <v>-1.3788921567947612</v>
      </c>
      <c r="H38" s="30">
        <f t="shared" si="4"/>
        <v>1.258910999999955</v>
      </c>
      <c r="I38" s="30">
        <f>(C38-C37)*'ADF test'!$E$3</f>
        <v>7.6242248122514207</v>
      </c>
      <c r="J38" s="5">
        <f t="shared" si="5"/>
        <v>1</v>
      </c>
      <c r="K38" s="49">
        <f t="shared" si="6"/>
        <v>3</v>
      </c>
      <c r="L38" s="5">
        <f t="shared" si="7"/>
        <v>0</v>
      </c>
      <c r="M38" s="49">
        <f t="shared" si="11"/>
        <v>0</v>
      </c>
      <c r="N38" s="42">
        <f t="shared" si="0"/>
        <v>1</v>
      </c>
      <c r="P38" s="5">
        <f t="shared" si="12"/>
        <v>2.5178219999999101</v>
      </c>
      <c r="Q38" s="5">
        <f t="shared" si="8"/>
        <v>-15.248449624502841</v>
      </c>
      <c r="R38" s="5">
        <f t="shared" si="9"/>
        <v>-12.730627624502931</v>
      </c>
      <c r="S38" s="3">
        <f t="shared" si="10"/>
        <v>-8.7380709781477499</v>
      </c>
    </row>
    <row r="39" spans="1:19" s="10" customFormat="1" x14ac:dyDescent="0.3">
      <c r="A39" s="9">
        <v>40326</v>
      </c>
      <c r="B39" s="12">
        <v>282.25433299999997</v>
      </c>
      <c r="C39" s="12">
        <v>235.81295800000001</v>
      </c>
      <c r="D39" s="3">
        <f>B39-'ADF test'!$E$3*'Profitability analysis'!C39</f>
        <v>39.702527183529696</v>
      </c>
      <c r="E39" s="3">
        <f t="shared" si="1"/>
        <v>53.254488139066368</v>
      </c>
      <c r="F39" s="3">
        <f t="shared" si="2"/>
        <v>16.457529232361434</v>
      </c>
      <c r="G39" s="17">
        <f t="shared" si="3"/>
        <v>-0.82345051703682415</v>
      </c>
      <c r="H39" s="30">
        <f t="shared" si="4"/>
        <v>7.4666129999999953</v>
      </c>
      <c r="I39" s="30">
        <f>(C39-C38)*'ADF test'!$E$3</f>
        <v>-0.83777501016591827</v>
      </c>
      <c r="J39" s="5">
        <f t="shared" si="5"/>
        <v>0</v>
      </c>
      <c r="K39" s="49">
        <f t="shared" si="6"/>
        <v>3</v>
      </c>
      <c r="L39" s="5">
        <f t="shared" si="7"/>
        <v>0</v>
      </c>
      <c r="M39" s="49">
        <f t="shared" si="11"/>
        <v>0</v>
      </c>
      <c r="N39" s="42">
        <f t="shared" si="0"/>
        <v>0</v>
      </c>
      <c r="O39" s="42"/>
      <c r="P39" s="5">
        <f t="shared" si="12"/>
        <v>22.399838999999986</v>
      </c>
      <c r="Q39" s="5">
        <f t="shared" si="8"/>
        <v>2.5133250304977546</v>
      </c>
      <c r="R39" s="5">
        <f t="shared" si="9"/>
        <v>24.91316403049774</v>
      </c>
      <c r="S39" s="3">
        <f t="shared" si="10"/>
        <v>16.17509305234999</v>
      </c>
    </row>
    <row r="40" spans="1:19" s="10" customFormat="1" x14ac:dyDescent="0.3">
      <c r="A40" s="9">
        <v>40329</v>
      </c>
      <c r="B40" s="12">
        <v>286.20465100000001</v>
      </c>
      <c r="C40" s="12">
        <v>238.745316</v>
      </c>
      <c r="D40" s="3">
        <f>B40-'ADF test'!$E$3*'Profitability analysis'!C40</f>
        <v>40.636688928874833</v>
      </c>
      <c r="E40" s="3">
        <f t="shared" si="1"/>
        <v>52.849355498655903</v>
      </c>
      <c r="F40" s="3">
        <f t="shared" si="2"/>
        <v>16.618153284280453</v>
      </c>
      <c r="G40" s="17">
        <f t="shared" si="3"/>
        <v>-0.73489914076874907</v>
      </c>
      <c r="H40" s="30">
        <f t="shared" si="4"/>
        <v>3.9503180000000384</v>
      </c>
      <c r="I40" s="30">
        <f>(C40-C39)*'ADF test'!$E$3</f>
        <v>3.0161562546548932</v>
      </c>
      <c r="J40" s="5">
        <f t="shared" si="5"/>
        <v>0</v>
      </c>
      <c r="K40" s="49">
        <f t="shared" si="6"/>
        <v>3</v>
      </c>
      <c r="L40" s="5">
        <f t="shared" si="7"/>
        <v>0</v>
      </c>
      <c r="M40" s="49">
        <f t="shared" si="11"/>
        <v>0</v>
      </c>
      <c r="N40" s="42">
        <f t="shared" si="0"/>
        <v>0</v>
      </c>
      <c r="O40" s="42"/>
      <c r="P40" s="5">
        <f t="shared" si="12"/>
        <v>11.850954000000115</v>
      </c>
      <c r="Q40" s="5">
        <f t="shared" si="8"/>
        <v>-9.0484687639646797</v>
      </c>
      <c r="R40" s="5">
        <f t="shared" si="9"/>
        <v>2.8024852360354355</v>
      </c>
      <c r="S40" s="3">
        <f t="shared" si="10"/>
        <v>18.977578288385423</v>
      </c>
    </row>
    <row r="41" spans="1:19" s="10" customFormat="1" x14ac:dyDescent="0.3">
      <c r="A41" s="9">
        <v>40330</v>
      </c>
      <c r="B41" s="12">
        <v>279.56286599999999</v>
      </c>
      <c r="C41" s="12">
        <v>229.825943</v>
      </c>
      <c r="D41" s="3">
        <f>B41-'ADF test'!$E$3*'Profitability analysis'!C41</f>
        <v>43.169166642209973</v>
      </c>
      <c r="E41" s="3">
        <f t="shared" si="1"/>
        <v>52.285571755277964</v>
      </c>
      <c r="F41" s="3">
        <f t="shared" si="2"/>
        <v>16.651164465621921</v>
      </c>
      <c r="G41" s="17">
        <f t="shared" si="3"/>
        <v>-0.54749354808726847</v>
      </c>
      <c r="H41" s="30">
        <f t="shared" si="4"/>
        <v>-6.6417850000000271</v>
      </c>
      <c r="I41" s="30">
        <f>(C41-C40)*'ADF test'!$E$3</f>
        <v>-9.1742627133351586</v>
      </c>
      <c r="J41" s="5">
        <f t="shared" si="5"/>
        <v>0</v>
      </c>
      <c r="K41" s="49">
        <f t="shared" si="6"/>
        <v>3</v>
      </c>
      <c r="L41" s="5">
        <f t="shared" si="7"/>
        <v>0</v>
      </c>
      <c r="M41" s="49">
        <f t="shared" si="11"/>
        <v>0</v>
      </c>
      <c r="N41" s="42">
        <f t="shared" si="0"/>
        <v>0</v>
      </c>
      <c r="O41" s="42"/>
      <c r="P41" s="5">
        <f t="shared" si="12"/>
        <v>-19.925355000000081</v>
      </c>
      <c r="Q41" s="5">
        <f t="shared" si="8"/>
        <v>27.522788140005474</v>
      </c>
      <c r="R41" s="5">
        <f t="shared" si="9"/>
        <v>7.5974331400053927</v>
      </c>
      <c r="S41" s="3">
        <f t="shared" si="10"/>
        <v>26.575011428390816</v>
      </c>
    </row>
    <row r="42" spans="1:19" x14ac:dyDescent="0.3">
      <c r="A42" s="4">
        <v>40331</v>
      </c>
      <c r="B42" s="11">
        <v>284.468231</v>
      </c>
      <c r="C42" s="11">
        <v>236.74964900000001</v>
      </c>
      <c r="D42" s="3">
        <f>B42-'ADF test'!$E$3*'Profitability analysis'!C42</f>
        <v>40.952966281741823</v>
      </c>
      <c r="E42" s="3">
        <f t="shared" si="1"/>
        <v>51.737077731923584</v>
      </c>
      <c r="F42" s="3">
        <f t="shared" si="2"/>
        <v>16.747354449801215</v>
      </c>
      <c r="G42" s="17">
        <f t="shared" si="3"/>
        <v>-0.64392925357292863</v>
      </c>
      <c r="H42" s="30">
        <f t="shared" si="4"/>
        <v>4.9053650000000175</v>
      </c>
      <c r="I42" s="30">
        <f>(C42-C41)*'ADF test'!$E$3</f>
        <v>7.1215653604681579</v>
      </c>
      <c r="J42" s="5">
        <f t="shared" si="5"/>
        <v>0</v>
      </c>
      <c r="K42" s="49">
        <f t="shared" si="6"/>
        <v>3</v>
      </c>
      <c r="L42" s="5">
        <f t="shared" si="7"/>
        <v>0</v>
      </c>
      <c r="M42" s="49">
        <f t="shared" si="11"/>
        <v>0</v>
      </c>
      <c r="N42" s="42">
        <f t="shared" si="0"/>
        <v>0</v>
      </c>
      <c r="P42" s="5">
        <f t="shared" si="12"/>
        <v>14.716095000000053</v>
      </c>
      <c r="Q42" s="5">
        <f t="shared" si="8"/>
        <v>-21.364696081404475</v>
      </c>
      <c r="R42" s="5">
        <f t="shared" si="9"/>
        <v>-6.6486010814044221</v>
      </c>
      <c r="S42" s="3">
        <f t="shared" si="10"/>
        <v>19.926410346986394</v>
      </c>
    </row>
    <row r="43" spans="1:19" x14ac:dyDescent="0.3">
      <c r="A43" s="4">
        <v>40332</v>
      </c>
      <c r="B43" s="11">
        <v>288.85269199999999</v>
      </c>
      <c r="C43" s="11">
        <v>257.194885</v>
      </c>
      <c r="D43" s="3">
        <f>B43-'ADF test'!$E$3*'Profitability analysis'!C43</f>
        <v>24.307925959155853</v>
      </c>
      <c r="E43" s="3">
        <f t="shared" si="1"/>
        <v>50.173948533666596</v>
      </c>
      <c r="F43" s="3">
        <f t="shared" si="2"/>
        <v>17.053591232675725</v>
      </c>
      <c r="G43" s="17">
        <f t="shared" si="3"/>
        <v>-1.5167493005783943</v>
      </c>
      <c r="H43" s="30">
        <f t="shared" si="4"/>
        <v>4.3844609999999875</v>
      </c>
      <c r="I43" s="30">
        <f>(C43-C42)*'ADF test'!$E$3</f>
        <v>21.029501322585954</v>
      </c>
      <c r="J43" s="5">
        <f t="shared" si="5"/>
        <v>10</v>
      </c>
      <c r="K43" s="49">
        <f t="shared" ref="K43:K100" si="13">J43+K42</f>
        <v>13</v>
      </c>
      <c r="L43" s="5">
        <f t="shared" si="7"/>
        <v>0</v>
      </c>
      <c r="M43" s="49">
        <f t="shared" si="11"/>
        <v>0</v>
      </c>
      <c r="N43" s="42">
        <f t="shared" si="0"/>
        <v>10</v>
      </c>
      <c r="P43" s="5">
        <f t="shared" si="12"/>
        <v>13.153382999999963</v>
      </c>
      <c r="Q43" s="5">
        <f t="shared" si="8"/>
        <v>-63.088503967757859</v>
      </c>
      <c r="R43" s="5">
        <f t="shared" si="9"/>
        <v>-49.935120967757896</v>
      </c>
      <c r="S43" s="3">
        <f t="shared" si="10"/>
        <v>-30.008710620771502</v>
      </c>
    </row>
    <row r="44" spans="1:19" x14ac:dyDescent="0.3">
      <c r="A44" s="4">
        <v>40333</v>
      </c>
      <c r="B44" s="11">
        <v>290.24179099999998</v>
      </c>
      <c r="C44" s="11">
        <v>256.66546599999998</v>
      </c>
      <c r="D44" s="3">
        <f>B44-'ADF test'!$E$3*'Profitability analysis'!C44</f>
        <v>26.24157321287629</v>
      </c>
      <c r="E44" s="3">
        <f t="shared" si="1"/>
        <v>48.546134987174021</v>
      </c>
      <c r="F44" s="3">
        <f t="shared" si="2"/>
        <v>16.924862728140521</v>
      </c>
      <c r="G44" s="17">
        <f t="shared" si="3"/>
        <v>-1.3178577653816079</v>
      </c>
      <c r="H44" s="30">
        <f t="shared" si="4"/>
        <v>1.3890989999999874</v>
      </c>
      <c r="I44" s="30">
        <f>(C44-C43)*'ADF test'!$E$3</f>
        <v>-0.54454825372045235</v>
      </c>
      <c r="J44" s="5">
        <f t="shared" si="5"/>
        <v>1</v>
      </c>
      <c r="K44" s="49">
        <f t="shared" si="13"/>
        <v>14</v>
      </c>
      <c r="L44" s="5">
        <f t="shared" si="7"/>
        <v>0</v>
      </c>
      <c r="M44" s="49">
        <f t="shared" si="11"/>
        <v>0</v>
      </c>
      <c r="N44" s="42">
        <f t="shared" si="0"/>
        <v>1</v>
      </c>
      <c r="P44" s="5">
        <f t="shared" si="12"/>
        <v>18.058286999999837</v>
      </c>
      <c r="Q44" s="5">
        <f t="shared" si="8"/>
        <v>7.0791272983658802</v>
      </c>
      <c r="R44" s="5">
        <f t="shared" si="9"/>
        <v>25.137414298365716</v>
      </c>
      <c r="S44" s="3">
        <f t="shared" si="10"/>
        <v>-4.8712963224057866</v>
      </c>
    </row>
    <row r="45" spans="1:19" x14ac:dyDescent="0.3">
      <c r="A45" s="4">
        <v>40336</v>
      </c>
      <c r="B45" s="11">
        <v>284.81552099999999</v>
      </c>
      <c r="C45" s="11">
        <v>251.65595999999999</v>
      </c>
      <c r="D45" s="3">
        <f>B45-'ADF test'!$E$3*'Profitability analysis'!C45</f>
        <v>25.96796631016224</v>
      </c>
      <c r="E45" s="3">
        <f t="shared" si="1"/>
        <v>47.027002322068945</v>
      </c>
      <c r="F45" s="3">
        <f t="shared" si="2"/>
        <v>16.834705342975827</v>
      </c>
      <c r="G45" s="17">
        <f t="shared" si="3"/>
        <v>-1.2509298845966113</v>
      </c>
      <c r="H45" s="30">
        <f t="shared" si="4"/>
        <v>-5.4262699999999882</v>
      </c>
      <c r="I45" s="30">
        <f>(C45-C44)*'ADF test'!$E$3</f>
        <v>-5.1526630972859424</v>
      </c>
      <c r="J45" s="5">
        <f t="shared" si="5"/>
        <v>1</v>
      </c>
      <c r="K45" s="49">
        <f t="shared" si="13"/>
        <v>15</v>
      </c>
      <c r="L45" s="5">
        <f t="shared" si="7"/>
        <v>0</v>
      </c>
      <c r="M45" s="49">
        <f t="shared" si="11"/>
        <v>0</v>
      </c>
      <c r="N45" s="42">
        <f t="shared" si="0"/>
        <v>1</v>
      </c>
      <c r="P45" s="5">
        <f t="shared" si="12"/>
        <v>-75.967779999999834</v>
      </c>
      <c r="Q45" s="5">
        <f t="shared" si="8"/>
        <v>72.137283362003188</v>
      </c>
      <c r="R45" s="5">
        <f t="shared" si="9"/>
        <v>-3.8304966379966459</v>
      </c>
      <c r="S45" s="3">
        <f t="shared" si="10"/>
        <v>-8.7017929604024324</v>
      </c>
    </row>
    <row r="46" spans="1:19" x14ac:dyDescent="0.3">
      <c r="A46" s="4">
        <v>40337</v>
      </c>
      <c r="B46" s="11">
        <v>281.95043900000002</v>
      </c>
      <c r="C46" s="11">
        <v>249.25302099999999</v>
      </c>
      <c r="D46" s="3">
        <f>B46-'ADF test'!$E$3*'Profitability analysis'!C46</f>
        <v>25.574492311096719</v>
      </c>
      <c r="E46" s="3">
        <f t="shared" si="1"/>
        <v>45.438453109168023</v>
      </c>
      <c r="F46" s="3">
        <f t="shared" si="2"/>
        <v>16.522366751894218</v>
      </c>
      <c r="G46" s="17">
        <f t="shared" si="3"/>
        <v>-1.2022466936096783</v>
      </c>
      <c r="H46" s="30">
        <f t="shared" si="4"/>
        <v>-2.8650819999999726</v>
      </c>
      <c r="I46" s="30">
        <f>(C46-C45)*'ADF test'!$E$3</f>
        <v>-2.4716080009344701</v>
      </c>
      <c r="J46" s="5">
        <f t="shared" si="5"/>
        <v>1</v>
      </c>
      <c r="K46" s="49">
        <f t="shared" si="13"/>
        <v>16</v>
      </c>
      <c r="L46" s="5">
        <f t="shared" si="7"/>
        <v>0</v>
      </c>
      <c r="M46" s="49">
        <f t="shared" si="11"/>
        <v>0</v>
      </c>
      <c r="N46" s="42">
        <f t="shared" si="0"/>
        <v>1</v>
      </c>
      <c r="P46" s="5">
        <f t="shared" si="12"/>
        <v>-42.976229999999589</v>
      </c>
      <c r="Q46" s="5">
        <f t="shared" si="8"/>
        <v>37.074120014017055</v>
      </c>
      <c r="R46" s="5">
        <f t="shared" si="9"/>
        <v>-5.9021099859825341</v>
      </c>
      <c r="S46" s="3">
        <f t="shared" si="10"/>
        <v>-14.603902946384967</v>
      </c>
    </row>
    <row r="47" spans="1:19" x14ac:dyDescent="0.3">
      <c r="A47" s="4">
        <v>40338</v>
      </c>
      <c r="B47" s="11">
        <v>285.85736100000003</v>
      </c>
      <c r="C47" s="11">
        <v>249.33453399999999</v>
      </c>
      <c r="D47" s="3">
        <f>B47-'ADF test'!$E$3*'Profitability analysis'!C47</f>
        <v>29.397571906865835</v>
      </c>
      <c r="E47" s="3">
        <f t="shared" si="1"/>
        <v>43.978682360056247</v>
      </c>
      <c r="F47" s="3">
        <f t="shared" si="2"/>
        <v>15.909078458345217</v>
      </c>
      <c r="G47" s="17">
        <f t="shared" si="3"/>
        <v>-0.91652766006328856</v>
      </c>
      <c r="H47" s="30">
        <f t="shared" si="4"/>
        <v>3.9069220000000087</v>
      </c>
      <c r="I47" s="30">
        <f>(C47-C46)*'ADF test'!$E$3</f>
        <v>8.3842404230891329E-2</v>
      </c>
      <c r="J47" s="5">
        <f t="shared" si="5"/>
        <v>0</v>
      </c>
      <c r="K47" s="49">
        <f t="shared" si="13"/>
        <v>16</v>
      </c>
      <c r="L47" s="5">
        <f t="shared" si="7"/>
        <v>0</v>
      </c>
      <c r="M47" s="49">
        <f t="shared" si="11"/>
        <v>0</v>
      </c>
      <c r="N47" s="42">
        <f t="shared" si="0"/>
        <v>0</v>
      </c>
      <c r="P47" s="5">
        <f t="shared" si="12"/>
        <v>62.510752000000139</v>
      </c>
      <c r="Q47" s="5">
        <f t="shared" si="8"/>
        <v>-1.3414784676942613</v>
      </c>
      <c r="R47" s="5">
        <f t="shared" si="9"/>
        <v>61.16927353230588</v>
      </c>
      <c r="S47" s="3">
        <f t="shared" si="10"/>
        <v>46.565370585920917</v>
      </c>
    </row>
    <row r="48" spans="1:19" x14ac:dyDescent="0.3">
      <c r="A48" s="4">
        <v>40339</v>
      </c>
      <c r="B48" s="11">
        <v>288.07128899999998</v>
      </c>
      <c r="C48" s="11">
        <v>251.493042</v>
      </c>
      <c r="D48" s="3">
        <f>B48-'ADF test'!$E$3*'Profitability analysis'!C48</f>
        <v>29.391308032298411</v>
      </c>
      <c r="E48" s="3">
        <f t="shared" si="1"/>
        <v>42.663140031527377</v>
      </c>
      <c r="F48" s="3">
        <f t="shared" si="2"/>
        <v>15.404631013225037</v>
      </c>
      <c r="G48" s="17">
        <f t="shared" si="3"/>
        <v>-0.86154819208814271</v>
      </c>
      <c r="H48" s="30">
        <f t="shared" si="4"/>
        <v>2.213927999999953</v>
      </c>
      <c r="I48" s="30">
        <f>(C48-C47)*'ADF test'!$E$3</f>
        <v>2.2201918745673872</v>
      </c>
      <c r="J48" s="5">
        <f t="shared" si="5"/>
        <v>0</v>
      </c>
      <c r="K48" s="49">
        <f t="shared" si="13"/>
        <v>16</v>
      </c>
      <c r="L48" s="5">
        <f t="shared" si="7"/>
        <v>0</v>
      </c>
      <c r="M48" s="49">
        <f t="shared" si="11"/>
        <v>0</v>
      </c>
      <c r="N48" s="42">
        <f t="shared" si="0"/>
        <v>0</v>
      </c>
      <c r="P48" s="5">
        <f t="shared" si="12"/>
        <v>35.422847999999249</v>
      </c>
      <c r="Q48" s="5">
        <f t="shared" si="8"/>
        <v>-35.523069993078195</v>
      </c>
      <c r="R48" s="5">
        <f t="shared" si="9"/>
        <v>-0.10022199307894653</v>
      </c>
      <c r="S48" s="3">
        <f t="shared" si="10"/>
        <v>46.46514859284197</v>
      </c>
    </row>
    <row r="49" spans="1:19" x14ac:dyDescent="0.3">
      <c r="A49" s="4">
        <v>40340</v>
      </c>
      <c r="B49" s="11">
        <v>285.94421399999999</v>
      </c>
      <c r="C49" s="11">
        <v>250.02688599999999</v>
      </c>
      <c r="D49" s="3">
        <f>B49-'ADF test'!$E$3*'Profitability analysis'!C49</f>
        <v>28.772287502352867</v>
      </c>
      <c r="E49" s="3">
        <f t="shared" si="1"/>
        <v>41.287270419645772</v>
      </c>
      <c r="F49" s="3">
        <f t="shared" si="2"/>
        <v>14.701619861441646</v>
      </c>
      <c r="G49" s="17">
        <f t="shared" si="3"/>
        <v>-0.8512655772114136</v>
      </c>
      <c r="H49" s="30">
        <f t="shared" si="4"/>
        <v>-2.1270749999999907</v>
      </c>
      <c r="I49" s="30">
        <f>(C49-C48)*'ADF test'!$E$3</f>
        <v>-1.5080544700544225</v>
      </c>
      <c r="J49" s="5">
        <f t="shared" si="5"/>
        <v>0</v>
      </c>
      <c r="K49" s="49">
        <f t="shared" si="13"/>
        <v>16</v>
      </c>
      <c r="L49" s="5">
        <f t="shared" si="7"/>
        <v>0</v>
      </c>
      <c r="M49" s="49">
        <f t="shared" si="11"/>
        <v>0</v>
      </c>
      <c r="N49" s="42">
        <f t="shared" si="0"/>
        <v>0</v>
      </c>
      <c r="P49" s="5">
        <f t="shared" si="12"/>
        <v>-34.033199999999852</v>
      </c>
      <c r="Q49" s="5">
        <f t="shared" si="8"/>
        <v>24.12887152087076</v>
      </c>
      <c r="R49" s="5">
        <f t="shared" si="9"/>
        <v>-9.9043284791290915</v>
      </c>
      <c r="S49" s="3">
        <f t="shared" si="10"/>
        <v>36.560820113712879</v>
      </c>
    </row>
    <row r="50" spans="1:19" x14ac:dyDescent="0.3">
      <c r="A50" s="4">
        <v>40343</v>
      </c>
      <c r="B50" s="11">
        <v>288.46203600000001</v>
      </c>
      <c r="C50" s="11">
        <v>251.16722100000001</v>
      </c>
      <c r="D50" s="3">
        <f>B50-'ADF test'!$E$3*'Profitability analysis'!C50</f>
        <v>30.117187047914513</v>
      </c>
      <c r="E50" s="3">
        <f t="shared" si="1"/>
        <v>39.72187069944026</v>
      </c>
      <c r="F50" s="3">
        <f t="shared" si="2"/>
        <v>13.180689831913888</v>
      </c>
      <c r="G50" s="17">
        <f t="shared" si="3"/>
        <v>-0.72869354897270266</v>
      </c>
      <c r="H50" s="30">
        <f t="shared" si="4"/>
        <v>2.5178220000000238</v>
      </c>
      <c r="I50" s="30">
        <f>(C50-C49)*'ADF test'!$E$3</f>
        <v>1.1729224544383599</v>
      </c>
      <c r="J50" s="5">
        <f t="shared" si="5"/>
        <v>0</v>
      </c>
      <c r="K50" s="49">
        <f t="shared" si="13"/>
        <v>16</v>
      </c>
      <c r="L50" s="5">
        <f t="shared" si="7"/>
        <v>0</v>
      </c>
      <c r="M50" s="49">
        <f t="shared" si="11"/>
        <v>0</v>
      </c>
      <c r="N50" s="42">
        <f t="shared" si="0"/>
        <v>0</v>
      </c>
      <c r="P50" s="5">
        <f t="shared" si="12"/>
        <v>40.28515200000038</v>
      </c>
      <c r="Q50" s="5">
        <f t="shared" si="8"/>
        <v>-18.766759271013758</v>
      </c>
      <c r="R50" s="5">
        <f t="shared" si="9"/>
        <v>21.518392728986623</v>
      </c>
      <c r="S50" s="3">
        <f t="shared" si="10"/>
        <v>58.079212842699505</v>
      </c>
    </row>
    <row r="51" spans="1:19" x14ac:dyDescent="0.3">
      <c r="A51" s="4">
        <v>40344</v>
      </c>
      <c r="B51" s="11">
        <v>292.32549999999998</v>
      </c>
      <c r="C51" s="11">
        <v>250.51556400000001</v>
      </c>
      <c r="D51" s="3">
        <f>B51-'ADF test'!$E$3*'Profitability analysis'!C51</f>
        <v>34.650930507802968</v>
      </c>
      <c r="E51" s="3">
        <f t="shared" si="1"/>
        <v>38.432094900435828</v>
      </c>
      <c r="F51" s="3">
        <f t="shared" si="2"/>
        <v>11.572163994976222</v>
      </c>
      <c r="G51" s="17">
        <f t="shared" si="3"/>
        <v>-0.32674652677531724</v>
      </c>
      <c r="H51" s="30">
        <f t="shared" si="4"/>
        <v>3.8634639999999649</v>
      </c>
      <c r="I51" s="30">
        <f>(C51-C50)*'ADF test'!$E$3</f>
        <v>-0.67027945988847493</v>
      </c>
      <c r="J51" s="5">
        <f t="shared" si="5"/>
        <v>0</v>
      </c>
      <c r="K51" s="49">
        <f t="shared" si="13"/>
        <v>16</v>
      </c>
      <c r="L51" s="5">
        <f t="shared" si="7"/>
        <v>0</v>
      </c>
      <c r="M51" s="49">
        <f t="shared" si="11"/>
        <v>0</v>
      </c>
      <c r="N51" s="42">
        <f t="shared" si="0"/>
        <v>0</v>
      </c>
      <c r="P51" s="5">
        <f t="shared" si="12"/>
        <v>61.815423999999439</v>
      </c>
      <c r="Q51" s="5">
        <f t="shared" si="8"/>
        <v>10.724471358215599</v>
      </c>
      <c r="R51" s="5">
        <f t="shared" si="9"/>
        <v>72.539895358215034</v>
      </c>
      <c r="S51" s="3">
        <f t="shared" si="10"/>
        <v>130.61910820091452</v>
      </c>
    </row>
    <row r="52" spans="1:19" x14ac:dyDescent="0.3">
      <c r="A52" s="4">
        <v>40345</v>
      </c>
      <c r="B52" s="11">
        <v>287.07281499999999</v>
      </c>
      <c r="C52" s="11">
        <v>251.57453899999999</v>
      </c>
      <c r="D52" s="3">
        <f>B52-'ADF test'!$E$3*'Profitability analysis'!C52</f>
        <v>28.309008085301002</v>
      </c>
      <c r="E52" s="3">
        <f t="shared" si="1"/>
        <v>36.983179226937168</v>
      </c>
      <c r="F52" s="3">
        <f t="shared" si="2"/>
        <v>9.8456759114115293</v>
      </c>
      <c r="G52" s="17">
        <f t="shared" si="3"/>
        <v>-0.88101327117445094</v>
      </c>
      <c r="H52" s="30">
        <f t="shared" si="4"/>
        <v>-5.2526849999999854</v>
      </c>
      <c r="I52" s="30">
        <f>(C52-C51)*'ADF test'!$E$3</f>
        <v>1.0892374225019925</v>
      </c>
      <c r="J52" s="5">
        <f t="shared" si="5"/>
        <v>0</v>
      </c>
      <c r="K52" s="49">
        <f t="shared" si="13"/>
        <v>16</v>
      </c>
      <c r="L52" s="5">
        <f t="shared" si="7"/>
        <v>0</v>
      </c>
      <c r="M52" s="49">
        <f t="shared" si="11"/>
        <v>0</v>
      </c>
      <c r="N52" s="42">
        <f t="shared" si="0"/>
        <v>0</v>
      </c>
      <c r="P52" s="5">
        <f t="shared" si="12"/>
        <v>-84.042959999999766</v>
      </c>
      <c r="Q52" s="5">
        <f t="shared" si="8"/>
        <v>-17.42779876003188</v>
      </c>
      <c r="R52" s="5">
        <f t="shared" si="9"/>
        <v>-101.47075876003164</v>
      </c>
      <c r="S52" s="3">
        <f t="shared" si="10"/>
        <v>29.148349440882882</v>
      </c>
    </row>
    <row r="53" spans="1:19" s="10" customFormat="1" x14ac:dyDescent="0.3">
      <c r="A53" s="9">
        <v>40346</v>
      </c>
      <c r="B53" s="12">
        <v>283.12252799999999</v>
      </c>
      <c r="C53" s="12">
        <v>253.08140599999999</v>
      </c>
      <c r="D53" s="3">
        <f>B53-'ADF test'!$E$3*'Profitability analysis'!C53</f>
        <v>22.808792213388642</v>
      </c>
      <c r="E53" s="3">
        <f t="shared" si="1"/>
        <v>35.363679925864666</v>
      </c>
      <c r="F53" s="3">
        <f t="shared" si="2"/>
        <v>7.766692268416616</v>
      </c>
      <c r="G53" s="17">
        <f t="shared" si="3"/>
        <v>-1.6165038189462824</v>
      </c>
      <c r="H53" s="30">
        <f t="shared" si="4"/>
        <v>-3.950287000000003</v>
      </c>
      <c r="I53" s="30">
        <f>(C53-C52)*'ADF test'!$E$3</f>
        <v>1.549928871912319</v>
      </c>
      <c r="J53" s="5">
        <f t="shared" si="5"/>
        <v>10</v>
      </c>
      <c r="K53" s="49">
        <f t="shared" si="13"/>
        <v>26</v>
      </c>
      <c r="L53" s="5">
        <f t="shared" si="7"/>
        <v>0</v>
      </c>
      <c r="M53" s="49">
        <f t="shared" si="11"/>
        <v>0</v>
      </c>
      <c r="N53" s="42">
        <f t="shared" si="0"/>
        <v>10</v>
      </c>
      <c r="O53" s="42"/>
      <c r="P53" s="5">
        <f t="shared" si="12"/>
        <v>-63.204592000000048</v>
      </c>
      <c r="Q53" s="5">
        <f t="shared" si="8"/>
        <v>-24.798861950597104</v>
      </c>
      <c r="R53" s="5">
        <f t="shared" si="9"/>
        <v>-88.003453950597148</v>
      </c>
      <c r="S53" s="3">
        <f t="shared" si="10"/>
        <v>-58.855104509714266</v>
      </c>
    </row>
    <row r="54" spans="1:19" x14ac:dyDescent="0.3">
      <c r="A54" s="4">
        <v>40347</v>
      </c>
      <c r="B54" s="11">
        <v>289.33023100000003</v>
      </c>
      <c r="C54" s="11">
        <v>256.29892000000001</v>
      </c>
      <c r="D54" s="3">
        <f>B54-'ADF test'!$E$3*'Profitability analysis'!C54</f>
        <v>25.707034030429554</v>
      </c>
      <c r="E54" s="3">
        <f t="shared" si="1"/>
        <v>34.277972013874994</v>
      </c>
      <c r="F54" s="3">
        <f t="shared" si="2"/>
        <v>6.649172136303271</v>
      </c>
      <c r="G54" s="17">
        <f t="shared" si="3"/>
        <v>-1.2890233261746491</v>
      </c>
      <c r="H54" s="30">
        <f t="shared" si="4"/>
        <v>6.2077030000000377</v>
      </c>
      <c r="I54" s="30">
        <f>(C54-C53)*'ADF test'!$E$3</f>
        <v>3.3094611829591658</v>
      </c>
      <c r="J54" s="5">
        <f t="shared" si="5"/>
        <v>1</v>
      </c>
      <c r="K54" s="49">
        <f t="shared" si="13"/>
        <v>27</v>
      </c>
      <c r="L54" s="5">
        <f t="shared" si="7"/>
        <v>0</v>
      </c>
      <c r="M54" s="49">
        <f t="shared" si="11"/>
        <v>0</v>
      </c>
      <c r="N54" s="42">
        <f t="shared" si="0"/>
        <v>1</v>
      </c>
      <c r="P54" s="5">
        <f t="shared" si="12"/>
        <v>161.40027800000098</v>
      </c>
      <c r="Q54" s="5">
        <f t="shared" si="8"/>
        <v>-86.045990756938309</v>
      </c>
      <c r="R54" s="5">
        <f t="shared" si="9"/>
        <v>75.354287243062672</v>
      </c>
      <c r="S54" s="3">
        <f t="shared" si="10"/>
        <v>16.499182733348405</v>
      </c>
    </row>
    <row r="55" spans="1:19" x14ac:dyDescent="0.3">
      <c r="A55" s="4">
        <v>40350</v>
      </c>
      <c r="B55" s="11">
        <v>295.88516199999998</v>
      </c>
      <c r="C55" s="11">
        <v>259.76074199999999</v>
      </c>
      <c r="D55" s="3">
        <f>B55-'ADF test'!$E$3*'Profitability analysis'!C55</f>
        <v>28.701214236085207</v>
      </c>
      <c r="E55" s="3">
        <f t="shared" si="1"/>
        <v>33.799855814466397</v>
      </c>
      <c r="F55" s="3">
        <f t="shared" si="2"/>
        <v>6.5113165778818578</v>
      </c>
      <c r="G55" s="17">
        <f t="shared" si="3"/>
        <v>-0.78304310923856002</v>
      </c>
      <c r="H55" s="30">
        <f t="shared" si="4"/>
        <v>6.5549309999999537</v>
      </c>
      <c r="I55" s="30">
        <f>(C55-C54)*'ADF test'!$E$3</f>
        <v>3.5607507943443077</v>
      </c>
      <c r="J55" s="5">
        <f t="shared" si="5"/>
        <v>0</v>
      </c>
      <c r="K55" s="49">
        <f t="shared" si="13"/>
        <v>27</v>
      </c>
      <c r="L55" s="5">
        <f t="shared" si="7"/>
        <v>0</v>
      </c>
      <c r="M55" s="49">
        <f t="shared" si="11"/>
        <v>0</v>
      </c>
      <c r="N55" s="42">
        <f t="shared" si="0"/>
        <v>0</v>
      </c>
      <c r="P55" s="5">
        <f t="shared" si="12"/>
        <v>176.98313699999875</v>
      </c>
      <c r="Q55" s="5">
        <f t="shared" si="8"/>
        <v>-96.140271447296314</v>
      </c>
      <c r="R55" s="5">
        <f t="shared" si="9"/>
        <v>80.842865552702435</v>
      </c>
      <c r="S55" s="3">
        <f t="shared" si="10"/>
        <v>97.34204828605084</v>
      </c>
    </row>
    <row r="56" spans="1:19" x14ac:dyDescent="0.3">
      <c r="A56" s="4">
        <v>40351</v>
      </c>
      <c r="B56" s="11">
        <v>295.972015</v>
      </c>
      <c r="C56" s="11">
        <v>256.46182299999998</v>
      </c>
      <c r="D56" s="3">
        <f>B56-'ADF test'!$E$3*'Profitability analysis'!C56</f>
        <v>32.181259736949642</v>
      </c>
      <c r="E56" s="3">
        <f t="shared" si="1"/>
        <v>33.300571040984259</v>
      </c>
      <c r="F56" s="3">
        <f t="shared" si="2"/>
        <v>6.0062414985291959</v>
      </c>
      <c r="G56" s="17">
        <f t="shared" si="3"/>
        <v>-0.18635802511582555</v>
      </c>
      <c r="H56" s="30">
        <f t="shared" si="4"/>
        <v>8.6853000000019165E-2</v>
      </c>
      <c r="I56" s="30">
        <f>(C56-C55)*'ADF test'!$E$3</f>
        <v>-3.3931925008644659</v>
      </c>
      <c r="J56" s="5">
        <f t="shared" si="5"/>
        <v>0</v>
      </c>
      <c r="K56" s="49">
        <f t="shared" si="13"/>
        <v>27</v>
      </c>
      <c r="L56" s="5">
        <f t="shared" si="7"/>
        <v>0</v>
      </c>
      <c r="M56" s="49">
        <f t="shared" si="11"/>
        <v>0</v>
      </c>
      <c r="N56" s="42">
        <f t="shared" si="0"/>
        <v>0</v>
      </c>
      <c r="P56" s="5">
        <f t="shared" si="12"/>
        <v>2.3450310000005175</v>
      </c>
      <c r="Q56" s="5">
        <f t="shared" si="8"/>
        <v>91.616197523340574</v>
      </c>
      <c r="R56" s="5">
        <f t="shared" si="9"/>
        <v>93.961228523341092</v>
      </c>
      <c r="S56" s="3">
        <f t="shared" si="10"/>
        <v>191.30327680939195</v>
      </c>
    </row>
    <row r="57" spans="1:19" x14ac:dyDescent="0.3">
      <c r="A57" s="4">
        <v>40352</v>
      </c>
      <c r="B57" s="11">
        <v>294.49603300000001</v>
      </c>
      <c r="C57" s="11">
        <v>256.25817899999998</v>
      </c>
      <c r="D57" s="3">
        <f>B57-'ADF test'!$E$3*'Profitability analysis'!C57</f>
        <v>30.914741289600101</v>
      </c>
      <c r="E57" s="3">
        <f t="shared" si="1"/>
        <v>33.020649460370365</v>
      </c>
      <c r="F57" s="3">
        <f t="shared" si="2"/>
        <v>5.9113354591954623</v>
      </c>
      <c r="G57" s="17">
        <f t="shared" si="3"/>
        <v>-0.35624913952301379</v>
      </c>
      <c r="H57" s="30">
        <f t="shared" si="4"/>
        <v>-1.4759819999999877</v>
      </c>
      <c r="I57" s="30">
        <f>(C57-C56)*'ADF test'!$E$3</f>
        <v>-0.20946355265043815</v>
      </c>
      <c r="J57" s="5">
        <f t="shared" si="5"/>
        <v>0</v>
      </c>
      <c r="K57" s="49">
        <f t="shared" si="13"/>
        <v>27</v>
      </c>
      <c r="L57" s="5">
        <f t="shared" si="7"/>
        <v>0</v>
      </c>
      <c r="M57" s="49">
        <f t="shared" si="11"/>
        <v>0</v>
      </c>
      <c r="N57" s="42">
        <f t="shared" si="0"/>
        <v>0</v>
      </c>
      <c r="P57" s="5">
        <f t="shared" si="12"/>
        <v>-39.851513999999668</v>
      </c>
      <c r="Q57" s="5">
        <f t="shared" si="8"/>
        <v>5.6555159215618298</v>
      </c>
      <c r="R57" s="5">
        <f t="shared" si="9"/>
        <v>-34.195998078437839</v>
      </c>
      <c r="S57" s="3">
        <f t="shared" si="10"/>
        <v>157.10727873095411</v>
      </c>
    </row>
    <row r="58" spans="1:19" x14ac:dyDescent="0.3">
      <c r="A58" s="4">
        <v>40353</v>
      </c>
      <c r="B58" s="11">
        <v>302.57037400000002</v>
      </c>
      <c r="C58" s="11">
        <v>258.74533100000002</v>
      </c>
      <c r="D58" s="3">
        <f>B58-'ADF test'!$E$3*'Profitability analysis'!C58</f>
        <v>36.430854726295252</v>
      </c>
      <c r="E58" s="3">
        <f t="shared" si="1"/>
        <v>32.996117985807679</v>
      </c>
      <c r="F58" s="3">
        <f t="shared" si="2"/>
        <v>5.8950406125415356</v>
      </c>
      <c r="G58" s="17">
        <f t="shared" si="3"/>
        <v>0.58264852886344254</v>
      </c>
      <c r="H58" s="30">
        <f t="shared" si="4"/>
        <v>8.074341000000004</v>
      </c>
      <c r="I58" s="30">
        <f>(C58-C57)*'ADF test'!$E$3</f>
        <v>2.5582275633048748</v>
      </c>
      <c r="J58" s="5">
        <f t="shared" si="5"/>
        <v>0</v>
      </c>
      <c r="K58" s="49">
        <f t="shared" si="13"/>
        <v>27</v>
      </c>
      <c r="L58" s="5">
        <f t="shared" si="7"/>
        <v>0</v>
      </c>
      <c r="M58" s="49">
        <f t="shared" si="11"/>
        <v>0</v>
      </c>
      <c r="N58" s="42">
        <f t="shared" si="0"/>
        <v>0</v>
      </c>
      <c r="P58" s="5">
        <f t="shared" si="12"/>
        <v>218.00720700000011</v>
      </c>
      <c r="Q58" s="5">
        <f t="shared" si="8"/>
        <v>-69.072144209231624</v>
      </c>
      <c r="R58" s="5">
        <f t="shared" si="9"/>
        <v>148.93506279076848</v>
      </c>
      <c r="S58" s="3">
        <f t="shared" si="10"/>
        <v>306.04234152172262</v>
      </c>
    </row>
    <row r="59" spans="1:19" s="10" customFormat="1" x14ac:dyDescent="0.3">
      <c r="A59" s="9">
        <v>40354</v>
      </c>
      <c r="B59" s="12">
        <v>298.967285</v>
      </c>
      <c r="C59" s="12">
        <v>251.82278400000001</v>
      </c>
      <c r="D59" s="3">
        <f>B59-'ADF test'!$E$3*'Profitability analysis'!C59</f>
        <v>39.948138965917565</v>
      </c>
      <c r="E59" s="3">
        <f t="shared" si="1"/>
        <v>33.137533858095615</v>
      </c>
      <c r="F59" s="3">
        <f t="shared" si="2"/>
        <v>6.0120070090707873</v>
      </c>
      <c r="G59" s="17">
        <f t="shared" si="3"/>
        <v>1.1328338602310766</v>
      </c>
      <c r="H59" s="30">
        <f t="shared" si="4"/>
        <v>-3.6030890000000113</v>
      </c>
      <c r="I59" s="30">
        <f>(C59-C58)*'ADF test'!$E$3</f>
        <v>-7.1203732396223582</v>
      </c>
      <c r="J59" s="5">
        <f t="shared" si="5"/>
        <v>-1</v>
      </c>
      <c r="K59" s="49">
        <f t="shared" si="13"/>
        <v>26</v>
      </c>
      <c r="L59" s="5">
        <f t="shared" si="7"/>
        <v>-1</v>
      </c>
      <c r="M59" s="49">
        <f t="shared" si="11"/>
        <v>-1</v>
      </c>
      <c r="N59" s="42">
        <f t="shared" si="0"/>
        <v>-1</v>
      </c>
      <c r="O59" s="42"/>
      <c r="P59" s="5">
        <f t="shared" si="12"/>
        <v>-97.283403000000305</v>
      </c>
      <c r="Q59" s="5">
        <f t="shared" si="8"/>
        <v>192.25007746980367</v>
      </c>
      <c r="R59" s="5">
        <f t="shared" si="9"/>
        <v>94.966674469803365</v>
      </c>
      <c r="S59" s="3">
        <f t="shared" si="10"/>
        <v>401.00901599152598</v>
      </c>
    </row>
    <row r="60" spans="1:19" s="10" customFormat="1" x14ac:dyDescent="0.3">
      <c r="A60" s="9">
        <v>40357</v>
      </c>
      <c r="B60" s="12">
        <v>300.790527</v>
      </c>
      <c r="C60" s="12">
        <v>258.78680400000002</v>
      </c>
      <c r="D60" s="3">
        <f>B60-'ADF test'!$E$3*'Profitability analysis'!C60</f>
        <v>34.608349548695742</v>
      </c>
      <c r="E60" s="3">
        <f t="shared" si="1"/>
        <v>32.962077965179375</v>
      </c>
      <c r="F60" s="3">
        <f t="shared" si="2"/>
        <v>5.8841370233697079</v>
      </c>
      <c r="G60" s="17">
        <f t="shared" si="3"/>
        <v>0.27978131321176902</v>
      </c>
      <c r="H60" s="30">
        <f t="shared" si="4"/>
        <v>1.8232419999999934</v>
      </c>
      <c r="I60" s="30">
        <f>(C60-C59)*'ADF test'!$E$3</f>
        <v>7.1630314172218501</v>
      </c>
      <c r="J60" s="5">
        <f t="shared" si="5"/>
        <v>0</v>
      </c>
      <c r="K60" s="49">
        <f t="shared" si="13"/>
        <v>26</v>
      </c>
      <c r="L60" s="5">
        <f t="shared" si="7"/>
        <v>0</v>
      </c>
      <c r="M60" s="49">
        <f t="shared" si="11"/>
        <v>-1</v>
      </c>
      <c r="N60" s="42">
        <f t="shared" si="0"/>
        <v>0</v>
      </c>
      <c r="O60" s="42"/>
      <c r="P60" s="5">
        <f t="shared" si="12"/>
        <v>47.404291999999828</v>
      </c>
      <c r="Q60" s="5">
        <f t="shared" si="8"/>
        <v>-186.23881684776811</v>
      </c>
      <c r="R60" s="5">
        <f t="shared" si="9"/>
        <v>-138.83452484776828</v>
      </c>
      <c r="S60" s="3">
        <f t="shared" si="10"/>
        <v>262.17449114375768</v>
      </c>
    </row>
    <row r="61" spans="1:19" x14ac:dyDescent="0.3">
      <c r="A61" s="4">
        <v>40358</v>
      </c>
      <c r="B61" s="11">
        <v>300.26965300000001</v>
      </c>
      <c r="C61" s="11">
        <v>259.90597500000001</v>
      </c>
      <c r="D61" s="3">
        <f>B61-'ADF test'!$E$3*'Profitability analysis'!C61</f>
        <v>32.936321899762561</v>
      </c>
      <c r="E61" s="3">
        <f t="shared" si="1"/>
        <v>32.736107245520124</v>
      </c>
      <c r="F61" s="3">
        <f t="shared" si="2"/>
        <v>5.7443520125210501</v>
      </c>
      <c r="G61" s="17">
        <f t="shared" si="3"/>
        <v>3.4854175685268961E-2</v>
      </c>
      <c r="H61" s="30">
        <f t="shared" si="4"/>
        <v>-0.52087399999999207</v>
      </c>
      <c r="I61" s="30">
        <f>(C61-C60)*'ADF test'!$E$3</f>
        <v>1.1511536489331664</v>
      </c>
      <c r="J61" s="5">
        <f t="shared" si="5"/>
        <v>0</v>
      </c>
      <c r="K61" s="49">
        <f t="shared" si="13"/>
        <v>26</v>
      </c>
      <c r="L61" s="5">
        <f t="shared" si="7"/>
        <v>0</v>
      </c>
      <c r="M61" s="49">
        <f t="shared" si="11"/>
        <v>-1</v>
      </c>
      <c r="N61" s="42">
        <f t="shared" si="0"/>
        <v>0</v>
      </c>
      <c r="P61" s="5">
        <f t="shared" si="12"/>
        <v>-13.542723999999794</v>
      </c>
      <c r="Q61" s="5">
        <f t="shared" si="8"/>
        <v>-29.929994872262327</v>
      </c>
      <c r="R61" s="5">
        <f t="shared" si="9"/>
        <v>-43.472718872262121</v>
      </c>
      <c r="S61" s="3">
        <f t="shared" si="10"/>
        <v>218.70177227149554</v>
      </c>
    </row>
    <row r="62" spans="1:19" x14ac:dyDescent="0.3">
      <c r="A62" s="4">
        <v>40359</v>
      </c>
      <c r="B62" s="11">
        <v>303.43859900000001</v>
      </c>
      <c r="C62" s="11">
        <v>257.87481700000001</v>
      </c>
      <c r="D62" s="3">
        <f>B62-'ADF test'!$E$3*'Profitability analysis'!C62</f>
        <v>38.194470482084512</v>
      </c>
      <c r="E62" s="3">
        <f t="shared" si="1"/>
        <v>32.869038077964753</v>
      </c>
      <c r="F62" s="3">
        <f t="shared" si="2"/>
        <v>5.8251276251188582</v>
      </c>
      <c r="G62" s="17">
        <f t="shared" si="3"/>
        <v>0.91421729219385073</v>
      </c>
      <c r="H62" s="30">
        <f t="shared" si="4"/>
        <v>3.1689460000000054</v>
      </c>
      <c r="I62" s="30">
        <f>(C62-C61)*'ADF test'!$E$3</f>
        <v>-2.0892025823219238</v>
      </c>
      <c r="J62" s="5">
        <f t="shared" si="5"/>
        <v>0</v>
      </c>
      <c r="K62" s="49">
        <f t="shared" si="13"/>
        <v>26</v>
      </c>
      <c r="L62" s="5">
        <f t="shared" si="7"/>
        <v>0</v>
      </c>
      <c r="M62" s="49">
        <f t="shared" si="11"/>
        <v>-1</v>
      </c>
      <c r="N62" s="42">
        <f t="shared" si="0"/>
        <v>0</v>
      </c>
      <c r="P62" s="5">
        <f t="shared" si="12"/>
        <v>82.39259600000014</v>
      </c>
      <c r="Q62" s="5">
        <f t="shared" si="8"/>
        <v>54.319267140370016</v>
      </c>
      <c r="R62" s="5">
        <f t="shared" si="9"/>
        <v>136.71186314037016</v>
      </c>
      <c r="S62" s="3">
        <f t="shared" si="10"/>
        <v>355.4136354118657</v>
      </c>
    </row>
    <row r="63" spans="1:19" x14ac:dyDescent="0.3">
      <c r="A63" s="4">
        <v>40360</v>
      </c>
      <c r="B63" s="11">
        <v>309.95016500000003</v>
      </c>
      <c r="C63" s="11">
        <v>259.90597500000001</v>
      </c>
      <c r="D63" s="3">
        <f>B63-'ADF test'!$E$3*'Profitability analysis'!C63</f>
        <v>42.616833899762582</v>
      </c>
      <c r="E63" s="3">
        <f t="shared" si="1"/>
        <v>33.152191188071448</v>
      </c>
      <c r="F63" s="3">
        <f t="shared" si="2"/>
        <v>6.088641148261317</v>
      </c>
      <c r="G63" s="17">
        <f t="shared" si="3"/>
        <v>1.5544753716342561</v>
      </c>
      <c r="H63" s="30">
        <f t="shared" si="4"/>
        <v>6.5115660000000162</v>
      </c>
      <c r="I63" s="30">
        <f>(C63-C62)*'ADF test'!$E$3</f>
        <v>2.0892025823219238</v>
      </c>
      <c r="J63" s="5">
        <f t="shared" si="5"/>
        <v>-10</v>
      </c>
      <c r="K63" s="49">
        <f t="shared" si="13"/>
        <v>16</v>
      </c>
      <c r="L63" s="5">
        <f t="shared" si="7"/>
        <v>-10</v>
      </c>
      <c r="M63" s="49">
        <f t="shared" si="11"/>
        <v>-11</v>
      </c>
      <c r="N63" s="42">
        <f t="shared" si="0"/>
        <v>-10</v>
      </c>
      <c r="P63" s="5">
        <f t="shared" si="12"/>
        <v>169.30071600000042</v>
      </c>
      <c r="Q63" s="5">
        <f t="shared" si="8"/>
        <v>-54.319267140370016</v>
      </c>
      <c r="R63" s="5">
        <f t="shared" si="9"/>
        <v>114.9814488596304</v>
      </c>
      <c r="S63" s="3">
        <f t="shared" si="10"/>
        <v>470.3950842714961</v>
      </c>
    </row>
    <row r="64" spans="1:19" x14ac:dyDescent="0.3">
      <c r="A64" s="4">
        <v>40361</v>
      </c>
      <c r="B64" s="11">
        <v>309.95016500000003</v>
      </c>
      <c r="C64" s="11">
        <v>257.66757200000001</v>
      </c>
      <c r="D64" s="3">
        <f>B64-'ADF test'!$E$3*'Profitability analysis'!C64</f>
        <v>44.91920394083138</v>
      </c>
      <c r="E64" s="3">
        <f t="shared" si="1"/>
        <v>33.443975395232023</v>
      </c>
      <c r="F64" s="3">
        <f t="shared" si="2"/>
        <v>6.4377719620879157</v>
      </c>
      <c r="G64" s="17">
        <f t="shared" si="3"/>
        <v>1.7824844702759057</v>
      </c>
      <c r="H64" s="30">
        <f t="shared" si="4"/>
        <v>0</v>
      </c>
      <c r="I64" s="30">
        <f>(C64-C63)*'ADF test'!$E$3</f>
        <v>-2.3023700410687602</v>
      </c>
      <c r="J64" s="5">
        <f t="shared" si="5"/>
        <v>-10</v>
      </c>
      <c r="K64" s="49">
        <f t="shared" si="13"/>
        <v>6</v>
      </c>
      <c r="L64" s="5">
        <f t="shared" si="7"/>
        <v>-10</v>
      </c>
      <c r="M64" s="49">
        <f t="shared" si="11"/>
        <v>-21</v>
      </c>
      <c r="N64" s="42">
        <f t="shared" si="0"/>
        <v>-10</v>
      </c>
      <c r="P64" s="5">
        <f t="shared" si="12"/>
        <v>0</v>
      </c>
      <c r="Q64" s="5">
        <f t="shared" si="8"/>
        <v>36.837920657100163</v>
      </c>
      <c r="R64" s="5">
        <f t="shared" si="9"/>
        <v>36.837920657100163</v>
      </c>
      <c r="S64" s="3">
        <f t="shared" si="10"/>
        <v>507.23300492859624</v>
      </c>
    </row>
    <row r="65" spans="1:19" x14ac:dyDescent="0.3">
      <c r="A65" s="4">
        <v>40364</v>
      </c>
      <c r="B65" s="11">
        <v>316.54855300000003</v>
      </c>
      <c r="C65" s="11">
        <v>258.70388800000001</v>
      </c>
      <c r="D65" s="3">
        <f>B65-'ADF test'!$E$3*'Profitability analysis'!C65</f>
        <v>50.451661046582103</v>
      </c>
      <c r="E65" s="3">
        <f t="shared" si="1"/>
        <v>34.000000885476091</v>
      </c>
      <c r="F65" s="3">
        <f t="shared" si="2"/>
        <v>7.148141525471627</v>
      </c>
      <c r="G65" s="17">
        <f t="shared" si="3"/>
        <v>2.3015297196456319</v>
      </c>
      <c r="H65" s="30">
        <f t="shared" si="4"/>
        <v>6.5983879999999999</v>
      </c>
      <c r="I65" s="30">
        <f>(C65-C64)*'ADF test'!$E$3</f>
        <v>1.0659308942492509</v>
      </c>
      <c r="J65" s="5">
        <f t="shared" si="5"/>
        <v>-10</v>
      </c>
      <c r="K65" s="49">
        <f t="shared" si="13"/>
        <v>-4</v>
      </c>
      <c r="L65" s="5">
        <f t="shared" si="7"/>
        <v>-10</v>
      </c>
      <c r="M65" s="49">
        <f t="shared" si="11"/>
        <v>-31</v>
      </c>
      <c r="N65" s="42">
        <f t="shared" si="0"/>
        <v>-10</v>
      </c>
      <c r="P65" s="5">
        <f t="shared" si="12"/>
        <v>39.590328</v>
      </c>
      <c r="Q65" s="5">
        <f t="shared" si="8"/>
        <v>-6.3955853654955055</v>
      </c>
      <c r="R65" s="5">
        <f t="shared" si="9"/>
        <v>33.194742634504493</v>
      </c>
      <c r="S65" s="3">
        <f t="shared" si="10"/>
        <v>540.42774756310075</v>
      </c>
    </row>
    <row r="66" spans="1:19" x14ac:dyDescent="0.3">
      <c r="A66" s="4">
        <v>40365</v>
      </c>
      <c r="B66" s="11">
        <v>324.62283300000001</v>
      </c>
      <c r="C66" s="11">
        <v>260.23757899999998</v>
      </c>
      <c r="D66" s="3">
        <f>B66-'ADF test'!$E$3*'Profitability analysis'!C66</f>
        <v>56.948421622842602</v>
      </c>
      <c r="E66" s="3">
        <f t="shared" si="1"/>
        <v>34.457349657012983</v>
      </c>
      <c r="F66" s="3">
        <f t="shared" si="2"/>
        <v>8.1303638355311936</v>
      </c>
      <c r="G66" s="17">
        <f t="shared" si="3"/>
        <v>2.7663057177760577</v>
      </c>
      <c r="H66" s="30">
        <f t="shared" si="4"/>
        <v>8.0742799999999875</v>
      </c>
      <c r="I66" s="30">
        <f>(C66-C65)*'ADF test'!$E$3</f>
        <v>1.5775194237394805</v>
      </c>
      <c r="J66" s="5">
        <f t="shared" si="5"/>
        <v>0</v>
      </c>
      <c r="K66" s="49">
        <f t="shared" si="13"/>
        <v>-4</v>
      </c>
      <c r="L66" s="5">
        <f t="shared" si="7"/>
        <v>0</v>
      </c>
      <c r="M66" s="49">
        <f t="shared" si="11"/>
        <v>-31</v>
      </c>
      <c r="N66" s="42">
        <f t="shared" si="0"/>
        <v>0</v>
      </c>
      <c r="P66" s="5">
        <f t="shared" si="12"/>
        <v>-32.29711999999995</v>
      </c>
      <c r="Q66" s="5">
        <f t="shared" si="8"/>
        <v>6.310077694957922</v>
      </c>
      <c r="R66" s="5">
        <f t="shared" si="9"/>
        <v>-25.987042305042028</v>
      </c>
      <c r="S66" s="3">
        <f t="shared" si="10"/>
        <v>514.44070525805876</v>
      </c>
    </row>
    <row r="67" spans="1:19" x14ac:dyDescent="0.3">
      <c r="A67" s="4">
        <v>40366</v>
      </c>
      <c r="B67" s="11">
        <v>319.84765599999997</v>
      </c>
      <c r="C67" s="11">
        <v>258.57946800000002</v>
      </c>
      <c r="D67" s="3">
        <f>B67-'ADF test'!$E$3*'Profitability analysis'!C67</f>
        <v>53.878739607957641</v>
      </c>
      <c r="E67" s="3">
        <f t="shared" si="1"/>
        <v>34.994525877757724</v>
      </c>
      <c r="F67" s="3">
        <f t="shared" si="2"/>
        <v>8.8562952215545199</v>
      </c>
      <c r="G67" s="17">
        <f t="shared" si="3"/>
        <v>2.1322927090595818</v>
      </c>
      <c r="H67" s="30">
        <f t="shared" si="4"/>
        <v>-4.775177000000042</v>
      </c>
      <c r="I67" s="30">
        <f>(C67-C66)*'ADF test'!$E$3</f>
        <v>-1.7054949851150432</v>
      </c>
      <c r="J67" s="5">
        <f t="shared" si="5"/>
        <v>-10</v>
      </c>
      <c r="K67" s="49">
        <f t="shared" si="13"/>
        <v>-14</v>
      </c>
      <c r="L67" s="5">
        <f t="shared" si="7"/>
        <v>-10</v>
      </c>
      <c r="M67" s="49">
        <f t="shared" si="11"/>
        <v>-41</v>
      </c>
      <c r="N67" s="42">
        <f t="shared" si="0"/>
        <v>-10</v>
      </c>
      <c r="P67" s="5">
        <f t="shared" si="12"/>
        <v>19.100708000000168</v>
      </c>
      <c r="Q67" s="5">
        <f t="shared" si="8"/>
        <v>-6.8219799404601726</v>
      </c>
      <c r="R67" s="5">
        <f t="shared" si="9"/>
        <v>12.278728059539995</v>
      </c>
      <c r="S67" s="3">
        <f t="shared" si="10"/>
        <v>526.71943331759871</v>
      </c>
    </row>
    <row r="68" spans="1:19" x14ac:dyDescent="0.3">
      <c r="A68" s="4">
        <v>40367</v>
      </c>
      <c r="B68" s="11">
        <v>325.733093</v>
      </c>
      <c r="C68" s="11">
        <v>260.15466300000003</v>
      </c>
      <c r="D68" s="3">
        <f>B68-'ADF test'!$E$3*'Profitability analysis'!C68</f>
        <v>58.14396712072886</v>
      </c>
      <c r="E68" s="3">
        <f t="shared" si="1"/>
        <v>35.886053476003234</v>
      </c>
      <c r="F68" s="3">
        <f t="shared" si="2"/>
        <v>9.7798226048183636</v>
      </c>
      <c r="G68" s="17">
        <f t="shared" si="3"/>
        <v>2.275901572464055</v>
      </c>
      <c r="H68" s="30">
        <f t="shared" si="4"/>
        <v>5.8854370000000245</v>
      </c>
      <c r="I68" s="30">
        <f>(C68-C67)*'ADF test'!$E$3</f>
        <v>1.6202094872287587</v>
      </c>
      <c r="J68" s="5">
        <f t="shared" si="5"/>
        <v>-10</v>
      </c>
      <c r="K68" s="49">
        <f t="shared" si="13"/>
        <v>-24</v>
      </c>
      <c r="L68" s="5">
        <f t="shared" si="7"/>
        <v>-10</v>
      </c>
      <c r="M68" s="49">
        <f t="shared" si="11"/>
        <v>-51</v>
      </c>
      <c r="N68" s="42">
        <f t="shared" si="0"/>
        <v>-10</v>
      </c>
      <c r="P68" s="5">
        <f t="shared" si="12"/>
        <v>-82.396118000000342</v>
      </c>
      <c r="Q68" s="5">
        <f t="shared" si="8"/>
        <v>22.68293282120262</v>
      </c>
      <c r="R68" s="5">
        <f t="shared" si="9"/>
        <v>-59.713185178797723</v>
      </c>
      <c r="S68" s="3">
        <f t="shared" si="10"/>
        <v>467.00624813880097</v>
      </c>
    </row>
    <row r="69" spans="1:19" x14ac:dyDescent="0.3">
      <c r="A69" s="4">
        <v>40368</v>
      </c>
      <c r="B69" s="11">
        <v>331.22027600000001</v>
      </c>
      <c r="C69" s="11">
        <v>258.91110200000003</v>
      </c>
      <c r="D69" s="3">
        <f>B69-'ADF test'!$E$3*'Profitability analysis'!C69</f>
        <v>64.910248473725005</v>
      </c>
      <c r="E69" s="3">
        <f t="shared" si="1"/>
        <v>36.726310852343076</v>
      </c>
      <c r="F69" s="3">
        <f t="shared" si="2"/>
        <v>11.111287248467161</v>
      </c>
      <c r="G69" s="17">
        <f t="shared" si="3"/>
        <v>2.5365141761833221</v>
      </c>
      <c r="H69" s="30">
        <f t="shared" si="4"/>
        <v>5.4871830000000159</v>
      </c>
      <c r="I69" s="30">
        <f>(C69-C68)*'ADF test'!$E$3</f>
        <v>-1.2790983529960873</v>
      </c>
      <c r="J69" s="5">
        <f t="shared" si="5"/>
        <v>0</v>
      </c>
      <c r="K69" s="49">
        <f t="shared" si="13"/>
        <v>-24</v>
      </c>
      <c r="L69" s="5">
        <f t="shared" si="7"/>
        <v>0</v>
      </c>
      <c r="M69" s="49">
        <f t="shared" si="11"/>
        <v>-51</v>
      </c>
      <c r="N69" s="42">
        <f t="shared" si="0"/>
        <v>0</v>
      </c>
      <c r="P69" s="5">
        <f t="shared" si="12"/>
        <v>-131.69239200000038</v>
      </c>
      <c r="Q69" s="5">
        <f t="shared" si="8"/>
        <v>-30.698360471906096</v>
      </c>
      <c r="R69" s="5">
        <f t="shared" si="9"/>
        <v>-162.39075247190647</v>
      </c>
      <c r="S69" s="3">
        <f t="shared" si="10"/>
        <v>304.6154956668945</v>
      </c>
    </row>
    <row r="70" spans="1:19" x14ac:dyDescent="0.3">
      <c r="A70" s="4">
        <v>40371</v>
      </c>
      <c r="B70" s="11">
        <v>327.32614100000001</v>
      </c>
      <c r="C70" s="11">
        <v>258.57946800000002</v>
      </c>
      <c r="D70" s="3">
        <f>B70-'ADF test'!$E$3*'Profitability analysis'!C70</f>
        <v>61.357224607957676</v>
      </c>
      <c r="E70" s="3">
        <f t="shared" si="1"/>
        <v>37.416995374979173</v>
      </c>
      <c r="F70" s="3">
        <f t="shared" si="2"/>
        <v>11.973303533510016</v>
      </c>
      <c r="G70" s="17">
        <f t="shared" si="3"/>
        <v>1.9994673287932876</v>
      </c>
      <c r="H70" s="30">
        <f t="shared" si="4"/>
        <v>-3.8941350000000057</v>
      </c>
      <c r="I70" s="30">
        <f>(C70-C69)*'ADF test'!$E$3</f>
        <v>-0.34111113423267136</v>
      </c>
      <c r="J70" s="5">
        <f t="shared" si="5"/>
        <v>-10</v>
      </c>
      <c r="K70" s="49">
        <f t="shared" si="13"/>
        <v>-34</v>
      </c>
      <c r="L70" s="5">
        <f t="shared" si="7"/>
        <v>-10</v>
      </c>
      <c r="M70" s="49">
        <f t="shared" si="11"/>
        <v>-61</v>
      </c>
      <c r="N70" s="42">
        <f t="shared" si="0"/>
        <v>-10</v>
      </c>
      <c r="P70" s="5">
        <f t="shared" si="12"/>
        <v>93.459240000000136</v>
      </c>
      <c r="Q70" s="5">
        <f t="shared" si="8"/>
        <v>-8.1866672215841128</v>
      </c>
      <c r="R70" s="5">
        <f t="shared" si="9"/>
        <v>85.27257277841602</v>
      </c>
      <c r="S70" s="3">
        <f t="shared" si="10"/>
        <v>389.88806844531052</v>
      </c>
    </row>
    <row r="71" spans="1:19" x14ac:dyDescent="0.3">
      <c r="A71" s="4">
        <v>40372</v>
      </c>
      <c r="B71" s="11">
        <v>333.56555200000003</v>
      </c>
      <c r="C71" s="11">
        <v>258.41369600000002</v>
      </c>
      <c r="D71" s="3">
        <f>B71-'ADF test'!$E$3*'Profitability analysis'!C71</f>
        <v>67.767144889104998</v>
      </c>
      <c r="E71" s="3">
        <f t="shared" si="1"/>
        <v>38.236927983209007</v>
      </c>
      <c r="F71" s="3">
        <f t="shared" si="2"/>
        <v>13.163841992946294</v>
      </c>
      <c r="G71" s="17">
        <f t="shared" si="3"/>
        <v>2.2432825402887278</v>
      </c>
      <c r="H71" s="30">
        <f t="shared" si="4"/>
        <v>6.2394110000000182</v>
      </c>
      <c r="I71" s="30">
        <f>(C71-C70)*'ADF test'!$E$3</f>
        <v>-0.17050928114734429</v>
      </c>
      <c r="J71" s="5">
        <f t="shared" si="5"/>
        <v>-10</v>
      </c>
      <c r="K71" s="49">
        <f t="shared" si="13"/>
        <v>-44</v>
      </c>
      <c r="L71" s="5">
        <f t="shared" si="7"/>
        <v>-10</v>
      </c>
      <c r="M71" s="49">
        <f t="shared" si="11"/>
        <v>-71</v>
      </c>
      <c r="N71" s="42">
        <f t="shared" si="0"/>
        <v>-10</v>
      </c>
      <c r="P71" s="5">
        <f t="shared" si="12"/>
        <v>-212.13997400000062</v>
      </c>
      <c r="Q71" s="5">
        <f t="shared" si="8"/>
        <v>-5.7973155590097054</v>
      </c>
      <c r="R71" s="5">
        <f t="shared" si="9"/>
        <v>-217.93728955901034</v>
      </c>
      <c r="S71" s="3">
        <f t="shared" si="10"/>
        <v>171.95077888630018</v>
      </c>
    </row>
    <row r="72" spans="1:19" x14ac:dyDescent="0.3">
      <c r="A72" s="4">
        <v>40373</v>
      </c>
      <c r="B72" s="11">
        <v>337.725189</v>
      </c>
      <c r="C72" s="11">
        <v>259.20129400000002</v>
      </c>
      <c r="D72" s="3">
        <f>B72-'ADF test'!$E$3*'Profitability analysis'!C72</f>
        <v>71.11667663120204</v>
      </c>
      <c r="E72" s="3">
        <f t="shared" si="1"/>
        <v>39.242384994857687</v>
      </c>
      <c r="F72" s="3">
        <f t="shared" si="2"/>
        <v>14.465998228295385</v>
      </c>
      <c r="G72" s="17">
        <f t="shared" si="3"/>
        <v>2.2033938573280394</v>
      </c>
      <c r="H72" s="30">
        <f t="shared" si="4"/>
        <v>4.1596369999999752</v>
      </c>
      <c r="I72" s="30">
        <f>(C72-C71)*'ADF test'!$E$3</f>
        <v>0.81010525790292243</v>
      </c>
      <c r="J72" s="5">
        <f t="shared" si="5"/>
        <v>-10</v>
      </c>
      <c r="K72" s="49">
        <f t="shared" si="13"/>
        <v>-54</v>
      </c>
      <c r="L72" s="5">
        <f t="shared" si="7"/>
        <v>-10</v>
      </c>
      <c r="M72" s="49">
        <f t="shared" si="11"/>
        <v>-81</v>
      </c>
      <c r="N72" s="42">
        <f t="shared" si="0"/>
        <v>-10</v>
      </c>
      <c r="P72" s="5">
        <f t="shared" si="12"/>
        <v>-183.02402799999891</v>
      </c>
      <c r="Q72" s="5">
        <f t="shared" si="8"/>
        <v>35.644631347728584</v>
      </c>
      <c r="R72" s="5">
        <f t="shared" si="9"/>
        <v>-147.37939665227032</v>
      </c>
      <c r="S72" s="3">
        <f t="shared" si="10"/>
        <v>24.571382234029869</v>
      </c>
    </row>
    <row r="73" spans="1:19" x14ac:dyDescent="0.3">
      <c r="A73" s="4">
        <v>40374</v>
      </c>
      <c r="B73" s="11">
        <v>345.69039900000001</v>
      </c>
      <c r="C73" s="11">
        <v>269.771637</v>
      </c>
      <c r="D73" s="3">
        <f>B73-'ADF test'!$E$3*'Profitability analysis'!C73</f>
        <v>68.209474001742251</v>
      </c>
      <c r="E73" s="3">
        <f t="shared" si="1"/>
        <v>40.705769929610568</v>
      </c>
      <c r="F73" s="3">
        <f t="shared" si="2"/>
        <v>15.109368357043698</v>
      </c>
      <c r="G73" s="17">
        <f t="shared" si="3"/>
        <v>1.8203079984683797</v>
      </c>
      <c r="H73" s="30">
        <f t="shared" si="4"/>
        <v>7.9652100000000132</v>
      </c>
      <c r="I73" s="30">
        <f>(C73-C72)*'ADF test'!$E$3</f>
        <v>10.872412629459832</v>
      </c>
      <c r="J73" s="5">
        <f t="shared" si="5"/>
        <v>-10</v>
      </c>
      <c r="K73" s="49">
        <f t="shared" si="13"/>
        <v>-64</v>
      </c>
      <c r="L73" s="5">
        <f t="shared" si="7"/>
        <v>-10</v>
      </c>
      <c r="M73" s="49">
        <f t="shared" si="11"/>
        <v>-91</v>
      </c>
      <c r="N73" s="42">
        <f t="shared" si="0"/>
        <v>-10</v>
      </c>
      <c r="P73" s="5">
        <f t="shared" si="12"/>
        <v>-430.12134000000071</v>
      </c>
      <c r="Q73" s="5">
        <f t="shared" si="8"/>
        <v>587.11028199083091</v>
      </c>
      <c r="R73" s="5">
        <f t="shared" si="9"/>
        <v>156.9889419908302</v>
      </c>
      <c r="S73" s="3">
        <f t="shared" si="10"/>
        <v>181.56032422486007</v>
      </c>
    </row>
    <row r="74" spans="1:19" s="8" customFormat="1" x14ac:dyDescent="0.3">
      <c r="A74" s="7">
        <v>40375</v>
      </c>
      <c r="B74" s="13">
        <v>349.58450299999998</v>
      </c>
      <c r="C74" s="13">
        <v>271.22247299999998</v>
      </c>
      <c r="D74" s="3">
        <f>B74-'ADF test'!$E$3*'Profitability analysis'!C74</f>
        <v>70.611281332686644</v>
      </c>
      <c r="E74" s="3">
        <f t="shared" si="1"/>
        <v>42.184760200270922</v>
      </c>
      <c r="F74" s="3">
        <f t="shared" si="2"/>
        <v>15.800481890636956</v>
      </c>
      <c r="G74" s="17">
        <f t="shared" si="3"/>
        <v>1.7990920358739628</v>
      </c>
      <c r="H74" s="30">
        <f t="shared" si="4"/>
        <v>3.8941039999999703</v>
      </c>
      <c r="I74" s="30">
        <f>(C74-C73)*'ADF test'!$E$3</f>
        <v>1.4922966690555652</v>
      </c>
      <c r="J74" s="5">
        <f t="shared" si="5"/>
        <v>-10</v>
      </c>
      <c r="K74" s="49">
        <f t="shared" si="13"/>
        <v>-74</v>
      </c>
      <c r="L74" s="5">
        <f t="shared" si="7"/>
        <v>-10</v>
      </c>
      <c r="M74" s="49">
        <f t="shared" si="11"/>
        <v>-101</v>
      </c>
      <c r="N74" s="42">
        <f t="shared" si="0"/>
        <v>-10</v>
      </c>
      <c r="O74" s="42"/>
      <c r="P74" s="5">
        <f t="shared" si="12"/>
        <v>-249.2226559999981</v>
      </c>
      <c r="Q74" s="5">
        <f t="shared" si="8"/>
        <v>95.506986819556175</v>
      </c>
      <c r="R74" s="5">
        <f t="shared" si="9"/>
        <v>-153.71566918044192</v>
      </c>
      <c r="S74" s="3">
        <f t="shared" si="10"/>
        <v>27.844655044418147</v>
      </c>
    </row>
    <row r="75" spans="1:19" s="8" customFormat="1" x14ac:dyDescent="0.3">
      <c r="A75" s="7">
        <v>40378</v>
      </c>
      <c r="B75" s="13">
        <v>347.85870399999999</v>
      </c>
      <c r="C75" s="13">
        <v>270.64218099999999</v>
      </c>
      <c r="D75" s="3">
        <f>B75-'ADF test'!$E$3*'Profitability analysis'!C75</f>
        <v>69.48235738864031</v>
      </c>
      <c r="E75" s="3">
        <f t="shared" si="1"/>
        <v>43.635239902886852</v>
      </c>
      <c r="F75" s="3">
        <f t="shared" si="2"/>
        <v>16.251322788036013</v>
      </c>
      <c r="G75" s="17">
        <f t="shared" si="3"/>
        <v>1.5904623779168134</v>
      </c>
      <c r="H75" s="30">
        <f t="shared" si="4"/>
        <v>-1.725798999999995</v>
      </c>
      <c r="I75" s="30">
        <f>(C75-C74)*'ADF test'!$E$3</f>
        <v>-0.59687505595365853</v>
      </c>
      <c r="J75" s="5">
        <f t="shared" si="5"/>
        <v>-10</v>
      </c>
      <c r="K75" s="49">
        <f t="shared" si="13"/>
        <v>-84</v>
      </c>
      <c r="L75" s="5">
        <f t="shared" si="7"/>
        <v>-10</v>
      </c>
      <c r="M75" s="49">
        <f t="shared" si="11"/>
        <v>-111</v>
      </c>
      <c r="N75" s="42">
        <f t="shared" si="0"/>
        <v>-10</v>
      </c>
      <c r="O75" s="42"/>
      <c r="P75" s="5">
        <f t="shared" si="12"/>
        <v>127.70912599999963</v>
      </c>
      <c r="Q75" s="5">
        <f t="shared" si="8"/>
        <v>-44.168754140570734</v>
      </c>
      <c r="R75" s="5">
        <f t="shared" si="9"/>
        <v>83.540371859428888</v>
      </c>
      <c r="S75" s="3">
        <f t="shared" si="10"/>
        <v>111.38502690384703</v>
      </c>
    </row>
    <row r="76" spans="1:19" s="8" customFormat="1" x14ac:dyDescent="0.3">
      <c r="A76" s="7">
        <v>40379</v>
      </c>
      <c r="B76" s="13">
        <v>352.770599</v>
      </c>
      <c r="C76" s="13">
        <v>270.39343300000002</v>
      </c>
      <c r="D76" s="3">
        <f>B76-'ADF test'!$E$3*'Profitability analysis'!C76</f>
        <v>74.650108882299321</v>
      </c>
      <c r="E76" s="3">
        <f t="shared" si="1"/>
        <v>45.271093788593596</v>
      </c>
      <c r="F76" s="3">
        <f t="shared" si="2"/>
        <v>16.830299272690603</v>
      </c>
      <c r="G76" s="17">
        <f t="shared" si="3"/>
        <v>1.7456026549318158</v>
      </c>
      <c r="H76" s="30">
        <f t="shared" si="4"/>
        <v>4.9118950000000154</v>
      </c>
      <c r="I76" s="30">
        <f>(C76-C75)*'ADF test'!$E$3</f>
        <v>-0.25585649365897001</v>
      </c>
      <c r="J76" s="5">
        <f t="shared" si="5"/>
        <v>-10</v>
      </c>
      <c r="K76" s="49">
        <f t="shared" si="13"/>
        <v>-94</v>
      </c>
      <c r="L76" s="5">
        <f t="shared" si="7"/>
        <v>-10</v>
      </c>
      <c r="M76" s="49">
        <f t="shared" si="11"/>
        <v>-121</v>
      </c>
      <c r="N76" s="42">
        <f t="shared" si="0"/>
        <v>-10</v>
      </c>
      <c r="O76" s="42"/>
      <c r="P76" s="5">
        <f t="shared" si="12"/>
        <v>-412.5991800000013</v>
      </c>
      <c r="Q76" s="5">
        <f t="shared" si="8"/>
        <v>-21.491945467353482</v>
      </c>
      <c r="R76" s="5">
        <f t="shared" si="9"/>
        <v>-434.0911254673548</v>
      </c>
      <c r="S76" s="3">
        <f t="shared" si="10"/>
        <v>-322.70609856350779</v>
      </c>
    </row>
    <row r="77" spans="1:19" x14ac:dyDescent="0.3">
      <c r="A77" s="4">
        <v>40380</v>
      </c>
      <c r="B77" s="11">
        <v>361.04562399999998</v>
      </c>
      <c r="C77" s="11">
        <v>269.35708599999998</v>
      </c>
      <c r="D77" s="3">
        <f>B77-'ADF test'!$E$3*'Profitability analysis'!C77</f>
        <v>83.991096662438281</v>
      </c>
      <c r="E77" s="3">
        <f t="shared" si="1"/>
        <v>47.090877947112673</v>
      </c>
      <c r="F77" s="3">
        <f t="shared" si="2"/>
        <v>17.967817714049961</v>
      </c>
      <c r="G77" s="17">
        <f t="shared" si="3"/>
        <v>2.053683942177988</v>
      </c>
      <c r="H77" s="30">
        <f t="shared" si="4"/>
        <v>8.275024999999971</v>
      </c>
      <c r="I77" s="30">
        <f>(C77-C76)*'ADF test'!$E$3</f>
        <v>-1.065962780139037</v>
      </c>
      <c r="J77" s="5">
        <f t="shared" si="5"/>
        <v>-10</v>
      </c>
      <c r="K77" s="49">
        <f t="shared" si="13"/>
        <v>-104</v>
      </c>
      <c r="L77" s="5">
        <f t="shared" si="7"/>
        <v>-10</v>
      </c>
      <c r="M77" s="49">
        <f t="shared" si="11"/>
        <v>-131</v>
      </c>
      <c r="N77" s="42">
        <f t="shared" si="0"/>
        <v>-10</v>
      </c>
      <c r="P77" s="5">
        <f t="shared" si="12"/>
        <v>-777.85234999999727</v>
      </c>
      <c r="Q77" s="5">
        <f t="shared" si="8"/>
        <v>-100.20050133306948</v>
      </c>
      <c r="R77" s="5">
        <f t="shared" si="9"/>
        <v>-878.05285133306677</v>
      </c>
      <c r="S77" s="3">
        <f t="shared" si="10"/>
        <v>-1200.7589498965744</v>
      </c>
    </row>
    <row r="78" spans="1:19" s="8" customFormat="1" x14ac:dyDescent="0.3">
      <c r="A78" s="7">
        <v>40381</v>
      </c>
      <c r="B78" s="13">
        <v>356.79745500000001</v>
      </c>
      <c r="C78" s="13">
        <v>269.066956</v>
      </c>
      <c r="D78" s="3">
        <f>B78-'ADF test'!$E$3*'Profitability analysis'!C78</f>
        <v>80.041348733181735</v>
      </c>
      <c r="E78" s="3">
        <f t="shared" si="1"/>
        <v>48.779212637142123</v>
      </c>
      <c r="F78" s="3">
        <f t="shared" si="2"/>
        <v>18.615322070478786</v>
      </c>
      <c r="G78" s="17">
        <f t="shared" si="3"/>
        <v>1.679376589761874</v>
      </c>
      <c r="H78" s="30">
        <f t="shared" si="4"/>
        <v>-4.2481689999999617</v>
      </c>
      <c r="I78" s="30">
        <f>(C78-C77)*'ADF test'!$E$3</f>
        <v>-0.29842107074339325</v>
      </c>
      <c r="J78" s="5">
        <f t="shared" si="5"/>
        <v>-10</v>
      </c>
      <c r="K78" s="49">
        <f t="shared" si="13"/>
        <v>-114</v>
      </c>
      <c r="L78" s="5">
        <f t="shared" si="7"/>
        <v>-10</v>
      </c>
      <c r="M78" s="49">
        <f t="shared" si="11"/>
        <v>-141</v>
      </c>
      <c r="N78" s="42">
        <f t="shared" si="0"/>
        <v>-10</v>
      </c>
      <c r="O78" s="42"/>
      <c r="P78" s="5">
        <f t="shared" si="12"/>
        <v>441.80957599999601</v>
      </c>
      <c r="Q78" s="5">
        <f t="shared" si="8"/>
        <v>-31.035791357312899</v>
      </c>
      <c r="R78" s="5">
        <f t="shared" si="9"/>
        <v>410.7737846426831</v>
      </c>
      <c r="S78" s="3">
        <f t="shared" si="10"/>
        <v>-789.98516525389141</v>
      </c>
    </row>
    <row r="79" spans="1:19" s="8" customFormat="1" x14ac:dyDescent="0.3">
      <c r="A79" s="7">
        <v>40382</v>
      </c>
      <c r="B79" s="13">
        <v>356.62048299999998</v>
      </c>
      <c r="C79" s="13">
        <v>270.26904300000001</v>
      </c>
      <c r="D79" s="3">
        <f>B79-'ADF test'!$E$3*'Profitability analysis'!C79</f>
        <v>78.627937586362179</v>
      </c>
      <c r="E79" s="3">
        <f t="shared" si="1"/>
        <v>50.441067639942418</v>
      </c>
      <c r="F79" s="3">
        <f t="shared" si="2"/>
        <v>18.989282570818347</v>
      </c>
      <c r="G79" s="17">
        <f t="shared" si="3"/>
        <v>1.4843567597301304</v>
      </c>
      <c r="H79" s="30">
        <f t="shared" si="4"/>
        <v>-0.17697200000003477</v>
      </c>
      <c r="I79" s="30">
        <f>(C79-C78)*'ADF test'!$E$3</f>
        <v>1.2364391468195091</v>
      </c>
      <c r="J79" s="5">
        <f t="shared" si="5"/>
        <v>-1</v>
      </c>
      <c r="K79" s="49">
        <f t="shared" si="13"/>
        <v>-115</v>
      </c>
      <c r="L79" s="5">
        <f t="shared" si="7"/>
        <v>-1</v>
      </c>
      <c r="M79" s="49">
        <f t="shared" si="11"/>
        <v>-142</v>
      </c>
      <c r="N79" s="42">
        <f t="shared" si="0"/>
        <v>-1</v>
      </c>
      <c r="O79" s="42"/>
      <c r="P79" s="5">
        <f t="shared" si="12"/>
        <v>20.174808000003964</v>
      </c>
      <c r="Q79" s="5">
        <f t="shared" si="8"/>
        <v>140.95406273742404</v>
      </c>
      <c r="R79" s="5">
        <f t="shared" si="9"/>
        <v>161.128870737428</v>
      </c>
      <c r="S79" s="3">
        <f t="shared" si="10"/>
        <v>-628.85629451646344</v>
      </c>
    </row>
    <row r="80" spans="1:19" x14ac:dyDescent="0.3">
      <c r="A80" s="4">
        <v>40385</v>
      </c>
      <c r="B80" s="11">
        <v>348.56674199999998</v>
      </c>
      <c r="C80" s="11">
        <v>265.33624300000002</v>
      </c>
      <c r="D80" s="3">
        <f>B80-'ADF test'!$E$3*'Profitability analysis'!C80</f>
        <v>75.647961649482625</v>
      </c>
      <c r="E80" s="3">
        <f t="shared" si="1"/>
        <v>51.95876012666136</v>
      </c>
      <c r="F80" s="3">
        <f t="shared" si="2"/>
        <v>19.127898376580621</v>
      </c>
      <c r="G80" s="17">
        <f t="shared" si="3"/>
        <v>1.2384633720045954</v>
      </c>
      <c r="H80" s="30">
        <f t="shared" si="4"/>
        <v>-8.0537410000000023</v>
      </c>
      <c r="I80" s="30">
        <f>(C80-C79)*'ADF test'!$E$3</f>
        <v>-5.0737650631204128</v>
      </c>
      <c r="J80" s="5">
        <f t="shared" si="5"/>
        <v>-1</v>
      </c>
      <c r="K80" s="49">
        <f t="shared" si="13"/>
        <v>-116</v>
      </c>
      <c r="L80" s="5">
        <f t="shared" si="7"/>
        <v>-1</v>
      </c>
      <c r="M80" s="49">
        <f t="shared" si="11"/>
        <v>-143</v>
      </c>
      <c r="N80" s="42">
        <f t="shared" si="0"/>
        <v>-1</v>
      </c>
      <c r="P80" s="5">
        <f t="shared" si="12"/>
        <v>926.18021500000032</v>
      </c>
      <c r="Q80" s="5">
        <f t="shared" si="8"/>
        <v>-583.48298225884741</v>
      </c>
      <c r="R80" s="5">
        <f t="shared" si="9"/>
        <v>342.6972327411529</v>
      </c>
      <c r="S80" s="3">
        <f t="shared" si="10"/>
        <v>-286.15906177531053</v>
      </c>
    </row>
    <row r="81" spans="1:19" x14ac:dyDescent="0.3">
      <c r="A81" s="4">
        <v>40386</v>
      </c>
      <c r="B81" s="11">
        <v>351.66430700000001</v>
      </c>
      <c r="C81" s="11">
        <v>268.44515999999999</v>
      </c>
      <c r="D81" s="3">
        <f>B81-'ADF test'!$E$3*'Profitability analysis'!C81</f>
        <v>75.54776585262465</v>
      </c>
      <c r="E81" s="3">
        <f t="shared" si="1"/>
        <v>53.321987971488753</v>
      </c>
      <c r="F81" s="3">
        <f t="shared" si="2"/>
        <v>19.308339196383837</v>
      </c>
      <c r="G81" s="17">
        <f t="shared" si="3"/>
        <v>1.1510973396043536</v>
      </c>
      <c r="H81" s="30">
        <f t="shared" si="4"/>
        <v>3.0975650000000314</v>
      </c>
      <c r="I81" s="30">
        <f>(C81-C80)*'ADF test'!$E$3</f>
        <v>3.1977607968579669</v>
      </c>
      <c r="J81" s="5">
        <f t="shared" si="5"/>
        <v>-1</v>
      </c>
      <c r="K81" s="49">
        <f t="shared" si="13"/>
        <v>-117</v>
      </c>
      <c r="L81" s="5">
        <f t="shared" si="7"/>
        <v>-1</v>
      </c>
      <c r="M81" s="49">
        <f t="shared" si="11"/>
        <v>-144</v>
      </c>
      <c r="N81" s="42">
        <f t="shared" si="0"/>
        <v>-1</v>
      </c>
      <c r="P81" s="5">
        <f t="shared" si="12"/>
        <v>-359.31754000000365</v>
      </c>
      <c r="Q81" s="5">
        <f t="shared" si="8"/>
        <v>370.94025243552414</v>
      </c>
      <c r="R81" s="5">
        <f t="shared" si="9"/>
        <v>11.622712435520498</v>
      </c>
      <c r="S81" s="3">
        <f t="shared" si="10"/>
        <v>-274.53634933979004</v>
      </c>
    </row>
    <row r="82" spans="1:19" x14ac:dyDescent="0.3">
      <c r="A82" s="4">
        <v>40387</v>
      </c>
      <c r="B82" s="11">
        <v>356.84170499999999</v>
      </c>
      <c r="C82" s="11">
        <v>265.08752399999997</v>
      </c>
      <c r="D82" s="3">
        <f>B82-'ADF test'!$E$3*'Profitability analysis'!C82</f>
        <v>84.178751314406099</v>
      </c>
      <c r="E82" s="3">
        <f t="shared" si="1"/>
        <v>55.184312745792248</v>
      </c>
      <c r="F82" s="3">
        <f t="shared" ref="F82:F145" si="14">_xlfn.STDEV.S(D53:D82)</f>
        <v>19.505958406582284</v>
      </c>
      <c r="G82" s="17">
        <f t="shared" ref="G82:G145" si="15">(D82-E82)/F82</f>
        <v>1.4864400899588548</v>
      </c>
      <c r="H82" s="30">
        <f t="shared" ref="H82:H145" si="16">B82-B81</f>
        <v>5.1773979999999824</v>
      </c>
      <c r="I82" s="30">
        <f>(C82-C81)*'ADF test'!$E$3</f>
        <v>-3.4535874617814399</v>
      </c>
      <c r="J82" s="5">
        <f t="shared" si="5"/>
        <v>-1</v>
      </c>
      <c r="K82" s="49">
        <f t="shared" si="13"/>
        <v>-118</v>
      </c>
      <c r="L82" s="5">
        <f t="shared" si="7"/>
        <v>-1</v>
      </c>
      <c r="M82" s="49">
        <f t="shared" si="11"/>
        <v>-145</v>
      </c>
      <c r="N82" s="42">
        <f t="shared" si="0"/>
        <v>-1</v>
      </c>
      <c r="P82" s="5">
        <f t="shared" si="12"/>
        <v>-605.755565999998</v>
      </c>
      <c r="Q82" s="5">
        <f t="shared" si="8"/>
        <v>-404.06973302842846</v>
      </c>
      <c r="R82" s="5">
        <f t="shared" si="9"/>
        <v>-1009.8252990284265</v>
      </c>
      <c r="S82" s="3">
        <f t="shared" si="10"/>
        <v>-1284.3616483682165</v>
      </c>
    </row>
    <row r="83" spans="1:19" x14ac:dyDescent="0.3">
      <c r="A83" s="4">
        <v>40388</v>
      </c>
      <c r="B83" s="11">
        <v>363.74487299999998</v>
      </c>
      <c r="C83" s="11">
        <v>261.48113999999998</v>
      </c>
      <c r="D83" s="3">
        <f>B83-'ADF test'!$E$3*'Profitability analysis'!C83</f>
        <v>94.791363269846499</v>
      </c>
      <c r="E83" s="3">
        <f t="shared" si="1"/>
        <v>57.583731781007508</v>
      </c>
      <c r="F83" s="3">
        <f t="shared" si="14"/>
        <v>19.811019014761943</v>
      </c>
      <c r="G83" s="17">
        <f t="shared" si="15"/>
        <v>1.87812809937309</v>
      </c>
      <c r="H83" s="30">
        <f t="shared" si="16"/>
        <v>6.9031679999999938</v>
      </c>
      <c r="I83" s="30">
        <f>(C83-C82)*'ADF test'!$E$3</f>
        <v>-3.7094439554404102</v>
      </c>
      <c r="J83" s="5">
        <f t="shared" si="5"/>
        <v>-10</v>
      </c>
      <c r="K83" s="49">
        <f t="shared" si="13"/>
        <v>-128</v>
      </c>
      <c r="L83" s="5">
        <f t="shared" si="7"/>
        <v>-10</v>
      </c>
      <c r="M83" s="49">
        <f t="shared" si="11"/>
        <v>-155</v>
      </c>
      <c r="N83" s="42">
        <f t="shared" si="0"/>
        <v>-10</v>
      </c>
      <c r="P83" s="5">
        <f t="shared" si="12"/>
        <v>-814.57382399999926</v>
      </c>
      <c r="Q83" s="5">
        <f t="shared" si="8"/>
        <v>-437.71438674196838</v>
      </c>
      <c r="R83" s="5">
        <f t="shared" si="9"/>
        <v>-1252.2882107419678</v>
      </c>
      <c r="S83" s="3">
        <f t="shared" si="10"/>
        <v>-2536.6498591101845</v>
      </c>
    </row>
    <row r="84" spans="1:19" x14ac:dyDescent="0.3">
      <c r="A84" s="4">
        <v>40389</v>
      </c>
      <c r="B84" s="11">
        <v>363.39093000000003</v>
      </c>
      <c r="C84" s="11">
        <v>263.26357999999999</v>
      </c>
      <c r="D84" s="3">
        <f>B84-'ADF test'!$E$3*'Profitability analysis'!C84</f>
        <v>92.60404332387094</v>
      </c>
      <c r="E84" s="3">
        <f t="shared" si="1"/>
        <v>59.813632090788893</v>
      </c>
      <c r="F84" s="3">
        <f t="shared" si="14"/>
        <v>19.864144146074842</v>
      </c>
      <c r="G84" s="17">
        <f t="shared" si="15"/>
        <v>1.6507336531567325</v>
      </c>
      <c r="H84" s="30">
        <f t="shared" si="16"/>
        <v>-0.35394299999995837</v>
      </c>
      <c r="I84" s="30">
        <f>(C84-C83)*'ADF test'!$E$3</f>
        <v>1.8333769459755951</v>
      </c>
      <c r="J84" s="5">
        <f t="shared" si="5"/>
        <v>-10</v>
      </c>
      <c r="K84" s="49">
        <f t="shared" si="13"/>
        <v>-138</v>
      </c>
      <c r="L84" s="5">
        <f t="shared" si="7"/>
        <v>-10</v>
      </c>
      <c r="M84" s="49">
        <f t="shared" si="11"/>
        <v>-165</v>
      </c>
      <c r="N84" s="42">
        <f t="shared" si="0"/>
        <v>-10</v>
      </c>
      <c r="P84" s="5">
        <f t="shared" si="12"/>
        <v>45.304703999994672</v>
      </c>
      <c r="Q84" s="5">
        <f t="shared" si="8"/>
        <v>234.67224908487617</v>
      </c>
      <c r="R84" s="5">
        <f t="shared" si="9"/>
        <v>279.97695308487084</v>
      </c>
      <c r="S84" s="3">
        <f t="shared" si="10"/>
        <v>-2256.6729060253138</v>
      </c>
    </row>
    <row r="85" spans="1:19" x14ac:dyDescent="0.3">
      <c r="A85" s="4">
        <v>40392</v>
      </c>
      <c r="B85" s="11">
        <v>388.87957799999998</v>
      </c>
      <c r="C85" s="11">
        <v>267.69903599999998</v>
      </c>
      <c r="D85" s="3">
        <f>B85-'ADF test'!$E$3*'Profitability analysis'!C85</f>
        <v>113.530482904351</v>
      </c>
      <c r="E85" s="3">
        <f t="shared" si="1"/>
        <v>62.641274379731087</v>
      </c>
      <c r="F85" s="3">
        <f t="shared" si="14"/>
        <v>21.270501790491291</v>
      </c>
      <c r="G85" s="17">
        <f t="shared" si="15"/>
        <v>2.392478044282401</v>
      </c>
      <c r="H85" s="30">
        <f t="shared" si="16"/>
        <v>25.488647999999955</v>
      </c>
      <c r="I85" s="30">
        <f>(C85-C84)*'ADF test'!$E$3</f>
        <v>4.5622084195199104</v>
      </c>
      <c r="J85" s="5">
        <f t="shared" si="5"/>
        <v>-10</v>
      </c>
      <c r="K85" s="49">
        <f t="shared" si="13"/>
        <v>-148</v>
      </c>
      <c r="L85" s="5">
        <f t="shared" si="7"/>
        <v>-10</v>
      </c>
      <c r="M85" s="49">
        <f t="shared" si="11"/>
        <v>-175</v>
      </c>
      <c r="N85" s="42">
        <f t="shared" si="0"/>
        <v>-10</v>
      </c>
      <c r="P85" s="5">
        <f t="shared" si="12"/>
        <v>-3517.4334239999939</v>
      </c>
      <c r="Q85" s="5">
        <f t="shared" si="8"/>
        <v>629.58476189374767</v>
      </c>
      <c r="R85" s="5">
        <f t="shared" si="9"/>
        <v>-2887.8486621062461</v>
      </c>
      <c r="S85" s="3">
        <f t="shared" si="10"/>
        <v>-5144.5215681315603</v>
      </c>
    </row>
    <row r="86" spans="1:19" x14ac:dyDescent="0.3">
      <c r="A86" s="4">
        <v>40393</v>
      </c>
      <c r="B86" s="11">
        <v>386.75555400000002</v>
      </c>
      <c r="C86" s="11">
        <v>267.74047899999999</v>
      </c>
      <c r="D86" s="3">
        <f>B86-'ADF test'!$E$3*'Profitability analysis'!C86</f>
        <v>111.3638315840642</v>
      </c>
      <c r="E86" s="3">
        <f t="shared" si="1"/>
        <v>65.280693441301565</v>
      </c>
      <c r="F86" s="3">
        <f t="shared" si="14"/>
        <v>22.250666200931612</v>
      </c>
      <c r="G86" s="17">
        <f t="shared" si="15"/>
        <v>2.0710902642920948</v>
      </c>
      <c r="H86" s="30">
        <f t="shared" si="16"/>
        <v>-2.1240239999999631</v>
      </c>
      <c r="I86" s="30">
        <f>(C86-C85)*'ADF test'!$E$3</f>
        <v>4.2627320286850685E-2</v>
      </c>
      <c r="J86" s="5">
        <f t="shared" si="5"/>
        <v>-10</v>
      </c>
      <c r="K86" s="49">
        <f t="shared" si="13"/>
        <v>-158</v>
      </c>
      <c r="L86" s="5">
        <f t="shared" si="7"/>
        <v>-10</v>
      </c>
      <c r="M86" s="49">
        <f t="shared" si="11"/>
        <v>-185</v>
      </c>
      <c r="N86" s="42">
        <f t="shared" si="0"/>
        <v>-10</v>
      </c>
      <c r="P86" s="5">
        <f t="shared" si="12"/>
        <v>314.35555199999453</v>
      </c>
      <c r="Q86" s="5">
        <f t="shared" si="8"/>
        <v>6.3088434024539017</v>
      </c>
      <c r="R86" s="5">
        <f t="shared" si="9"/>
        <v>320.66439540244841</v>
      </c>
      <c r="S86" s="3">
        <f t="shared" si="10"/>
        <v>-4823.8571727291119</v>
      </c>
    </row>
    <row r="87" spans="1:19" x14ac:dyDescent="0.3">
      <c r="A87" s="4">
        <v>40394</v>
      </c>
      <c r="B87" s="11">
        <v>386.622772</v>
      </c>
      <c r="C87" s="11">
        <v>266.08242799999999</v>
      </c>
      <c r="D87" s="3">
        <f>B87-'ADF test'!$E$3*'Profitability analysis'!C87</f>
        <v>112.9364828545539</v>
      </c>
      <c r="E87" s="3">
        <f t="shared" si="1"/>
        <v>68.014751493466704</v>
      </c>
      <c r="F87" s="3">
        <f t="shared" si="14"/>
        <v>22.911731402163813</v>
      </c>
      <c r="G87" s="17">
        <f t="shared" si="15"/>
        <v>1.9606432430874574</v>
      </c>
      <c r="H87" s="30">
        <f t="shared" si="16"/>
        <v>-0.13278200000002016</v>
      </c>
      <c r="I87" s="30">
        <f>(C87-C86)*'ADF test'!$E$3</f>
        <v>-1.7054332704897601</v>
      </c>
      <c r="J87" s="5">
        <f t="shared" si="5"/>
        <v>-10</v>
      </c>
      <c r="K87" s="49">
        <f t="shared" si="13"/>
        <v>-168</v>
      </c>
      <c r="L87" s="5">
        <f t="shared" si="7"/>
        <v>-10</v>
      </c>
      <c r="M87" s="49">
        <f t="shared" si="11"/>
        <v>-195</v>
      </c>
      <c r="N87" s="42">
        <f t="shared" si="0"/>
        <v>-10</v>
      </c>
      <c r="P87" s="5">
        <f t="shared" si="12"/>
        <v>20.979556000003186</v>
      </c>
      <c r="Q87" s="5">
        <f t="shared" si="8"/>
        <v>-269.45845673738211</v>
      </c>
      <c r="R87" s="5">
        <f t="shared" si="9"/>
        <v>-248.47890073737892</v>
      </c>
      <c r="S87" s="3">
        <f t="shared" si="10"/>
        <v>-5072.3360734664911</v>
      </c>
    </row>
    <row r="88" spans="1:19" x14ac:dyDescent="0.3">
      <c r="A88" s="4">
        <v>40395</v>
      </c>
      <c r="B88" s="11">
        <v>386.66699199999999</v>
      </c>
      <c r="C88" s="11">
        <v>265.29480000000001</v>
      </c>
      <c r="D88" s="3">
        <f>B88-'ADF test'!$E$3*'Profitability analysis'!C88</f>
        <v>113.79083896976948</v>
      </c>
      <c r="E88" s="3">
        <f t="shared" si="1"/>
        <v>70.593417634915838</v>
      </c>
      <c r="F88" s="3">
        <f t="shared" si="14"/>
        <v>23.578115011279923</v>
      </c>
      <c r="G88" s="17">
        <f t="shared" si="15"/>
        <v>1.8320981687546998</v>
      </c>
      <c r="H88" s="30">
        <f t="shared" si="16"/>
        <v>4.4219999999995707E-2</v>
      </c>
      <c r="I88" s="30">
        <f>(C88-C87)*'ADF test'!$E$3</f>
        <v>-0.81013611521556383</v>
      </c>
      <c r="J88" s="5">
        <f t="shared" si="5"/>
        <v>-10</v>
      </c>
      <c r="K88" s="49">
        <f t="shared" si="13"/>
        <v>-178</v>
      </c>
      <c r="L88" s="5">
        <f t="shared" si="7"/>
        <v>-10</v>
      </c>
      <c r="M88" s="49">
        <f t="shared" si="11"/>
        <v>-205</v>
      </c>
      <c r="N88" s="42">
        <f t="shared" si="0"/>
        <v>-10</v>
      </c>
      <c r="P88" s="5">
        <f t="shared" si="12"/>
        <v>-7.4289599999992788</v>
      </c>
      <c r="Q88" s="5">
        <f t="shared" si="8"/>
        <v>-136.10286735621472</v>
      </c>
      <c r="R88" s="5">
        <f t="shared" si="9"/>
        <v>-143.531827356214</v>
      </c>
      <c r="S88" s="3">
        <f t="shared" si="10"/>
        <v>-5215.8679008227055</v>
      </c>
    </row>
    <row r="89" spans="1:19" x14ac:dyDescent="0.3">
      <c r="A89" s="4">
        <v>40396</v>
      </c>
      <c r="B89" s="11">
        <v>384.72000100000002</v>
      </c>
      <c r="C89" s="11">
        <v>263.84393299999999</v>
      </c>
      <c r="D89" s="3">
        <f>B89-'ADF test'!$E$3*'Profitability analysis'!C89</f>
        <v>113.33617652471486</v>
      </c>
      <c r="E89" s="3">
        <f t="shared" si="1"/>
        <v>73.039685553542412</v>
      </c>
      <c r="F89" s="3">
        <f t="shared" si="14"/>
        <v>24.090476905135425</v>
      </c>
      <c r="G89" s="17">
        <f t="shared" si="15"/>
        <v>1.672714539021116</v>
      </c>
      <c r="H89" s="30">
        <f t="shared" si="16"/>
        <v>-1.9469909999999686</v>
      </c>
      <c r="I89" s="30">
        <f>(C89-C88)*'ADF test'!$E$3</f>
        <v>-1.4923285549453513</v>
      </c>
      <c r="J89" s="5">
        <f t="shared" si="5"/>
        <v>-10</v>
      </c>
      <c r="K89" s="49">
        <f t="shared" si="13"/>
        <v>-188</v>
      </c>
      <c r="L89" s="5">
        <f t="shared" si="7"/>
        <v>-10</v>
      </c>
      <c r="M89" s="49">
        <f t="shared" si="11"/>
        <v>-215</v>
      </c>
      <c r="N89" s="42">
        <f t="shared" si="0"/>
        <v>-10</v>
      </c>
      <c r="P89" s="5">
        <f t="shared" si="12"/>
        <v>346.56439799999441</v>
      </c>
      <c r="Q89" s="5">
        <f t="shared" si="8"/>
        <v>-265.63448278027255</v>
      </c>
      <c r="R89" s="5">
        <f t="shared" si="9"/>
        <v>80.929915219721863</v>
      </c>
      <c r="S89" s="3">
        <f t="shared" si="10"/>
        <v>-5134.9379856029836</v>
      </c>
    </row>
    <row r="90" spans="1:19" x14ac:dyDescent="0.3">
      <c r="A90" s="4">
        <v>40399</v>
      </c>
      <c r="B90" s="11">
        <v>388.21579000000003</v>
      </c>
      <c r="C90" s="11">
        <v>268.52801499999998</v>
      </c>
      <c r="D90" s="3">
        <f>B90-'ADF test'!$E$3*'Profitability analysis'!C90</f>
        <v>112.01402609794076</v>
      </c>
      <c r="E90" s="3">
        <f t="shared" si="1"/>
        <v>75.61987477185059</v>
      </c>
      <c r="F90" s="3">
        <f t="shared" si="14"/>
        <v>23.977353963525935</v>
      </c>
      <c r="G90" s="17">
        <f t="shared" si="15"/>
        <v>1.517855197093579</v>
      </c>
      <c r="H90" s="30">
        <f t="shared" si="16"/>
        <v>3.495789000000002</v>
      </c>
      <c r="I90" s="30">
        <f>(C90-C89)*'ADF test'!$E$3</f>
        <v>4.8179394267740845</v>
      </c>
      <c r="J90" s="5">
        <f t="shared" si="5"/>
        <v>-10</v>
      </c>
      <c r="K90" s="49">
        <f t="shared" si="13"/>
        <v>-198</v>
      </c>
      <c r="L90" s="5">
        <f t="shared" si="7"/>
        <v>-10</v>
      </c>
      <c r="M90" s="49">
        <f t="shared" si="11"/>
        <v>-225</v>
      </c>
      <c r="N90" s="42">
        <f t="shared" si="0"/>
        <v>-10</v>
      </c>
      <c r="P90" s="5">
        <f t="shared" si="12"/>
        <v>-657.20833200000038</v>
      </c>
      <c r="Q90" s="5">
        <f t="shared" si="8"/>
        <v>905.77261223352787</v>
      </c>
      <c r="R90" s="5">
        <f t="shared" si="9"/>
        <v>248.56428023352748</v>
      </c>
      <c r="S90" s="3">
        <f t="shared" si="10"/>
        <v>-4886.3737053694558</v>
      </c>
    </row>
    <row r="91" spans="1:19" x14ac:dyDescent="0.3">
      <c r="A91" s="4">
        <v>40400</v>
      </c>
      <c r="B91" s="11">
        <v>385.78201300000001</v>
      </c>
      <c r="C91" s="11">
        <v>265.999481</v>
      </c>
      <c r="D91" s="3">
        <f>B91-'ADF test'!$E$3*'Profitability analysis'!C91</f>
        <v>112.18104123833001</v>
      </c>
      <c r="E91" s="3">
        <f t="shared" si="1"/>
        <v>78.261365416469502</v>
      </c>
      <c r="F91" s="3">
        <f t="shared" si="14"/>
        <v>23.472655119573766</v>
      </c>
      <c r="G91" s="17">
        <f t="shared" si="15"/>
        <v>1.4450719634855032</v>
      </c>
      <c r="H91" s="30">
        <f t="shared" si="16"/>
        <v>-2.4337770000000205</v>
      </c>
      <c r="I91" s="30">
        <f>(C91-C90)*'ADF test'!$E$3</f>
        <v>-2.6007921403892396</v>
      </c>
      <c r="J91" s="5">
        <f t="shared" si="5"/>
        <v>-1</v>
      </c>
      <c r="K91" s="49">
        <f t="shared" si="13"/>
        <v>-199</v>
      </c>
      <c r="L91" s="5">
        <f t="shared" si="7"/>
        <v>-1</v>
      </c>
      <c r="M91" s="49">
        <f t="shared" si="11"/>
        <v>-226</v>
      </c>
      <c r="N91" s="42">
        <f t="shared" si="0"/>
        <v>-1</v>
      </c>
      <c r="P91" s="5">
        <f t="shared" si="12"/>
        <v>481.88784600000406</v>
      </c>
      <c r="Q91" s="5">
        <f t="shared" si="8"/>
        <v>-514.95684379706938</v>
      </c>
      <c r="R91" s="5">
        <f t="shared" si="9"/>
        <v>-33.068997797065322</v>
      </c>
      <c r="S91" s="3">
        <f t="shared" si="10"/>
        <v>-4919.4427031665209</v>
      </c>
    </row>
    <row r="92" spans="1:19" x14ac:dyDescent="0.3">
      <c r="A92" s="4">
        <v>40401</v>
      </c>
      <c r="B92" s="11">
        <v>387.68481400000002</v>
      </c>
      <c r="C92" s="11">
        <v>266.08242799999999</v>
      </c>
      <c r="D92" s="3">
        <f>B92-'ADF test'!$E$3*'Profitability analysis'!C92</f>
        <v>113.99852485455392</v>
      </c>
      <c r="E92" s="3">
        <f t="shared" si="1"/>
        <v>80.788167228885158</v>
      </c>
      <c r="F92" s="3">
        <f t="shared" si="14"/>
        <v>23.087724224069838</v>
      </c>
      <c r="G92" s="17">
        <f t="shared" si="15"/>
        <v>1.4384422346419787</v>
      </c>
      <c r="H92" s="30">
        <f t="shared" si="16"/>
        <v>1.9028010000000108</v>
      </c>
      <c r="I92" s="30">
        <f>(C92-C91)*'ADF test'!$E$3</f>
        <v>8.5317383776070357E-2</v>
      </c>
      <c r="J92" s="5">
        <f t="shared" si="5"/>
        <v>-1</v>
      </c>
      <c r="K92" s="49">
        <f t="shared" si="13"/>
        <v>-200</v>
      </c>
      <c r="L92" s="5">
        <f t="shared" si="7"/>
        <v>-1</v>
      </c>
      <c r="M92" s="49">
        <f t="shared" si="11"/>
        <v>-227</v>
      </c>
      <c r="N92" s="42">
        <f t="shared" si="0"/>
        <v>-1</v>
      </c>
      <c r="P92" s="5">
        <f t="shared" si="12"/>
        <v>-378.65739900000216</v>
      </c>
      <c r="Q92" s="5">
        <f t="shared" si="8"/>
        <v>16.978159371438</v>
      </c>
      <c r="R92" s="5">
        <f t="shared" si="9"/>
        <v>-361.67923962856418</v>
      </c>
      <c r="S92" s="3">
        <f t="shared" si="10"/>
        <v>-5281.1219427950855</v>
      </c>
    </row>
    <row r="93" spans="1:19" x14ac:dyDescent="0.3">
      <c r="A93" s="4">
        <v>40402</v>
      </c>
      <c r="B93" s="11">
        <v>409.14666699999998</v>
      </c>
      <c r="C93" s="11">
        <v>273.33654799999999</v>
      </c>
      <c r="D93" s="3">
        <f>B93-'ADF test'!$E$3*'Profitability analysis'!C93</f>
        <v>127.9989562239013</v>
      </c>
      <c r="E93" s="3">
        <f t="shared" si="1"/>
        <v>83.634237973023104</v>
      </c>
      <c r="F93" s="3">
        <f t="shared" si="14"/>
        <v>23.47930242938423</v>
      </c>
      <c r="G93" s="17">
        <f t="shared" si="15"/>
        <v>1.8895245454718439</v>
      </c>
      <c r="H93" s="30">
        <f t="shared" si="16"/>
        <v>21.461852999999962</v>
      </c>
      <c r="I93" s="30">
        <f>(C93-C92)*'ADF test'!$E$3</f>
        <v>7.4614216306526018</v>
      </c>
      <c r="J93" s="5">
        <f t="shared" si="5"/>
        <v>-10</v>
      </c>
      <c r="K93" s="49">
        <f t="shared" si="13"/>
        <v>-210</v>
      </c>
      <c r="L93" s="5">
        <f t="shared" si="7"/>
        <v>-10</v>
      </c>
      <c r="M93" s="49">
        <f t="shared" si="11"/>
        <v>-237</v>
      </c>
      <c r="N93" s="42">
        <f t="shared" si="0"/>
        <v>-10</v>
      </c>
      <c r="P93" s="5">
        <f t="shared" si="12"/>
        <v>-4292.3705999999929</v>
      </c>
      <c r="Q93" s="5">
        <f t="shared" si="8"/>
        <v>1492.2843261305204</v>
      </c>
      <c r="R93" s="5">
        <f t="shared" si="9"/>
        <v>-2800.0862738694723</v>
      </c>
      <c r="S93" s="3">
        <f t="shared" si="10"/>
        <v>-8081.2082166645578</v>
      </c>
    </row>
    <row r="94" spans="1:19" x14ac:dyDescent="0.3">
      <c r="A94" s="4">
        <v>40403</v>
      </c>
      <c r="B94" s="11">
        <v>409.72189300000002</v>
      </c>
      <c r="C94" s="11">
        <v>278.891144</v>
      </c>
      <c r="D94" s="3">
        <f>B94-'ADF test'!$E$3*'Profitability analysis'!C94</f>
        <v>122.86085204133798</v>
      </c>
      <c r="E94" s="3">
        <f t="shared" si="1"/>
        <v>86.232292909706672</v>
      </c>
      <c r="F94" s="3">
        <f t="shared" si="14"/>
        <v>23.359579251992987</v>
      </c>
      <c r="G94" s="17">
        <f t="shared" si="15"/>
        <v>1.5680316300434325</v>
      </c>
      <c r="H94" s="30">
        <f t="shared" si="16"/>
        <v>0.57522600000004331</v>
      </c>
      <c r="I94" s="30">
        <f>(C94-C93)*'ADF test'!$E$3</f>
        <v>5.7133301825633493</v>
      </c>
      <c r="J94" s="5">
        <f t="shared" si="5"/>
        <v>-10</v>
      </c>
      <c r="K94" s="49">
        <f t="shared" si="13"/>
        <v>-220</v>
      </c>
      <c r="L94" s="5">
        <f t="shared" si="7"/>
        <v>-10</v>
      </c>
      <c r="M94" s="49">
        <f t="shared" si="11"/>
        <v>-247</v>
      </c>
      <c r="N94" s="42">
        <f t="shared" si="0"/>
        <v>-10</v>
      </c>
      <c r="P94" s="5">
        <f t="shared" si="12"/>
        <v>-120.7974600000091</v>
      </c>
      <c r="Q94" s="5">
        <f t="shared" si="8"/>
        <v>1199.7993383383034</v>
      </c>
      <c r="R94" s="5">
        <f t="shared" si="9"/>
        <v>1079.0018783382943</v>
      </c>
      <c r="S94" s="3">
        <f t="shared" si="10"/>
        <v>-7002.206338326263</v>
      </c>
    </row>
    <row r="95" spans="1:19" x14ac:dyDescent="0.3">
      <c r="A95" s="4">
        <v>40406</v>
      </c>
      <c r="B95" s="11">
        <v>410.960938</v>
      </c>
      <c r="C95" s="11">
        <v>281.70986900000003</v>
      </c>
      <c r="D95" s="3">
        <f>B95-'ADF test'!$E$3*'Profitability analysis'!C95</f>
        <v>121.20062108700284</v>
      </c>
      <c r="E95" s="3">
        <f t="shared" si="1"/>
        <v>88.590591577720687</v>
      </c>
      <c r="F95" s="3">
        <f t="shared" si="14"/>
        <v>23.193423207837718</v>
      </c>
      <c r="G95" s="17">
        <f t="shared" si="15"/>
        <v>1.4060032974460752</v>
      </c>
      <c r="H95" s="30">
        <f t="shared" si="16"/>
        <v>1.239044999999976</v>
      </c>
      <c r="I95" s="30">
        <f>(C95-C94)*'ADF test'!$E$3</f>
        <v>2.8992759543351188</v>
      </c>
      <c r="J95" s="5">
        <f t="shared" si="5"/>
        <v>-1</v>
      </c>
      <c r="K95" s="49">
        <f t="shared" si="13"/>
        <v>-221</v>
      </c>
      <c r="L95" s="5">
        <f t="shared" si="7"/>
        <v>-1</v>
      </c>
      <c r="M95" s="49">
        <f t="shared" si="11"/>
        <v>-248</v>
      </c>
      <c r="N95" s="42">
        <f t="shared" si="0"/>
        <v>-1</v>
      </c>
      <c r="P95" s="5">
        <f t="shared" si="12"/>
        <v>-272.58989999999471</v>
      </c>
      <c r="Q95" s="5">
        <f t="shared" si="8"/>
        <v>637.8407099537261</v>
      </c>
      <c r="R95" s="5">
        <f t="shared" si="9"/>
        <v>365.25080995373139</v>
      </c>
      <c r="S95" s="3">
        <f t="shared" si="10"/>
        <v>-6636.9555283725313</v>
      </c>
    </row>
    <row r="96" spans="1:19" x14ac:dyDescent="0.3">
      <c r="A96" s="4">
        <v>40407</v>
      </c>
      <c r="B96" s="11">
        <v>412.775238</v>
      </c>
      <c r="C96" s="11">
        <v>290.41488600000002</v>
      </c>
      <c r="D96" s="3">
        <f>B96-'ADF test'!$E$3*'Profitability analysis'!C96</f>
        <v>114.06114004409227</v>
      </c>
      <c r="E96" s="3">
        <f t="shared" si="1"/>
        <v>90.494348858429007</v>
      </c>
      <c r="F96" s="3">
        <f t="shared" si="14"/>
        <v>22.848002017113757</v>
      </c>
      <c r="G96" s="17">
        <f t="shared" si="15"/>
        <v>1.0314596071906468</v>
      </c>
      <c r="H96" s="30">
        <f t="shared" si="16"/>
        <v>1.8143000000000029</v>
      </c>
      <c r="I96" s="30">
        <f>(C96-C95)*'ADF test'!$E$3</f>
        <v>8.9537810429105953</v>
      </c>
      <c r="J96" s="5">
        <f t="shared" si="5"/>
        <v>-1</v>
      </c>
      <c r="K96" s="49">
        <f t="shared" si="13"/>
        <v>-222</v>
      </c>
      <c r="L96" s="5">
        <f t="shared" si="7"/>
        <v>-1</v>
      </c>
      <c r="M96" s="49">
        <f t="shared" si="11"/>
        <v>-249</v>
      </c>
      <c r="N96" s="42">
        <f t="shared" si="0"/>
        <v>-1</v>
      </c>
      <c r="P96" s="5">
        <f t="shared" si="12"/>
        <v>-400.96030000000064</v>
      </c>
      <c r="Q96" s="5">
        <f t="shared" si="8"/>
        <v>1978.7856104832415</v>
      </c>
      <c r="R96" s="5">
        <f t="shared" si="9"/>
        <v>1577.8253104832409</v>
      </c>
      <c r="S96" s="3">
        <f t="shared" si="10"/>
        <v>-5059.1302178892902</v>
      </c>
    </row>
    <row r="97" spans="1:19" x14ac:dyDescent="0.3">
      <c r="A97" s="4">
        <v>40408</v>
      </c>
      <c r="B97" s="11">
        <v>408.52710000000002</v>
      </c>
      <c r="C97" s="11">
        <v>290.456299</v>
      </c>
      <c r="D97" s="3">
        <f>B97-'ADF test'!$E$3*'Profitability analysis'!C97</f>
        <v>109.7704055811181</v>
      </c>
      <c r="E97" s="3">
        <f t="shared" si="1"/>
        <v>92.357404390867686</v>
      </c>
      <c r="F97" s="3">
        <f t="shared" si="14"/>
        <v>22.023215754987859</v>
      </c>
      <c r="G97" s="17">
        <f t="shared" si="15"/>
        <v>0.7906656949635833</v>
      </c>
      <c r="H97" s="30">
        <f t="shared" si="16"/>
        <v>-4.2481379999999831</v>
      </c>
      <c r="I97" s="30">
        <f>(C97-C96)*'ADF test'!$E$3</f>
        <v>4.2596462974150776E-2</v>
      </c>
      <c r="J97" s="5">
        <f t="shared" si="5"/>
        <v>0</v>
      </c>
      <c r="K97" s="49">
        <f t="shared" si="13"/>
        <v>-222</v>
      </c>
      <c r="L97" s="5">
        <f t="shared" si="7"/>
        <v>0</v>
      </c>
      <c r="M97" s="49">
        <f t="shared" si="11"/>
        <v>-249</v>
      </c>
      <c r="N97" s="42">
        <f t="shared" si="0"/>
        <v>0</v>
      </c>
      <c r="P97" s="5">
        <f t="shared" si="12"/>
        <v>943.08663599999625</v>
      </c>
      <c r="Q97" s="5">
        <f t="shared" si="8"/>
        <v>9.456414780261472</v>
      </c>
      <c r="R97" s="5">
        <f t="shared" si="9"/>
        <v>952.54305078025777</v>
      </c>
      <c r="S97" s="3">
        <f t="shared" si="10"/>
        <v>-4106.5871671090326</v>
      </c>
    </row>
    <row r="98" spans="1:19" x14ac:dyDescent="0.3">
      <c r="A98" s="4">
        <v>40409</v>
      </c>
      <c r="B98" s="11">
        <v>413.30627399999997</v>
      </c>
      <c r="C98" s="11">
        <v>303.34799199999998</v>
      </c>
      <c r="D98" s="3">
        <f>B98-'ADF test'!$E$3*'Profitability analysis'!C98</f>
        <v>101.28947952681341</v>
      </c>
      <c r="E98" s="3">
        <f t="shared" si="1"/>
        <v>93.79558813773717</v>
      </c>
      <c r="F98" s="3">
        <f t="shared" si="14"/>
        <v>21.10140576722177</v>
      </c>
      <c r="G98" s="17">
        <f t="shared" si="15"/>
        <v>0.35513706867421146</v>
      </c>
      <c r="H98" s="30">
        <f t="shared" si="16"/>
        <v>4.779173999999955</v>
      </c>
      <c r="I98" s="30">
        <f>(C98-C97)*'ADF test'!$E$3</f>
        <v>13.260100054304663</v>
      </c>
      <c r="J98" s="5">
        <f t="shared" si="5"/>
        <v>0</v>
      </c>
      <c r="K98" s="49">
        <f t="shared" si="13"/>
        <v>-222</v>
      </c>
      <c r="L98" s="5">
        <f t="shared" si="7"/>
        <v>0</v>
      </c>
      <c r="M98" s="49">
        <f t="shared" si="11"/>
        <v>-249</v>
      </c>
      <c r="N98" s="42">
        <f t="shared" si="0"/>
        <v>0</v>
      </c>
      <c r="P98" s="5">
        <f t="shared" si="12"/>
        <v>-1060.9766279999899</v>
      </c>
      <c r="Q98" s="5">
        <f t="shared" si="8"/>
        <v>2943.7422120556353</v>
      </c>
      <c r="R98" s="5">
        <f t="shared" si="9"/>
        <v>1882.7655840556454</v>
      </c>
      <c r="S98" s="3">
        <f t="shared" si="10"/>
        <v>-2223.8215830533873</v>
      </c>
    </row>
    <row r="99" spans="1:19" x14ac:dyDescent="0.3">
      <c r="A99" s="4">
        <v>40410</v>
      </c>
      <c r="B99" s="11">
        <v>406.801331</v>
      </c>
      <c r="C99" s="11">
        <v>299.70016500000003</v>
      </c>
      <c r="D99" s="3">
        <f>B99-'ADF test'!$E$3*'Profitability analysis'!C99</f>
        <v>98.53660780254063</v>
      </c>
      <c r="E99" s="3">
        <f t="shared" si="1"/>
        <v>94.916466782031023</v>
      </c>
      <c r="F99" s="3">
        <f t="shared" si="14"/>
        <v>20.395430342768542</v>
      </c>
      <c r="G99" s="17">
        <f t="shared" si="15"/>
        <v>0.17749765313450097</v>
      </c>
      <c r="H99" s="30">
        <f t="shared" si="16"/>
        <v>-6.5049429999999688</v>
      </c>
      <c r="I99" s="30">
        <f>(C99-C98)*'ADF test'!$E$3</f>
        <v>-3.7520712757272023</v>
      </c>
      <c r="J99" s="5">
        <f t="shared" si="5"/>
        <v>0</v>
      </c>
      <c r="K99" s="49">
        <f t="shared" si="13"/>
        <v>-222</v>
      </c>
      <c r="L99" s="5">
        <f t="shared" si="7"/>
        <v>0</v>
      </c>
      <c r="M99" s="49">
        <f t="shared" si="11"/>
        <v>-249</v>
      </c>
      <c r="N99" s="42">
        <f t="shared" ref="N99:N162" si="17">IF(J99&lt;&gt;"",J99,IF(L99&lt;&gt;"",L99,N98))</f>
        <v>0</v>
      </c>
      <c r="P99" s="5">
        <f t="shared" si="12"/>
        <v>1444.0973459999932</v>
      </c>
      <c r="Q99" s="5">
        <f t="shared" si="8"/>
        <v>-832.9598232114389</v>
      </c>
      <c r="R99" s="5">
        <f t="shared" si="9"/>
        <v>611.13752278855429</v>
      </c>
      <c r="S99" s="3">
        <f t="shared" si="10"/>
        <v>-1612.6840602648331</v>
      </c>
    </row>
    <row r="100" spans="1:19" x14ac:dyDescent="0.3">
      <c r="A100" s="4">
        <v>40413</v>
      </c>
      <c r="B100" s="11">
        <v>410.20864899999998</v>
      </c>
      <c r="C100" s="11">
        <v>294.18704200000002</v>
      </c>
      <c r="D100" s="3">
        <f>B100-'ADF test'!$E$3*'Profitability analysis'!C100</f>
        <v>107.61459780750448</v>
      </c>
      <c r="E100" s="3">
        <f t="shared" ref="E100:E163" si="18">AVERAGE(D71:D100)</f>
        <v>96.458379222015907</v>
      </c>
      <c r="F100" s="3">
        <f t="shared" si="14"/>
        <v>19.499715969814449</v>
      </c>
      <c r="G100" s="17">
        <f t="shared" si="15"/>
        <v>0.57212210694547527</v>
      </c>
      <c r="H100" s="30">
        <f t="shared" si="16"/>
        <v>3.4073179999999752</v>
      </c>
      <c r="I100" s="30">
        <f>(C100-C99)*'ADF test'!$E$3</f>
        <v>-5.6706720049638575</v>
      </c>
      <c r="J100" s="5">
        <f t="shared" ref="J100:J163" si="19">IF(AND(G100&lt;-1.5,G100&gt;-2.5),10,IF(AND(G100&lt;-1,G100&gt;-1.5),1,IF(AND(G100&gt;1.5,G100&lt;2.5),-10,IF(AND(G100&gt;1,G100&lt;1.5),-1,0))))</f>
        <v>0</v>
      </c>
      <c r="K100" s="49">
        <f t="shared" si="13"/>
        <v>-222</v>
      </c>
      <c r="L100" s="5">
        <f t="shared" ref="L100:L163" si="20">IF(AND(G100&gt;1.5,G100&lt;2.5),-10,IF(AND(G100&gt;1,G100&lt;1.5),-1,0))</f>
        <v>0</v>
      </c>
      <c r="M100" s="49">
        <f t="shared" si="11"/>
        <v>-249</v>
      </c>
      <c r="N100" s="42">
        <f t="shared" si="17"/>
        <v>0</v>
      </c>
      <c r="P100" s="5">
        <f t="shared" ref="P100:P163" si="21">K99*H100</f>
        <v>-756.42459599999449</v>
      </c>
      <c r="Q100" s="5">
        <f t="shared" ref="Q100:Q163" si="22">I100*-1*K99</f>
        <v>-1258.8891851019764</v>
      </c>
      <c r="R100" s="5">
        <f t="shared" ref="R100:R163" si="23">SUM(P100:Q100)</f>
        <v>-2015.313781101971</v>
      </c>
      <c r="S100" s="3">
        <f t="shared" ref="S100:S163" si="24">R100+S99</f>
        <v>-3627.9978413668041</v>
      </c>
    </row>
    <row r="101" spans="1:19" x14ac:dyDescent="0.3">
      <c r="A101" s="4">
        <v>40414</v>
      </c>
      <c r="B101" s="11">
        <v>411.18218999999999</v>
      </c>
      <c r="C101" s="11">
        <v>283.450897</v>
      </c>
      <c r="D101" s="3">
        <f>B101-'ADF test'!$E$3*'Profitability analysis'!C101</f>
        <v>119.63109157542436</v>
      </c>
      <c r="E101" s="3">
        <f t="shared" si="18"/>
        <v>98.187177444893237</v>
      </c>
      <c r="F101" s="3">
        <f t="shared" si="14"/>
        <v>19.164491352862754</v>
      </c>
      <c r="G101" s="17">
        <f t="shared" si="15"/>
        <v>1.1189399048322708</v>
      </c>
      <c r="H101" s="30">
        <f t="shared" si="16"/>
        <v>0.97354100000001154</v>
      </c>
      <c r="I101" s="30">
        <f>(C101-C100)*'ADF test'!$E$3</f>
        <v>-11.042952767919877</v>
      </c>
      <c r="J101" s="5">
        <f t="shared" si="19"/>
        <v>-1</v>
      </c>
      <c r="K101" s="49">
        <f t="shared" ref="K101:K164" si="25">J101+K100</f>
        <v>-223</v>
      </c>
      <c r="L101" s="5">
        <f t="shared" si="20"/>
        <v>-1</v>
      </c>
      <c r="M101" s="49">
        <f t="shared" ref="M101:M164" si="26">L101+M100</f>
        <v>-250</v>
      </c>
      <c r="N101" s="42">
        <f t="shared" si="17"/>
        <v>-1</v>
      </c>
      <c r="P101" s="5">
        <f t="shared" si="21"/>
        <v>-216.12610200000256</v>
      </c>
      <c r="Q101" s="5">
        <f t="shared" si="22"/>
        <v>-2451.5355144782125</v>
      </c>
      <c r="R101" s="5">
        <f t="shared" si="23"/>
        <v>-2667.6616164782149</v>
      </c>
      <c r="S101" s="3">
        <f t="shared" si="24"/>
        <v>-6295.6594578450186</v>
      </c>
    </row>
    <row r="102" spans="1:19" x14ac:dyDescent="0.3">
      <c r="A102" s="4">
        <v>40415</v>
      </c>
      <c r="B102" s="11">
        <v>406.226044</v>
      </c>
      <c r="C102" s="11">
        <v>283.57522599999999</v>
      </c>
      <c r="D102" s="3">
        <f>B102-'ADF test'!$E$3*'Profitability analysis'!C102</f>
        <v>114.54706361456385</v>
      </c>
      <c r="E102" s="3">
        <f t="shared" si="18"/>
        <v>99.63485701100528</v>
      </c>
      <c r="F102" s="3">
        <f t="shared" si="14"/>
        <v>18.68340099826861</v>
      </c>
      <c r="G102" s="17">
        <f t="shared" si="15"/>
        <v>0.79815268135284834</v>
      </c>
      <c r="H102" s="30">
        <f t="shared" si="16"/>
        <v>-4.9561459999999897</v>
      </c>
      <c r="I102" s="30">
        <f>(C102-C101)*'ADF test'!$E$3</f>
        <v>0.12788196086049358</v>
      </c>
      <c r="J102" s="5">
        <f t="shared" si="19"/>
        <v>0</v>
      </c>
      <c r="K102" s="49">
        <f t="shared" si="25"/>
        <v>-223</v>
      </c>
      <c r="L102" s="5">
        <f t="shared" si="20"/>
        <v>0</v>
      </c>
      <c r="M102" s="49">
        <f t="shared" si="26"/>
        <v>-250</v>
      </c>
      <c r="N102" s="42">
        <f t="shared" si="17"/>
        <v>0</v>
      </c>
      <c r="P102" s="5">
        <f t="shared" si="21"/>
        <v>1105.2205579999977</v>
      </c>
      <c r="Q102" s="5">
        <f t="shared" si="22"/>
        <v>28.517677271890069</v>
      </c>
      <c r="R102" s="5">
        <f t="shared" si="23"/>
        <v>1133.7382352718878</v>
      </c>
      <c r="S102" s="3">
        <f t="shared" si="24"/>
        <v>-5161.9212225731308</v>
      </c>
    </row>
    <row r="103" spans="1:19" x14ac:dyDescent="0.3">
      <c r="A103" s="4">
        <v>40416</v>
      </c>
      <c r="B103" s="11">
        <v>410.56265300000001</v>
      </c>
      <c r="C103" s="11">
        <v>288.63244600000002</v>
      </c>
      <c r="D103" s="3">
        <f>B103-'ADF test'!$E$3*'Profitability analysis'!C103</f>
        <v>113.68193199006788</v>
      </c>
      <c r="E103" s="3">
        <f t="shared" si="18"/>
        <v>101.15060561061614</v>
      </c>
      <c r="F103" s="3">
        <f t="shared" si="14"/>
        <v>17.87297663173025</v>
      </c>
      <c r="G103" s="17">
        <f t="shared" si="15"/>
        <v>0.70113258902854658</v>
      </c>
      <c r="H103" s="30">
        <f t="shared" si="16"/>
        <v>4.3366090000000099</v>
      </c>
      <c r="I103" s="30">
        <f>(C103-C102)*'ADF test'!$E$3</f>
        <v>5.2017406244960336</v>
      </c>
      <c r="J103" s="5">
        <f t="shared" si="19"/>
        <v>0</v>
      </c>
      <c r="K103" s="49">
        <f t="shared" si="25"/>
        <v>-223</v>
      </c>
      <c r="L103" s="5">
        <f t="shared" si="20"/>
        <v>0</v>
      </c>
      <c r="M103" s="49">
        <f t="shared" si="26"/>
        <v>-250</v>
      </c>
      <c r="N103" s="42">
        <f t="shared" si="17"/>
        <v>0</v>
      </c>
      <c r="P103" s="5">
        <f t="shared" si="21"/>
        <v>-967.06380700000227</v>
      </c>
      <c r="Q103" s="5">
        <f t="shared" si="22"/>
        <v>1159.9881592626155</v>
      </c>
      <c r="R103" s="5">
        <f t="shared" si="23"/>
        <v>192.92435226261318</v>
      </c>
      <c r="S103" s="3">
        <f t="shared" si="24"/>
        <v>-4968.9968703105178</v>
      </c>
    </row>
    <row r="104" spans="1:19" x14ac:dyDescent="0.3">
      <c r="A104" s="4">
        <v>40417</v>
      </c>
      <c r="B104" s="11">
        <v>395.42877199999998</v>
      </c>
      <c r="C104" s="11">
        <v>286.18676799999997</v>
      </c>
      <c r="D104" s="3">
        <f>B104-'ADF test'!$E$3*'Profitability analysis'!C104</f>
        <v>101.0636193471961</v>
      </c>
      <c r="E104" s="3">
        <f t="shared" si="18"/>
        <v>102.16568354443309</v>
      </c>
      <c r="F104" s="3">
        <f t="shared" si="14"/>
        <v>16.917957465754064</v>
      </c>
      <c r="G104" s="17">
        <f t="shared" si="15"/>
        <v>-6.5141681522006223E-2</v>
      </c>
      <c r="H104" s="30">
        <f t="shared" si="16"/>
        <v>-15.133881000000031</v>
      </c>
      <c r="I104" s="30">
        <f>(C104-C103)*'ADF test'!$E$3</f>
        <v>-2.5155683571282963</v>
      </c>
      <c r="J104" s="5">
        <f t="shared" si="19"/>
        <v>0</v>
      </c>
      <c r="K104" s="49">
        <f t="shared" si="25"/>
        <v>-223</v>
      </c>
      <c r="L104" s="5">
        <f t="shared" si="20"/>
        <v>0</v>
      </c>
      <c r="M104" s="49">
        <f t="shared" si="26"/>
        <v>-250</v>
      </c>
      <c r="N104" s="42">
        <f t="shared" si="17"/>
        <v>0</v>
      </c>
      <c r="P104" s="5">
        <f t="shared" si="21"/>
        <v>3374.8554630000067</v>
      </c>
      <c r="Q104" s="5">
        <f t="shared" si="22"/>
        <v>-560.97174363961005</v>
      </c>
      <c r="R104" s="5">
        <f t="shared" si="23"/>
        <v>2813.8837193603968</v>
      </c>
      <c r="S104" s="3">
        <f t="shared" si="24"/>
        <v>-2155.1131509501211</v>
      </c>
    </row>
    <row r="105" spans="1:19" x14ac:dyDescent="0.3">
      <c r="A105" s="4">
        <v>40420</v>
      </c>
      <c r="B105" s="11">
        <v>391.88867199999999</v>
      </c>
      <c r="C105" s="11">
        <v>281.66845699999999</v>
      </c>
      <c r="D105" s="3">
        <f>B105-'ADF test'!$E$3*'Profitability analysis'!C105</f>
        <v>102.17095052139996</v>
      </c>
      <c r="E105" s="3">
        <f t="shared" si="18"/>
        <v>103.2553033155251</v>
      </c>
      <c r="F105" s="3">
        <f t="shared" si="14"/>
        <v>15.752923473993372</v>
      </c>
      <c r="G105" s="17">
        <f t="shared" si="15"/>
        <v>-6.883501947529326E-2</v>
      </c>
      <c r="H105" s="30">
        <f t="shared" si="16"/>
        <v>-3.5400999999999954</v>
      </c>
      <c r="I105" s="30">
        <f>(C105-C104)*'ADF test'!$E$3</f>
        <v>-4.6474311742038257</v>
      </c>
      <c r="J105" s="5">
        <f t="shared" si="19"/>
        <v>0</v>
      </c>
      <c r="K105" s="49">
        <f t="shared" si="25"/>
        <v>-223</v>
      </c>
      <c r="L105" s="5">
        <f t="shared" si="20"/>
        <v>0</v>
      </c>
      <c r="M105" s="49">
        <f t="shared" si="26"/>
        <v>-250</v>
      </c>
      <c r="N105" s="42">
        <f t="shared" si="17"/>
        <v>0</v>
      </c>
      <c r="P105" s="5">
        <f t="shared" si="21"/>
        <v>789.44229999999902</v>
      </c>
      <c r="Q105" s="5">
        <f t="shared" si="22"/>
        <v>-1036.3771518474532</v>
      </c>
      <c r="R105" s="5">
        <f t="shared" si="23"/>
        <v>-246.93485184745418</v>
      </c>
      <c r="S105" s="3">
        <f t="shared" si="24"/>
        <v>-2402.0480027975755</v>
      </c>
    </row>
    <row r="106" spans="1:19" x14ac:dyDescent="0.3">
      <c r="A106" s="4">
        <v>40421</v>
      </c>
      <c r="B106" s="11">
        <v>391.49041699999998</v>
      </c>
      <c r="C106" s="11">
        <v>272.75619499999999</v>
      </c>
      <c r="D106" s="3">
        <f>B106-'ADF test'!$E$3*'Profitability analysis'!C106</f>
        <v>110.93964402305738</v>
      </c>
      <c r="E106" s="3">
        <f t="shared" si="18"/>
        <v>104.46495448688373</v>
      </c>
      <c r="F106" s="3">
        <f t="shared" si="14"/>
        <v>14.84793914203636</v>
      </c>
      <c r="G106" s="17">
        <f t="shared" si="15"/>
        <v>0.43606654595202415</v>
      </c>
      <c r="H106" s="30">
        <f t="shared" si="16"/>
        <v>-0.39825500000000602</v>
      </c>
      <c r="I106" s="30">
        <f>(C106-C105)*'ADF test'!$E$3</f>
        <v>-9.1669485016574317</v>
      </c>
      <c r="J106" s="5">
        <f t="shared" si="19"/>
        <v>0</v>
      </c>
      <c r="K106" s="49">
        <f t="shared" si="25"/>
        <v>-223</v>
      </c>
      <c r="L106" s="5">
        <f t="shared" si="20"/>
        <v>0</v>
      </c>
      <c r="M106" s="49">
        <f t="shared" si="26"/>
        <v>-250</v>
      </c>
      <c r="N106" s="42">
        <f t="shared" si="17"/>
        <v>0</v>
      </c>
      <c r="P106" s="5">
        <f t="shared" si="21"/>
        <v>88.810865000001343</v>
      </c>
      <c r="Q106" s="5">
        <f t="shared" si="22"/>
        <v>-2044.2295158696072</v>
      </c>
      <c r="R106" s="5">
        <f t="shared" si="23"/>
        <v>-1955.4186508696059</v>
      </c>
      <c r="S106" s="3">
        <f t="shared" si="24"/>
        <v>-4357.4666536671812</v>
      </c>
    </row>
    <row r="107" spans="1:19" x14ac:dyDescent="0.3">
      <c r="A107" s="4">
        <v>40422</v>
      </c>
      <c r="B107" s="11">
        <v>399.67687999999998</v>
      </c>
      <c r="C107" s="11">
        <v>279.098389</v>
      </c>
      <c r="D107" s="3">
        <f>B107-'ADF test'!$E$3*'Profitability analysis'!C107</f>
        <v>112.60267158259109</v>
      </c>
      <c r="E107" s="3">
        <f t="shared" si="18"/>
        <v>105.41867365088882</v>
      </c>
      <c r="F107" s="3">
        <f t="shared" si="14"/>
        <v>14.399633357644818</v>
      </c>
      <c r="G107" s="17">
        <f t="shared" si="15"/>
        <v>0.49890144792389829</v>
      </c>
      <c r="H107" s="30">
        <f t="shared" si="16"/>
        <v>8.1864630000000034</v>
      </c>
      <c r="I107" s="30">
        <f>(C107-C106)*'ADF test'!$E$3</f>
        <v>6.5234354404662716</v>
      </c>
      <c r="J107" s="5">
        <f t="shared" si="19"/>
        <v>0</v>
      </c>
      <c r="K107" s="49">
        <f t="shared" si="25"/>
        <v>-223</v>
      </c>
      <c r="L107" s="5">
        <f t="shared" si="20"/>
        <v>0</v>
      </c>
      <c r="M107" s="49">
        <f t="shared" si="26"/>
        <v>-250</v>
      </c>
      <c r="N107" s="42">
        <f t="shared" si="17"/>
        <v>0</v>
      </c>
      <c r="P107" s="5">
        <f t="shared" si="21"/>
        <v>-1825.5812490000008</v>
      </c>
      <c r="Q107" s="5">
        <f t="shared" si="22"/>
        <v>1454.7261032239785</v>
      </c>
      <c r="R107" s="5">
        <f t="shared" si="23"/>
        <v>-370.85514577602225</v>
      </c>
      <c r="S107" s="3">
        <f t="shared" si="24"/>
        <v>-4728.3217994432034</v>
      </c>
    </row>
    <row r="108" spans="1:19" x14ac:dyDescent="0.3">
      <c r="A108" s="4">
        <v>40423</v>
      </c>
      <c r="B108" s="11">
        <v>405.296783</v>
      </c>
      <c r="C108" s="11">
        <v>285.93804899999998</v>
      </c>
      <c r="D108" s="3">
        <f>B108-'ADF test'!$E$3*'Profitability analysis'!C108</f>
        <v>111.18745701211958</v>
      </c>
      <c r="E108" s="3">
        <f t="shared" si="18"/>
        <v>106.45687726018674</v>
      </c>
      <c r="F108" s="3">
        <f t="shared" si="14"/>
        <v>13.607893276941791</v>
      </c>
      <c r="G108" s="17">
        <f t="shared" si="15"/>
        <v>0.34763498328934406</v>
      </c>
      <c r="H108" s="30">
        <f t="shared" si="16"/>
        <v>5.6199030000000221</v>
      </c>
      <c r="I108" s="30">
        <f>(C108-C107)*'ADF test'!$E$3</f>
        <v>7.03511757047157</v>
      </c>
      <c r="J108" s="5">
        <f t="shared" si="19"/>
        <v>0</v>
      </c>
      <c r="K108" s="49">
        <f t="shared" si="25"/>
        <v>-223</v>
      </c>
      <c r="L108" s="5">
        <f t="shared" si="20"/>
        <v>0</v>
      </c>
      <c r="M108" s="49">
        <f t="shared" si="26"/>
        <v>-250</v>
      </c>
      <c r="N108" s="42">
        <f t="shared" si="17"/>
        <v>0</v>
      </c>
      <c r="P108" s="5">
        <f t="shared" si="21"/>
        <v>-1253.2383690000049</v>
      </c>
      <c r="Q108" s="5">
        <f t="shared" si="22"/>
        <v>1568.8312182151601</v>
      </c>
      <c r="R108" s="5">
        <f t="shared" si="23"/>
        <v>315.59284921515518</v>
      </c>
      <c r="S108" s="3">
        <f t="shared" si="24"/>
        <v>-4412.7289502280482</v>
      </c>
    </row>
    <row r="109" spans="1:19" x14ac:dyDescent="0.3">
      <c r="A109" s="4">
        <v>40424</v>
      </c>
      <c r="B109" s="11">
        <v>411.005157</v>
      </c>
      <c r="C109" s="11">
        <v>288.59103399999998</v>
      </c>
      <c r="D109" s="3">
        <f>B109-'ADF test'!$E$3*'Profitability analysis'!C109</f>
        <v>114.16703142446499</v>
      </c>
      <c r="E109" s="3">
        <f t="shared" si="18"/>
        <v>107.64151372145683</v>
      </c>
      <c r="F109" s="3">
        <f t="shared" si="14"/>
        <v>12.612204968927687</v>
      </c>
      <c r="G109" s="17">
        <f t="shared" si="15"/>
        <v>0.51739705460582708</v>
      </c>
      <c r="H109" s="30">
        <f t="shared" si="16"/>
        <v>5.7083739999999921</v>
      </c>
      <c r="I109" s="30">
        <f>(C109-C108)*'ADF test'!$E$3</f>
        <v>2.7287995876545881</v>
      </c>
      <c r="J109" s="5">
        <f t="shared" si="19"/>
        <v>0</v>
      </c>
      <c r="K109" s="49">
        <f t="shared" si="25"/>
        <v>-223</v>
      </c>
      <c r="L109" s="5">
        <f t="shared" si="20"/>
        <v>0</v>
      </c>
      <c r="M109" s="49">
        <f t="shared" si="26"/>
        <v>-250</v>
      </c>
      <c r="N109" s="42">
        <f t="shared" si="17"/>
        <v>0</v>
      </c>
      <c r="P109" s="5">
        <f t="shared" si="21"/>
        <v>-1272.9674019999982</v>
      </c>
      <c r="Q109" s="5">
        <f t="shared" si="22"/>
        <v>608.52230804697319</v>
      </c>
      <c r="R109" s="5">
        <f t="shared" si="23"/>
        <v>-664.44509395302498</v>
      </c>
      <c r="S109" s="3">
        <f t="shared" si="24"/>
        <v>-5077.1740441810734</v>
      </c>
    </row>
    <row r="110" spans="1:19" x14ac:dyDescent="0.3">
      <c r="A110" s="4">
        <v>40427</v>
      </c>
      <c r="B110" s="11">
        <v>411.04943800000001</v>
      </c>
      <c r="C110" s="11">
        <v>283.90689099999997</v>
      </c>
      <c r="D110" s="3">
        <f>B110-'ADF test'!$E$3*'Profitability analysis'!C110</f>
        <v>119.02931459444147</v>
      </c>
      <c r="E110" s="3">
        <f t="shared" si="18"/>
        <v>109.08755881962212</v>
      </c>
      <c r="F110" s="3">
        <f t="shared" si="14"/>
        <v>11.228545754293904</v>
      </c>
      <c r="G110" s="17">
        <f t="shared" si="15"/>
        <v>0.88540012147321323</v>
      </c>
      <c r="H110" s="30">
        <f t="shared" si="16"/>
        <v>4.4281000000012227E-2</v>
      </c>
      <c r="I110" s="30">
        <f>(C110-C109)*'ADF test'!$E$3</f>
        <v>-4.8180021699765119</v>
      </c>
      <c r="J110" s="5">
        <f t="shared" si="19"/>
        <v>0</v>
      </c>
      <c r="K110" s="49">
        <f t="shared" si="25"/>
        <v>-223</v>
      </c>
      <c r="L110" s="5">
        <f t="shared" si="20"/>
        <v>0</v>
      </c>
      <c r="M110" s="49">
        <f t="shared" si="26"/>
        <v>-250</v>
      </c>
      <c r="N110" s="42">
        <f t="shared" si="17"/>
        <v>0</v>
      </c>
      <c r="P110" s="5">
        <f t="shared" si="21"/>
        <v>-9.8746630000027267</v>
      </c>
      <c r="Q110" s="5">
        <f t="shared" si="22"/>
        <v>-1074.4144839047622</v>
      </c>
      <c r="R110" s="5">
        <f t="shared" si="23"/>
        <v>-1084.2891469047649</v>
      </c>
      <c r="S110" s="3">
        <f t="shared" si="24"/>
        <v>-6161.4631910858388</v>
      </c>
    </row>
    <row r="111" spans="1:19" s="8" customFormat="1" x14ac:dyDescent="0.3">
      <c r="A111" s="7">
        <v>40428</v>
      </c>
      <c r="B111" s="13">
        <v>407.37655599999999</v>
      </c>
      <c r="C111" s="13">
        <v>283.78250100000002</v>
      </c>
      <c r="D111" s="3">
        <f>B111-'ADF test'!$E$3*'Profitability analysis'!C111</f>
        <v>115.48437729850434</v>
      </c>
      <c r="E111" s="3">
        <f t="shared" si="18"/>
        <v>110.41877920115145</v>
      </c>
      <c r="F111" s="3">
        <f t="shared" si="14"/>
        <v>9.3202858032773488</v>
      </c>
      <c r="G111" s="17">
        <f t="shared" si="15"/>
        <v>0.54350244233622569</v>
      </c>
      <c r="H111" s="30">
        <f t="shared" si="16"/>
        <v>-3.6728820000000155</v>
      </c>
      <c r="I111" s="30">
        <f>(C111-C110)*'ADF test'!$E$3</f>
        <v>-0.1279447040628626</v>
      </c>
      <c r="J111" s="5">
        <f t="shared" si="19"/>
        <v>0</v>
      </c>
      <c r="K111" s="49">
        <f t="shared" si="25"/>
        <v>-223</v>
      </c>
      <c r="L111" s="5">
        <f t="shared" si="20"/>
        <v>0</v>
      </c>
      <c r="M111" s="49">
        <f t="shared" si="26"/>
        <v>-250</v>
      </c>
      <c r="N111" s="42">
        <f t="shared" si="17"/>
        <v>0</v>
      </c>
      <c r="O111" s="42"/>
      <c r="P111" s="5">
        <f t="shared" si="21"/>
        <v>819.0526860000034</v>
      </c>
      <c r="Q111" s="5">
        <f t="shared" si="22"/>
        <v>-28.531669006018358</v>
      </c>
      <c r="R111" s="5">
        <f t="shared" si="23"/>
        <v>790.52101699398509</v>
      </c>
      <c r="S111" s="3">
        <f t="shared" si="24"/>
        <v>-5370.9421740918533</v>
      </c>
    </row>
    <row r="112" spans="1:19" s="8" customFormat="1" x14ac:dyDescent="0.3">
      <c r="A112" s="7">
        <v>40429</v>
      </c>
      <c r="B112" s="13">
        <v>409.81036399999999</v>
      </c>
      <c r="C112" s="13">
        <v>286.06237800000002</v>
      </c>
      <c r="D112" s="3">
        <f>B112-'ADF test'!$E$3*'Profitability analysis'!C112</f>
        <v>115.57315605125899</v>
      </c>
      <c r="E112" s="3">
        <f t="shared" si="18"/>
        <v>111.46525935904654</v>
      </c>
      <c r="F112" s="3">
        <f t="shared" si="14"/>
        <v>7.9314716027640682</v>
      </c>
      <c r="G112" s="17">
        <f t="shared" si="15"/>
        <v>0.51792364619711595</v>
      </c>
      <c r="H112" s="30">
        <f t="shared" si="16"/>
        <v>2.4338079999999991</v>
      </c>
      <c r="I112" s="30">
        <f>(C112-C111)*'ADF test'!$E$3</f>
        <v>2.3450292472453382</v>
      </c>
      <c r="J112" s="5">
        <f t="shared" si="19"/>
        <v>0</v>
      </c>
      <c r="K112" s="49">
        <f t="shared" si="25"/>
        <v>-223</v>
      </c>
      <c r="L112" s="5">
        <f t="shared" si="20"/>
        <v>0</v>
      </c>
      <c r="M112" s="49">
        <f t="shared" si="26"/>
        <v>-250</v>
      </c>
      <c r="N112" s="42">
        <f t="shared" si="17"/>
        <v>0</v>
      </c>
      <c r="O112" s="42"/>
      <c r="P112" s="5">
        <f t="shared" si="21"/>
        <v>-542.7391839999998</v>
      </c>
      <c r="Q112" s="5">
        <f t="shared" si="22"/>
        <v>522.94152213571044</v>
      </c>
      <c r="R112" s="5">
        <f t="shared" si="23"/>
        <v>-19.797661864289353</v>
      </c>
      <c r="S112" s="3">
        <f t="shared" si="24"/>
        <v>-5390.739835956143</v>
      </c>
    </row>
    <row r="113" spans="1:19" x14ac:dyDescent="0.3">
      <c r="A113" s="4">
        <v>40430</v>
      </c>
      <c r="B113" s="11">
        <v>433.175049</v>
      </c>
      <c r="C113" s="11">
        <v>294.85025000000002</v>
      </c>
      <c r="D113" s="3">
        <f>B113-'ADF test'!$E$3*'Profitability analysis'!C113</f>
        <v>129.89883725366451</v>
      </c>
      <c r="E113" s="3">
        <f t="shared" si="18"/>
        <v>112.63550849184048</v>
      </c>
      <c r="F113" s="3">
        <f t="shared" si="14"/>
        <v>7.9763281328360662</v>
      </c>
      <c r="G113" s="17">
        <f t="shared" si="15"/>
        <v>2.16432028300795</v>
      </c>
      <c r="H113" s="30">
        <f t="shared" si="16"/>
        <v>23.364685000000009</v>
      </c>
      <c r="I113" s="30">
        <f>(C113-C112)*'ADF test'!$E$3</f>
        <v>9.0390037975945106</v>
      </c>
      <c r="J113" s="5">
        <f t="shared" si="19"/>
        <v>-10</v>
      </c>
      <c r="K113" s="49">
        <f t="shared" si="25"/>
        <v>-233</v>
      </c>
      <c r="L113" s="5">
        <f t="shared" si="20"/>
        <v>-10</v>
      </c>
      <c r="M113" s="49">
        <f t="shared" si="26"/>
        <v>-260</v>
      </c>
      <c r="N113" s="42">
        <f t="shared" si="17"/>
        <v>-10</v>
      </c>
      <c r="P113" s="5">
        <f t="shared" si="21"/>
        <v>-5210.3247550000015</v>
      </c>
      <c r="Q113" s="5">
        <f t="shared" si="22"/>
        <v>2015.6978468635759</v>
      </c>
      <c r="R113" s="5">
        <f t="shared" si="23"/>
        <v>-3194.6269081364253</v>
      </c>
      <c r="S113" s="3">
        <f t="shared" si="24"/>
        <v>-8585.3667440925674</v>
      </c>
    </row>
    <row r="114" spans="1:19" x14ac:dyDescent="0.3">
      <c r="A114" s="4">
        <v>40434</v>
      </c>
      <c r="B114" s="11">
        <v>442.512024</v>
      </c>
      <c r="C114" s="11">
        <v>306.29110700000001</v>
      </c>
      <c r="D114" s="3">
        <f>B114-'ADF test'!$E$3*'Profitability analysis'!C114</f>
        <v>127.46800886841538</v>
      </c>
      <c r="E114" s="3">
        <f t="shared" si="18"/>
        <v>113.79764067665862</v>
      </c>
      <c r="F114" s="3">
        <f t="shared" si="14"/>
        <v>7.481608342193268</v>
      </c>
      <c r="G114" s="17">
        <f t="shared" si="15"/>
        <v>1.8271964484777123</v>
      </c>
      <c r="H114" s="30">
        <f t="shared" si="16"/>
        <v>9.3369749999999954</v>
      </c>
      <c r="I114" s="30">
        <f>(C114-C113)*'ADF test'!$E$3</f>
        <v>11.767803385249097</v>
      </c>
      <c r="J114" s="5">
        <f t="shared" si="19"/>
        <v>-10</v>
      </c>
      <c r="K114" s="49">
        <f t="shared" si="25"/>
        <v>-243</v>
      </c>
      <c r="L114" s="5">
        <f t="shared" si="20"/>
        <v>-10</v>
      </c>
      <c r="M114" s="49">
        <f t="shared" si="26"/>
        <v>-270</v>
      </c>
      <c r="N114" s="42">
        <f t="shared" si="17"/>
        <v>-10</v>
      </c>
      <c r="P114" s="5">
        <f t="shared" si="21"/>
        <v>-2175.5151749999991</v>
      </c>
      <c r="Q114" s="5">
        <f t="shared" si="22"/>
        <v>2741.8981887630398</v>
      </c>
      <c r="R114" s="5">
        <f t="shared" si="23"/>
        <v>566.38301376304071</v>
      </c>
      <c r="S114" s="3">
        <f t="shared" si="24"/>
        <v>-8018.9837303295262</v>
      </c>
    </row>
    <row r="115" spans="1:19" x14ac:dyDescent="0.3">
      <c r="A115" s="4">
        <v>40435</v>
      </c>
      <c r="B115" s="11">
        <v>439.547211</v>
      </c>
      <c r="C115" s="11">
        <v>307.70049999999998</v>
      </c>
      <c r="D115" s="3">
        <f>B115-'ADF test'!$E$3*'Profitability analysis'!C115</f>
        <v>123.05352651964671</v>
      </c>
      <c r="E115" s="3">
        <f t="shared" si="18"/>
        <v>114.11507546383515</v>
      </c>
      <c r="F115" s="3">
        <f t="shared" si="14"/>
        <v>7.6695469054974268</v>
      </c>
      <c r="G115" s="17">
        <f t="shared" si="15"/>
        <v>1.1654470812877609</v>
      </c>
      <c r="H115" s="30">
        <f t="shared" si="16"/>
        <v>-2.9648129999999924</v>
      </c>
      <c r="I115" s="30">
        <f>(C115-C114)*'ADF test'!$E$3</f>
        <v>1.4496693487687144</v>
      </c>
      <c r="J115" s="5">
        <f t="shared" si="19"/>
        <v>-1</v>
      </c>
      <c r="K115" s="49">
        <f t="shared" si="25"/>
        <v>-244</v>
      </c>
      <c r="L115" s="5">
        <f t="shared" si="20"/>
        <v>-1</v>
      </c>
      <c r="M115" s="49">
        <f t="shared" si="26"/>
        <v>-271</v>
      </c>
      <c r="N115" s="42">
        <f t="shared" si="17"/>
        <v>-1</v>
      </c>
      <c r="P115" s="5">
        <f t="shared" si="21"/>
        <v>720.44955899999809</v>
      </c>
      <c r="Q115" s="5">
        <f t="shared" si="22"/>
        <v>352.26965175079761</v>
      </c>
      <c r="R115" s="5">
        <f t="shared" si="23"/>
        <v>1072.7192107507958</v>
      </c>
      <c r="S115" s="3">
        <f t="shared" si="24"/>
        <v>-6946.26451957873</v>
      </c>
    </row>
    <row r="116" spans="1:19" x14ac:dyDescent="0.3">
      <c r="A116" s="4">
        <v>40436</v>
      </c>
      <c r="B116" s="11">
        <v>441.44998199999998</v>
      </c>
      <c r="C116" s="11">
        <v>306.53982500000001</v>
      </c>
      <c r="D116" s="3">
        <f>B116-'ADF test'!$E$3*'Profitability analysis'!C116</f>
        <v>126.15014123206902</v>
      </c>
      <c r="E116" s="3">
        <f t="shared" si="18"/>
        <v>114.60795245210197</v>
      </c>
      <c r="F116" s="3">
        <f t="shared" si="14"/>
        <v>7.9563944696117339</v>
      </c>
      <c r="G116" s="17">
        <f t="shared" si="15"/>
        <v>1.4506808107680838</v>
      </c>
      <c r="H116" s="30">
        <f t="shared" si="16"/>
        <v>1.9027709999999729</v>
      </c>
      <c r="I116" s="30">
        <f>(C116-C115)*'ADF test'!$E$3</f>
        <v>-1.193843712422386</v>
      </c>
      <c r="J116" s="5">
        <f t="shared" si="19"/>
        <v>-1</v>
      </c>
      <c r="K116" s="49">
        <f t="shared" si="25"/>
        <v>-245</v>
      </c>
      <c r="L116" s="5">
        <f t="shared" si="20"/>
        <v>-1</v>
      </c>
      <c r="M116" s="49">
        <f t="shared" si="26"/>
        <v>-272</v>
      </c>
      <c r="N116" s="42">
        <f t="shared" si="17"/>
        <v>-1</v>
      </c>
      <c r="P116" s="5">
        <f t="shared" si="21"/>
        <v>-464.27612399999339</v>
      </c>
      <c r="Q116" s="5">
        <f t="shared" si="22"/>
        <v>-291.29786583106215</v>
      </c>
      <c r="R116" s="5">
        <f t="shared" si="23"/>
        <v>-755.57398983105554</v>
      </c>
      <c r="S116" s="3">
        <f t="shared" si="24"/>
        <v>-7701.8385094097857</v>
      </c>
    </row>
    <row r="117" spans="1:19" x14ac:dyDescent="0.3">
      <c r="A117" s="4">
        <v>40437</v>
      </c>
      <c r="B117" s="11">
        <v>430.65273999999999</v>
      </c>
      <c r="C117" s="11">
        <v>305.87658699999997</v>
      </c>
      <c r="D117" s="3">
        <f>B117-'ADF test'!$E$3*'Profitability analysis'!C117</f>
        <v>116.03509064322179</v>
      </c>
      <c r="E117" s="3">
        <f t="shared" si="18"/>
        <v>114.7112393783909</v>
      </c>
      <c r="F117" s="3">
        <f t="shared" si="14"/>
        <v>7.9540599974602779</v>
      </c>
      <c r="G117" s="17">
        <f t="shared" si="15"/>
        <v>0.16643717362624832</v>
      </c>
      <c r="H117" s="30">
        <f t="shared" si="16"/>
        <v>-10.797241999999983</v>
      </c>
      <c r="I117" s="30">
        <f>(C117-C116)*'ADF test'!$E$3</f>
        <v>-0.68219141115270132</v>
      </c>
      <c r="J117" s="5">
        <f t="shared" si="19"/>
        <v>0</v>
      </c>
      <c r="K117" s="49">
        <f t="shared" si="25"/>
        <v>-245</v>
      </c>
      <c r="L117" s="5">
        <f t="shared" si="20"/>
        <v>0</v>
      </c>
      <c r="M117" s="49">
        <f t="shared" si="26"/>
        <v>-272</v>
      </c>
      <c r="N117" s="42">
        <f t="shared" si="17"/>
        <v>0</v>
      </c>
      <c r="P117" s="5">
        <f t="shared" si="21"/>
        <v>2645.3242899999959</v>
      </c>
      <c r="Q117" s="5">
        <f t="shared" si="22"/>
        <v>-167.13689573241183</v>
      </c>
      <c r="R117" s="5">
        <f t="shared" si="23"/>
        <v>2478.1873942675843</v>
      </c>
      <c r="S117" s="3">
        <f t="shared" si="24"/>
        <v>-5223.6511151422019</v>
      </c>
    </row>
    <row r="118" spans="1:19" x14ac:dyDescent="0.3">
      <c r="A118" s="4">
        <v>40438</v>
      </c>
      <c r="B118" s="11">
        <v>441.14025900000001</v>
      </c>
      <c r="C118" s="11">
        <v>312.17730699999998</v>
      </c>
      <c r="D118" s="3">
        <f>B118-'ADF test'!$E$3*'Profitability analysis'!C118</f>
        <v>120.04183340893206</v>
      </c>
      <c r="E118" s="3">
        <f t="shared" si="18"/>
        <v>114.91960585969632</v>
      </c>
      <c r="F118" s="3">
        <f t="shared" si="14"/>
        <v>8.0107915165839731</v>
      </c>
      <c r="G118" s="17">
        <f t="shared" si="15"/>
        <v>0.63941591022955591</v>
      </c>
      <c r="H118" s="30">
        <f t="shared" si="16"/>
        <v>10.48751900000002</v>
      </c>
      <c r="I118" s="30">
        <f>(C118-C117)*'ADF test'!$E$3</f>
        <v>6.480776234289694</v>
      </c>
      <c r="J118" s="5">
        <f t="shared" si="19"/>
        <v>0</v>
      </c>
      <c r="K118" s="49">
        <f t="shared" si="25"/>
        <v>-245</v>
      </c>
      <c r="L118" s="5">
        <f t="shared" si="20"/>
        <v>0</v>
      </c>
      <c r="M118" s="49">
        <f t="shared" si="26"/>
        <v>-272</v>
      </c>
      <c r="N118" s="42">
        <f t="shared" si="17"/>
        <v>0</v>
      </c>
      <c r="P118" s="5">
        <f t="shared" si="21"/>
        <v>-2569.4421550000052</v>
      </c>
      <c r="Q118" s="5">
        <f t="shared" si="22"/>
        <v>1587.7901774009749</v>
      </c>
      <c r="R118" s="5">
        <f t="shared" si="23"/>
        <v>-981.65197759903026</v>
      </c>
      <c r="S118" s="3">
        <f t="shared" si="24"/>
        <v>-6205.3030927412319</v>
      </c>
    </row>
    <row r="119" spans="1:19" x14ac:dyDescent="0.3">
      <c r="A119" s="4">
        <v>40441</v>
      </c>
      <c r="B119" s="11">
        <v>439.41442899999998</v>
      </c>
      <c r="C119" s="11">
        <v>316.944366</v>
      </c>
      <c r="D119" s="3">
        <f>B119-'ADF test'!$E$3*'Profitability analysis'!C119</f>
        <v>113.41271574106918</v>
      </c>
      <c r="E119" s="3">
        <f t="shared" si="18"/>
        <v>114.92215716690814</v>
      </c>
      <c r="F119" s="3">
        <f t="shared" si="14"/>
        <v>8.0102820025237484</v>
      </c>
      <c r="G119" s="17">
        <f t="shared" si="15"/>
        <v>-0.18843798824603025</v>
      </c>
      <c r="H119" s="30">
        <f t="shared" si="16"/>
        <v>-1.7258300000000304</v>
      </c>
      <c r="I119" s="30">
        <f>(C119-C118)*'ADF test'!$E$3</f>
        <v>4.9032876678628545</v>
      </c>
      <c r="J119" s="5">
        <f t="shared" si="19"/>
        <v>0</v>
      </c>
      <c r="K119" s="49">
        <f t="shared" si="25"/>
        <v>-245</v>
      </c>
      <c r="L119" s="5">
        <f t="shared" si="20"/>
        <v>0</v>
      </c>
      <c r="M119" s="49">
        <f t="shared" si="26"/>
        <v>-272</v>
      </c>
      <c r="N119" s="42">
        <f t="shared" si="17"/>
        <v>0</v>
      </c>
      <c r="P119" s="5">
        <f t="shared" si="21"/>
        <v>422.82835000000745</v>
      </c>
      <c r="Q119" s="5">
        <f t="shared" si="22"/>
        <v>1201.3054786263995</v>
      </c>
      <c r="R119" s="5">
        <f t="shared" si="23"/>
        <v>1624.133828626407</v>
      </c>
      <c r="S119" s="3">
        <f t="shared" si="24"/>
        <v>-4581.1692641148247</v>
      </c>
    </row>
    <row r="120" spans="1:19" x14ac:dyDescent="0.3">
      <c r="A120" s="4">
        <v>40442</v>
      </c>
      <c r="B120" s="11">
        <v>438.352417</v>
      </c>
      <c r="C120" s="11">
        <v>319.63876299999998</v>
      </c>
      <c r="D120" s="3">
        <f>B120-'ADF test'!$E$3*'Profitability analysis'!C120</f>
        <v>109.57930871901755</v>
      </c>
      <c r="E120" s="3">
        <f t="shared" si="18"/>
        <v>114.84099992094404</v>
      </c>
      <c r="F120" s="3">
        <f t="shared" si="14"/>
        <v>8.0529821490708944</v>
      </c>
      <c r="G120" s="17">
        <f t="shared" si="15"/>
        <v>-0.65338418793509423</v>
      </c>
      <c r="H120" s="30">
        <f t="shared" si="16"/>
        <v>-1.0620119999999815</v>
      </c>
      <c r="I120" s="30">
        <f>(C120-C119)*'ADF test'!$E$3</f>
        <v>2.7713950220516526</v>
      </c>
      <c r="J120" s="5">
        <f t="shared" si="19"/>
        <v>0</v>
      </c>
      <c r="K120" s="49">
        <f t="shared" si="25"/>
        <v>-245</v>
      </c>
      <c r="L120" s="5">
        <f t="shared" si="20"/>
        <v>0</v>
      </c>
      <c r="M120" s="49">
        <f t="shared" si="26"/>
        <v>-272</v>
      </c>
      <c r="N120" s="42">
        <f t="shared" si="17"/>
        <v>0</v>
      </c>
      <c r="P120" s="5">
        <f t="shared" si="21"/>
        <v>260.19293999999547</v>
      </c>
      <c r="Q120" s="5">
        <f t="shared" si="22"/>
        <v>678.99178040265485</v>
      </c>
      <c r="R120" s="5">
        <f t="shared" si="23"/>
        <v>939.18472040265033</v>
      </c>
      <c r="S120" s="3">
        <f t="shared" si="24"/>
        <v>-3641.9845437121744</v>
      </c>
    </row>
    <row r="121" spans="1:19" x14ac:dyDescent="0.3">
      <c r="A121" s="4">
        <v>40443</v>
      </c>
      <c r="B121" s="11">
        <v>445.34414700000002</v>
      </c>
      <c r="C121" s="11">
        <v>314.87170400000002</v>
      </c>
      <c r="D121" s="3">
        <f>B121-'ADF test'!$E$3*'Profitability analysis'!C121</f>
        <v>121.47432638688036</v>
      </c>
      <c r="E121" s="3">
        <f t="shared" si="18"/>
        <v>115.15077609256238</v>
      </c>
      <c r="F121" s="3">
        <f t="shared" si="14"/>
        <v>8.1255491587779236</v>
      </c>
      <c r="G121" s="17">
        <f t="shared" si="15"/>
        <v>0.77823051350156858</v>
      </c>
      <c r="H121" s="30">
        <f t="shared" si="16"/>
        <v>6.9917300000000182</v>
      </c>
      <c r="I121" s="30">
        <f>(C121-C120)*'ADF test'!$E$3</f>
        <v>-4.9032876678627959</v>
      </c>
      <c r="J121" s="5">
        <f t="shared" si="19"/>
        <v>0</v>
      </c>
      <c r="K121" s="49">
        <f t="shared" si="25"/>
        <v>-245</v>
      </c>
      <c r="L121" s="5">
        <f t="shared" si="20"/>
        <v>0</v>
      </c>
      <c r="M121" s="49">
        <f t="shared" si="26"/>
        <v>-272</v>
      </c>
      <c r="N121" s="42">
        <f t="shared" si="17"/>
        <v>0</v>
      </c>
      <c r="P121" s="5">
        <f t="shared" si="21"/>
        <v>-1712.9738500000044</v>
      </c>
      <c r="Q121" s="5">
        <f t="shared" si="22"/>
        <v>-1201.3054786263849</v>
      </c>
      <c r="R121" s="5">
        <f t="shared" si="23"/>
        <v>-2914.2793286263895</v>
      </c>
      <c r="S121" s="3">
        <f t="shared" si="24"/>
        <v>-6556.2638723385644</v>
      </c>
    </row>
    <row r="122" spans="1:19" x14ac:dyDescent="0.3">
      <c r="A122" s="4">
        <v>40444</v>
      </c>
      <c r="B122" s="11">
        <v>441.67123400000003</v>
      </c>
      <c r="C122" s="11">
        <v>313.13073700000001</v>
      </c>
      <c r="D122" s="3">
        <f>B122-'ADF test'!$E$3*'Profitability analysis'!C122</f>
        <v>119.59213215525648</v>
      </c>
      <c r="E122" s="3">
        <f t="shared" si="18"/>
        <v>115.33722966925248</v>
      </c>
      <c r="F122" s="3">
        <f t="shared" si="14"/>
        <v>8.1622912129227103</v>
      </c>
      <c r="G122" s="17">
        <f t="shared" si="15"/>
        <v>0.52128775793585369</v>
      </c>
      <c r="H122" s="30">
        <f t="shared" si="16"/>
        <v>-3.6729129999999941</v>
      </c>
      <c r="I122" s="30">
        <f>(C122-C121)*'ADF test'!$E$3</f>
        <v>-1.790718768376103</v>
      </c>
      <c r="J122" s="5">
        <f t="shared" si="19"/>
        <v>0</v>
      </c>
      <c r="K122" s="49">
        <f t="shared" si="25"/>
        <v>-245</v>
      </c>
      <c r="L122" s="5">
        <f t="shared" si="20"/>
        <v>0</v>
      </c>
      <c r="M122" s="49">
        <f t="shared" si="26"/>
        <v>-272</v>
      </c>
      <c r="N122" s="42">
        <f t="shared" si="17"/>
        <v>0</v>
      </c>
      <c r="P122" s="5">
        <f t="shared" si="21"/>
        <v>899.86368499999855</v>
      </c>
      <c r="Q122" s="5">
        <f t="shared" si="22"/>
        <v>-438.72609825214522</v>
      </c>
      <c r="R122" s="5">
        <f t="shared" si="23"/>
        <v>461.13758674785333</v>
      </c>
      <c r="S122" s="3">
        <f t="shared" si="24"/>
        <v>-6095.1262855907107</v>
      </c>
    </row>
    <row r="123" spans="1:19" x14ac:dyDescent="0.3">
      <c r="A123" s="4">
        <v>40445</v>
      </c>
      <c r="B123" s="11">
        <v>439.45873999999998</v>
      </c>
      <c r="C123" s="11">
        <v>319.39004499999999</v>
      </c>
      <c r="D123" s="3">
        <f>B123-'ADF test'!$E$3*'Profitability analysis'!C123</f>
        <v>110.94145735536387</v>
      </c>
      <c r="E123" s="3">
        <f t="shared" si="18"/>
        <v>114.76864637363458</v>
      </c>
      <c r="F123" s="3">
        <f t="shared" si="14"/>
        <v>7.837513291989568</v>
      </c>
      <c r="G123" s="17">
        <f t="shared" si="15"/>
        <v>-0.48831674992913165</v>
      </c>
      <c r="H123" s="30">
        <f t="shared" si="16"/>
        <v>-2.2124940000000493</v>
      </c>
      <c r="I123" s="30">
        <f>(C123-C122)*'ADF test'!$E$3</f>
        <v>6.4381807998925709</v>
      </c>
      <c r="J123" s="5">
        <f t="shared" si="19"/>
        <v>0</v>
      </c>
      <c r="K123" s="49">
        <f t="shared" si="25"/>
        <v>-245</v>
      </c>
      <c r="L123" s="5">
        <f t="shared" si="20"/>
        <v>0</v>
      </c>
      <c r="M123" s="49">
        <f t="shared" si="26"/>
        <v>-272</v>
      </c>
      <c r="N123" s="42">
        <f t="shared" si="17"/>
        <v>0</v>
      </c>
      <c r="P123" s="5">
        <f t="shared" si="21"/>
        <v>542.06103000001212</v>
      </c>
      <c r="Q123" s="5">
        <f t="shared" si="22"/>
        <v>1577.3542959736799</v>
      </c>
      <c r="R123" s="5">
        <f t="shared" si="23"/>
        <v>2119.4153259736922</v>
      </c>
      <c r="S123" s="3">
        <f t="shared" si="24"/>
        <v>-3975.7109596170185</v>
      </c>
    </row>
    <row r="124" spans="1:19" x14ac:dyDescent="0.3">
      <c r="A124" s="4">
        <v>40448</v>
      </c>
      <c r="B124" s="11">
        <v>440.29946899999999</v>
      </c>
      <c r="C124" s="11">
        <v>315.53500400000001</v>
      </c>
      <c r="D124" s="3">
        <f>B124-'ADF test'!$E$3*'Profitability analysis'!C124</f>
        <v>115.74739320394821</v>
      </c>
      <c r="E124" s="3">
        <f t="shared" si="18"/>
        <v>114.53153107905493</v>
      </c>
      <c r="F124" s="3">
        <f t="shared" si="14"/>
        <v>7.6904761216737993</v>
      </c>
      <c r="G124" s="17">
        <f t="shared" si="15"/>
        <v>0.15809972044080026</v>
      </c>
      <c r="H124" s="30">
        <f t="shared" si="16"/>
        <v>0.84072900000001027</v>
      </c>
      <c r="I124" s="30">
        <f>(C124-C123)*'ADF test'!$E$3</f>
        <v>-3.9652068485843111</v>
      </c>
      <c r="J124" s="5">
        <f t="shared" si="19"/>
        <v>0</v>
      </c>
      <c r="K124" s="49">
        <f t="shared" si="25"/>
        <v>-245</v>
      </c>
      <c r="L124" s="5">
        <f t="shared" si="20"/>
        <v>0</v>
      </c>
      <c r="M124" s="49">
        <f t="shared" si="26"/>
        <v>-272</v>
      </c>
      <c r="N124" s="42">
        <f t="shared" si="17"/>
        <v>0</v>
      </c>
      <c r="P124" s="5">
        <f t="shared" si="21"/>
        <v>-205.97860500000252</v>
      </c>
      <c r="Q124" s="5">
        <f t="shared" si="22"/>
        <v>-971.47567790315622</v>
      </c>
      <c r="R124" s="5">
        <f t="shared" si="23"/>
        <v>-1177.4542829031589</v>
      </c>
      <c r="S124" s="3">
        <f t="shared" si="24"/>
        <v>-5153.1652425201773</v>
      </c>
    </row>
    <row r="125" spans="1:19" x14ac:dyDescent="0.3">
      <c r="A125" s="4">
        <v>40449</v>
      </c>
      <c r="B125" s="11">
        <v>456.628174</v>
      </c>
      <c r="C125" s="11">
        <v>318.561035</v>
      </c>
      <c r="D125" s="3">
        <f>B125-'ADF test'!$E$3*'Profitability analysis'!C125</f>
        <v>128.96359204766389</v>
      </c>
      <c r="E125" s="3">
        <f t="shared" si="18"/>
        <v>114.79029677774362</v>
      </c>
      <c r="F125" s="3">
        <f t="shared" si="14"/>
        <v>8.045041518561586</v>
      </c>
      <c r="G125" s="17">
        <f t="shared" si="15"/>
        <v>1.7617429614526576</v>
      </c>
      <c r="H125" s="30">
        <f t="shared" si="16"/>
        <v>16.328705000000014</v>
      </c>
      <c r="I125" s="30">
        <f>(C125-C124)*'ADF test'!$E$3</f>
        <v>3.1125061562843239</v>
      </c>
      <c r="J125" s="5">
        <f t="shared" si="19"/>
        <v>-10</v>
      </c>
      <c r="K125" s="49">
        <f t="shared" si="25"/>
        <v>-255</v>
      </c>
      <c r="L125" s="5">
        <f t="shared" si="20"/>
        <v>-10</v>
      </c>
      <c r="M125" s="49">
        <f t="shared" si="26"/>
        <v>-282</v>
      </c>
      <c r="N125" s="42">
        <f t="shared" si="17"/>
        <v>-10</v>
      </c>
      <c r="P125" s="5">
        <f t="shared" si="21"/>
        <v>-4000.5327250000032</v>
      </c>
      <c r="Q125" s="5">
        <f t="shared" si="22"/>
        <v>762.56400828965934</v>
      </c>
      <c r="R125" s="5">
        <f t="shared" si="23"/>
        <v>-3237.9687167103439</v>
      </c>
      <c r="S125" s="3">
        <f t="shared" si="24"/>
        <v>-8391.1339592305212</v>
      </c>
    </row>
    <row r="126" spans="1:19" x14ac:dyDescent="0.3">
      <c r="A126" s="4">
        <v>40450</v>
      </c>
      <c r="B126" s="11">
        <v>463.31011999999998</v>
      </c>
      <c r="C126" s="11">
        <v>316.65420499999999</v>
      </c>
      <c r="D126" s="3">
        <f>B126-'ADF test'!$E$3*'Profitability analysis'!C126</f>
        <v>137.60685969770236</v>
      </c>
      <c r="E126" s="3">
        <f t="shared" si="18"/>
        <v>115.57515409953064</v>
      </c>
      <c r="F126" s="3">
        <f t="shared" si="14"/>
        <v>9.0564169315375125</v>
      </c>
      <c r="G126" s="17">
        <f t="shared" si="15"/>
        <v>2.4327176812553608</v>
      </c>
      <c r="H126" s="30">
        <f t="shared" si="16"/>
        <v>6.6819459999999822</v>
      </c>
      <c r="I126" s="30">
        <f>(C126-C125)*'ADF test'!$E$3</f>
        <v>-1.9613216500385162</v>
      </c>
      <c r="J126" s="5">
        <f t="shared" si="19"/>
        <v>-10</v>
      </c>
      <c r="K126" s="49">
        <f t="shared" si="25"/>
        <v>-265</v>
      </c>
      <c r="L126" s="5">
        <f t="shared" si="20"/>
        <v>-10</v>
      </c>
      <c r="M126" s="49">
        <f t="shared" si="26"/>
        <v>-292</v>
      </c>
      <c r="N126" s="42">
        <f t="shared" si="17"/>
        <v>-10</v>
      </c>
      <c r="P126" s="5">
        <f t="shared" si="21"/>
        <v>-1703.8962299999955</v>
      </c>
      <c r="Q126" s="5">
        <f t="shared" si="22"/>
        <v>-500.13702075982161</v>
      </c>
      <c r="R126" s="5">
        <f t="shared" si="23"/>
        <v>-2204.0332507598173</v>
      </c>
      <c r="S126" s="3">
        <f t="shared" si="24"/>
        <v>-10595.167209990339</v>
      </c>
    </row>
    <row r="127" spans="1:19" x14ac:dyDescent="0.3">
      <c r="A127" s="4">
        <v>40451</v>
      </c>
      <c r="B127" s="11">
        <v>457.95571899999999</v>
      </c>
      <c r="C127" s="11">
        <v>322.41604599999999</v>
      </c>
      <c r="D127" s="3">
        <f>B127-'ADF test'!$E$3*'Profitability analysis'!C127</f>
        <v>126.3259610563922</v>
      </c>
      <c r="E127" s="3">
        <f t="shared" si="18"/>
        <v>116.12700594870644</v>
      </c>
      <c r="F127" s="3">
        <f t="shared" si="14"/>
        <v>9.1938706577203941</v>
      </c>
      <c r="G127" s="17">
        <f t="shared" si="15"/>
        <v>1.1093211431162964</v>
      </c>
      <c r="H127" s="30">
        <f t="shared" si="16"/>
        <v>-5.3544009999999957</v>
      </c>
      <c r="I127" s="30">
        <f>(C127-C126)*'ADF test'!$E$3</f>
        <v>5.9264976413101857</v>
      </c>
      <c r="J127" s="5">
        <f t="shared" si="19"/>
        <v>-1</v>
      </c>
      <c r="K127" s="49">
        <f t="shared" si="25"/>
        <v>-266</v>
      </c>
      <c r="L127" s="5">
        <f t="shared" si="20"/>
        <v>-1</v>
      </c>
      <c r="M127" s="49">
        <f t="shared" si="26"/>
        <v>-293</v>
      </c>
      <c r="N127" s="42">
        <f t="shared" si="17"/>
        <v>-1</v>
      </c>
      <c r="P127" s="5">
        <f t="shared" si="21"/>
        <v>1418.9162649999989</v>
      </c>
      <c r="Q127" s="5">
        <f t="shared" si="22"/>
        <v>1570.5218749471992</v>
      </c>
      <c r="R127" s="5">
        <f t="shared" si="23"/>
        <v>2989.4381399471981</v>
      </c>
      <c r="S127" s="3">
        <f t="shared" si="24"/>
        <v>-7605.7290700431404</v>
      </c>
    </row>
    <row r="128" spans="1:19" x14ac:dyDescent="0.3">
      <c r="A128" s="4">
        <v>40452</v>
      </c>
      <c r="B128" s="11">
        <v>464.726135</v>
      </c>
      <c r="C128" s="11">
        <v>326.06384300000002</v>
      </c>
      <c r="D128" s="3">
        <f>B128-'ADF test'!$E$3*'Profitability analysis'!C128</f>
        <v>129.34433663797762</v>
      </c>
      <c r="E128" s="3">
        <f t="shared" si="18"/>
        <v>117.06216785241192</v>
      </c>
      <c r="F128" s="3">
        <f t="shared" si="14"/>
        <v>9.0584315440344376</v>
      </c>
      <c r="G128" s="17">
        <f t="shared" si="15"/>
        <v>1.3558824975229076</v>
      </c>
      <c r="H128" s="30">
        <f t="shared" si="16"/>
        <v>6.7704160000000115</v>
      </c>
      <c r="I128" s="30">
        <f>(C128-C127)*'ADF test'!$E$3</f>
        <v>3.7520404184146194</v>
      </c>
      <c r="J128" s="5">
        <f t="shared" si="19"/>
        <v>-1</v>
      </c>
      <c r="K128" s="49">
        <f t="shared" si="25"/>
        <v>-267</v>
      </c>
      <c r="L128" s="5">
        <f t="shared" si="20"/>
        <v>-1</v>
      </c>
      <c r="M128" s="49">
        <f t="shared" si="26"/>
        <v>-294</v>
      </c>
      <c r="N128" s="42">
        <f t="shared" si="17"/>
        <v>-1</v>
      </c>
      <c r="P128" s="5">
        <f t="shared" si="21"/>
        <v>-1800.9306560000032</v>
      </c>
      <c r="Q128" s="5">
        <f t="shared" si="22"/>
        <v>998.04275129828875</v>
      </c>
      <c r="R128" s="5">
        <f t="shared" si="23"/>
        <v>-802.88790470171443</v>
      </c>
      <c r="S128" s="3">
        <f t="shared" si="24"/>
        <v>-8408.6169747448548</v>
      </c>
    </row>
    <row r="129" spans="1:19" x14ac:dyDescent="0.3">
      <c r="A129" s="4">
        <v>40455</v>
      </c>
      <c r="B129" s="11">
        <v>474.68264799999997</v>
      </c>
      <c r="C129" s="11">
        <v>329.04843099999999</v>
      </c>
      <c r="D129" s="3">
        <f>B129-'ADF test'!$E$3*'Profitability analysis'!C129</f>
        <v>136.23097080198011</v>
      </c>
      <c r="E129" s="3">
        <f t="shared" si="18"/>
        <v>118.31864661905989</v>
      </c>
      <c r="F129" s="3">
        <f t="shared" si="14"/>
        <v>9.014327185724877</v>
      </c>
      <c r="G129" s="17">
        <f t="shared" si="15"/>
        <v>1.9870949671414457</v>
      </c>
      <c r="H129" s="30">
        <f t="shared" si="16"/>
        <v>9.9565129999999726</v>
      </c>
      <c r="I129" s="30">
        <f>(C129-C128)*'ADF test'!$E$3</f>
        <v>3.0698788359974731</v>
      </c>
      <c r="J129" s="5">
        <f t="shared" si="19"/>
        <v>-10</v>
      </c>
      <c r="K129" s="49">
        <f t="shared" si="25"/>
        <v>-277</v>
      </c>
      <c r="L129" s="5">
        <f t="shared" si="20"/>
        <v>-10</v>
      </c>
      <c r="M129" s="49">
        <f t="shared" si="26"/>
        <v>-304</v>
      </c>
      <c r="N129" s="42">
        <f t="shared" si="17"/>
        <v>-10</v>
      </c>
      <c r="P129" s="5">
        <f t="shared" si="21"/>
        <v>-2658.3889709999926</v>
      </c>
      <c r="Q129" s="5">
        <f t="shared" si="22"/>
        <v>819.65764921132529</v>
      </c>
      <c r="R129" s="5">
        <f t="shared" si="23"/>
        <v>-1838.7313217886672</v>
      </c>
      <c r="S129" s="3">
        <f t="shared" si="24"/>
        <v>-10247.348296533522</v>
      </c>
    </row>
    <row r="130" spans="1:19" x14ac:dyDescent="0.3">
      <c r="A130" s="4">
        <v>40456</v>
      </c>
      <c r="B130" s="11">
        <v>490.25915500000002</v>
      </c>
      <c r="C130" s="11">
        <v>330.12616000000003</v>
      </c>
      <c r="D130" s="3">
        <f>B130-'ADF test'!$E$3*'Profitability analysis'!C130</f>
        <v>150.69895044475669</v>
      </c>
      <c r="E130" s="3">
        <f t="shared" si="18"/>
        <v>119.75479170696829</v>
      </c>
      <c r="F130" s="3">
        <f t="shared" si="14"/>
        <v>10.551216267864543</v>
      </c>
      <c r="G130" s="17">
        <f t="shared" si="15"/>
        <v>2.9327575089171378</v>
      </c>
      <c r="H130" s="30">
        <f t="shared" si="16"/>
        <v>15.576507000000049</v>
      </c>
      <c r="I130" s="30">
        <f>(C130-C129)*'ADF test'!$E$3</f>
        <v>1.1085273572234602</v>
      </c>
      <c r="J130" s="5">
        <f t="shared" si="19"/>
        <v>0</v>
      </c>
      <c r="K130" s="49">
        <f t="shared" si="25"/>
        <v>-277</v>
      </c>
      <c r="L130" s="5">
        <f t="shared" si="20"/>
        <v>0</v>
      </c>
      <c r="M130" s="49">
        <f t="shared" si="26"/>
        <v>-304</v>
      </c>
      <c r="N130" s="42">
        <f t="shared" si="17"/>
        <v>0</v>
      </c>
      <c r="P130" s="5">
        <f t="shared" si="21"/>
        <v>-4314.692439000014</v>
      </c>
      <c r="Q130" s="5">
        <f t="shared" si="22"/>
        <v>307.06207795089847</v>
      </c>
      <c r="R130" s="5">
        <f t="shared" si="23"/>
        <v>-4007.6303610491154</v>
      </c>
      <c r="S130" s="3">
        <f t="shared" si="24"/>
        <v>-14254.978657582638</v>
      </c>
    </row>
    <row r="131" spans="1:19" x14ac:dyDescent="0.3">
      <c r="A131" s="4">
        <v>40457</v>
      </c>
      <c r="B131" s="11">
        <v>508.66757200000001</v>
      </c>
      <c r="C131" s="11">
        <v>333.93978900000002</v>
      </c>
      <c r="D131" s="3">
        <f>B131-'ADF test'!$E$3*'Profitability analysis'!C131</f>
        <v>165.18475603056942</v>
      </c>
      <c r="E131" s="3">
        <f t="shared" si="18"/>
        <v>121.27324718880645</v>
      </c>
      <c r="F131" s="3">
        <f t="shared" si="14"/>
        <v>13.420534860631875</v>
      </c>
      <c r="G131" s="17">
        <f t="shared" si="15"/>
        <v>3.2719641428430739</v>
      </c>
      <c r="H131" s="30">
        <f t="shared" si="16"/>
        <v>18.408416999999986</v>
      </c>
      <c r="I131" s="30">
        <f>(C131-C130)*'ADF test'!$E$3</f>
        <v>3.9226114141872466</v>
      </c>
      <c r="J131" s="5">
        <f t="shared" si="19"/>
        <v>0</v>
      </c>
      <c r="K131" s="49">
        <f t="shared" si="25"/>
        <v>-277</v>
      </c>
      <c r="L131" s="5">
        <f t="shared" si="20"/>
        <v>0</v>
      </c>
      <c r="M131" s="49">
        <f t="shared" si="26"/>
        <v>-304</v>
      </c>
      <c r="N131" s="42">
        <f t="shared" si="17"/>
        <v>0</v>
      </c>
      <c r="P131" s="5">
        <f t="shared" si="21"/>
        <v>-5099.1315089999962</v>
      </c>
      <c r="Q131" s="5">
        <f t="shared" si="22"/>
        <v>1086.5633617298672</v>
      </c>
      <c r="R131" s="5">
        <f t="shared" si="23"/>
        <v>-4012.568147270129</v>
      </c>
      <c r="S131" s="3">
        <f t="shared" si="24"/>
        <v>-18267.546804852769</v>
      </c>
    </row>
    <row r="132" spans="1:19" x14ac:dyDescent="0.3">
      <c r="A132" s="4">
        <v>40458</v>
      </c>
      <c r="B132" s="11">
        <v>509.55264299999999</v>
      </c>
      <c r="C132" s="11">
        <v>326.39547700000003</v>
      </c>
      <c r="D132" s="3">
        <f>B132-'ADF test'!$E$3*'Profitability analysis'!C132</f>
        <v>173.82973350374493</v>
      </c>
      <c r="E132" s="3">
        <f t="shared" si="18"/>
        <v>123.2493361851125</v>
      </c>
      <c r="F132" s="3">
        <f t="shared" si="14"/>
        <v>16.424337281624098</v>
      </c>
      <c r="G132" s="17">
        <f t="shared" si="15"/>
        <v>3.079600500850824</v>
      </c>
      <c r="H132" s="30">
        <f t="shared" si="16"/>
        <v>0.88507099999998218</v>
      </c>
      <c r="I132" s="30">
        <f>(C132-C131)*'ADF test'!$E$3</f>
        <v>-7.7599064731755085</v>
      </c>
      <c r="J132" s="5">
        <f t="shared" si="19"/>
        <v>0</v>
      </c>
      <c r="K132" s="49">
        <f t="shared" si="25"/>
        <v>-277</v>
      </c>
      <c r="L132" s="5">
        <f t="shared" si="20"/>
        <v>0</v>
      </c>
      <c r="M132" s="49">
        <f t="shared" si="26"/>
        <v>-304</v>
      </c>
      <c r="N132" s="42">
        <f t="shared" si="17"/>
        <v>0</v>
      </c>
      <c r="P132" s="5">
        <f t="shared" si="21"/>
        <v>-245.16466699999506</v>
      </c>
      <c r="Q132" s="5">
        <f t="shared" si="22"/>
        <v>-2149.4940930696157</v>
      </c>
      <c r="R132" s="5">
        <f t="shared" si="23"/>
        <v>-2394.6587600696107</v>
      </c>
      <c r="S132" s="3">
        <f t="shared" si="24"/>
        <v>-20662.20556492238</v>
      </c>
    </row>
    <row r="133" spans="1:19" x14ac:dyDescent="0.3">
      <c r="A133" s="4">
        <v>40459</v>
      </c>
      <c r="B133" s="11">
        <v>494.24163800000002</v>
      </c>
      <c r="C133" s="11">
        <v>322.41604599999999</v>
      </c>
      <c r="D133" s="3">
        <f>B133-'ADF test'!$E$3*'Profitability analysis'!C133</f>
        <v>162.61188005639224</v>
      </c>
      <c r="E133" s="3">
        <f t="shared" si="18"/>
        <v>124.88033445398996</v>
      </c>
      <c r="F133" s="3">
        <f t="shared" si="14"/>
        <v>17.812313423555718</v>
      </c>
      <c r="G133" s="17">
        <f t="shared" si="15"/>
        <v>2.1182843971577867</v>
      </c>
      <c r="H133" s="30">
        <f t="shared" si="16"/>
        <v>-15.311004999999966</v>
      </c>
      <c r="I133" s="30">
        <f>(C133-C132)*'ADF test'!$E$3</f>
        <v>-4.0931515526472904</v>
      </c>
      <c r="J133" s="5">
        <f t="shared" si="19"/>
        <v>-10</v>
      </c>
      <c r="K133" s="49">
        <f t="shared" si="25"/>
        <v>-287</v>
      </c>
      <c r="L133" s="5">
        <f t="shared" si="20"/>
        <v>-10</v>
      </c>
      <c r="M133" s="49">
        <f t="shared" si="26"/>
        <v>-314</v>
      </c>
      <c r="N133" s="42">
        <f t="shared" si="17"/>
        <v>-10</v>
      </c>
      <c r="P133" s="5">
        <f t="shared" si="21"/>
        <v>4241.1483849999904</v>
      </c>
      <c r="Q133" s="5">
        <f t="shared" si="22"/>
        <v>-1133.8029800832994</v>
      </c>
      <c r="R133" s="5">
        <f t="shared" si="23"/>
        <v>3107.3454049166912</v>
      </c>
      <c r="S133" s="3">
        <f t="shared" si="24"/>
        <v>-17554.86016000569</v>
      </c>
    </row>
    <row r="134" spans="1:19" x14ac:dyDescent="0.3">
      <c r="A134" s="4">
        <v>40462</v>
      </c>
      <c r="B134" s="11">
        <v>495.56921399999999</v>
      </c>
      <c r="C134" s="11">
        <v>323.45236199999999</v>
      </c>
      <c r="D134" s="3">
        <f>B134-'ADF test'!$E$3*'Profitability analysis'!C134</f>
        <v>162.87352516214293</v>
      </c>
      <c r="E134" s="3">
        <f t="shared" si="18"/>
        <v>126.94066464782154</v>
      </c>
      <c r="F134" s="3">
        <f t="shared" si="14"/>
        <v>18.52302814853379</v>
      </c>
      <c r="G134" s="17">
        <f t="shared" si="15"/>
        <v>1.9399020627826284</v>
      </c>
      <c r="H134" s="30">
        <f t="shared" si="16"/>
        <v>1.327575999999965</v>
      </c>
      <c r="I134" s="30">
        <f>(C134-C133)*'ADF test'!$E$3</f>
        <v>1.0659308942492509</v>
      </c>
      <c r="J134" s="5">
        <f t="shared" si="19"/>
        <v>-10</v>
      </c>
      <c r="K134" s="49">
        <f t="shared" si="25"/>
        <v>-297</v>
      </c>
      <c r="L134" s="5">
        <f t="shared" si="20"/>
        <v>-10</v>
      </c>
      <c r="M134" s="49">
        <f t="shared" si="26"/>
        <v>-324</v>
      </c>
      <c r="N134" s="42">
        <f t="shared" si="17"/>
        <v>-10</v>
      </c>
      <c r="P134" s="5">
        <f t="shared" si="21"/>
        <v>-381.01431199998996</v>
      </c>
      <c r="Q134" s="5">
        <f t="shared" si="22"/>
        <v>305.92216664953503</v>
      </c>
      <c r="R134" s="5">
        <f t="shared" si="23"/>
        <v>-75.092145350454928</v>
      </c>
      <c r="S134" s="3">
        <f t="shared" si="24"/>
        <v>-17629.952305356146</v>
      </c>
    </row>
    <row r="135" spans="1:19" x14ac:dyDescent="0.3">
      <c r="A135" s="4">
        <v>40463</v>
      </c>
      <c r="B135" s="11">
        <v>485.74542200000002</v>
      </c>
      <c r="C135" s="11">
        <v>319.01693699999998</v>
      </c>
      <c r="D135" s="3">
        <f>B135-'ADF test'!$E$3*'Profitability analysis'!C135</f>
        <v>157.61190969577319</v>
      </c>
      <c r="E135" s="3">
        <f t="shared" si="18"/>
        <v>128.78869662030064</v>
      </c>
      <c r="F135" s="3">
        <f t="shared" si="14"/>
        <v>18.731040484840889</v>
      </c>
      <c r="G135" s="17">
        <f t="shared" si="15"/>
        <v>1.5387940194138869</v>
      </c>
      <c r="H135" s="30">
        <f t="shared" si="16"/>
        <v>-9.823791999999969</v>
      </c>
      <c r="I135" s="30">
        <f>(C135-C134)*'ADF test'!$E$3</f>
        <v>-4.5621765336301827</v>
      </c>
      <c r="J135" s="5">
        <f t="shared" si="19"/>
        <v>-10</v>
      </c>
      <c r="K135" s="49">
        <f t="shared" si="25"/>
        <v>-307</v>
      </c>
      <c r="L135" s="5">
        <f t="shared" si="20"/>
        <v>-10</v>
      </c>
      <c r="M135" s="49">
        <f t="shared" si="26"/>
        <v>-334</v>
      </c>
      <c r="N135" s="42">
        <f t="shared" si="17"/>
        <v>-10</v>
      </c>
      <c r="P135" s="5">
        <f t="shared" si="21"/>
        <v>2917.666223999991</v>
      </c>
      <c r="Q135" s="5">
        <f t="shared" si="22"/>
        <v>-1354.9664304881642</v>
      </c>
      <c r="R135" s="5">
        <f t="shared" si="23"/>
        <v>1562.6997935118268</v>
      </c>
      <c r="S135" s="3">
        <f t="shared" si="24"/>
        <v>-16067.252511844319</v>
      </c>
    </row>
    <row r="136" spans="1:19" x14ac:dyDescent="0.3">
      <c r="A136" s="4">
        <v>40464</v>
      </c>
      <c r="B136" s="11">
        <v>491.94061299999998</v>
      </c>
      <c r="C136" s="11">
        <v>329.08987400000001</v>
      </c>
      <c r="D136" s="3">
        <f>B136-'ADF test'!$E$3*'Profitability analysis'!C136</f>
        <v>153.44630848169328</v>
      </c>
      <c r="E136" s="3">
        <f t="shared" si="18"/>
        <v>130.20558543558849</v>
      </c>
      <c r="F136" s="3">
        <f t="shared" si="14"/>
        <v>18.940821067243832</v>
      </c>
      <c r="G136" s="17">
        <f t="shared" si="15"/>
        <v>1.2270177181651956</v>
      </c>
      <c r="H136" s="30">
        <f t="shared" si="16"/>
        <v>6.1951909999999657</v>
      </c>
      <c r="I136" s="30">
        <f>(C136-C135)*'ADF test'!$E$3</f>
        <v>10.360792214079876</v>
      </c>
      <c r="J136" s="5">
        <f t="shared" si="19"/>
        <v>-1</v>
      </c>
      <c r="K136" s="49">
        <f t="shared" si="25"/>
        <v>-308</v>
      </c>
      <c r="L136" s="5">
        <f t="shared" si="20"/>
        <v>-1</v>
      </c>
      <c r="M136" s="49">
        <f t="shared" si="26"/>
        <v>-335</v>
      </c>
      <c r="N136" s="42">
        <f t="shared" si="17"/>
        <v>-1</v>
      </c>
      <c r="P136" s="5">
        <f t="shared" si="21"/>
        <v>-1901.9236369999894</v>
      </c>
      <c r="Q136" s="5">
        <f t="shared" si="22"/>
        <v>3180.7632097225219</v>
      </c>
      <c r="R136" s="5">
        <f t="shared" si="23"/>
        <v>1278.8395727225325</v>
      </c>
      <c r="S136" s="3">
        <f t="shared" si="24"/>
        <v>-14788.412939121787</v>
      </c>
    </row>
    <row r="137" spans="1:19" x14ac:dyDescent="0.3">
      <c r="A137" s="4">
        <v>40465</v>
      </c>
      <c r="B137" s="11">
        <v>489.41836499999999</v>
      </c>
      <c r="C137" s="11">
        <v>328.13647500000002</v>
      </c>
      <c r="D137" s="3">
        <f>B137-'ADF test'!$E$3*'Profitability analysis'!C137</f>
        <v>151.90470484947912</v>
      </c>
      <c r="E137" s="3">
        <f t="shared" si="18"/>
        <v>131.51565321115143</v>
      </c>
      <c r="F137" s="3">
        <f t="shared" si="14"/>
        <v>19.040236214725905</v>
      </c>
      <c r="G137" s="17">
        <f t="shared" si="15"/>
        <v>1.0708402673365256</v>
      </c>
      <c r="H137" s="30">
        <f t="shared" si="16"/>
        <v>-2.5222479999999905</v>
      </c>
      <c r="I137" s="30">
        <f>(C137-C136)*'ADF test'!$E$3</f>
        <v>-0.98064436778582209</v>
      </c>
      <c r="J137" s="5">
        <f t="shared" si="19"/>
        <v>-1</v>
      </c>
      <c r="K137" s="49">
        <f t="shared" si="25"/>
        <v>-309</v>
      </c>
      <c r="L137" s="5">
        <f t="shared" si="20"/>
        <v>-1</v>
      </c>
      <c r="M137" s="49">
        <f t="shared" si="26"/>
        <v>-336</v>
      </c>
      <c r="N137" s="42">
        <f t="shared" si="17"/>
        <v>-1</v>
      </c>
      <c r="P137" s="5">
        <f t="shared" si="21"/>
        <v>776.85238399999707</v>
      </c>
      <c r="Q137" s="5">
        <f t="shared" si="22"/>
        <v>-302.03846527803319</v>
      </c>
      <c r="R137" s="5">
        <f t="shared" si="23"/>
        <v>474.81391872196389</v>
      </c>
      <c r="S137" s="3">
        <f t="shared" si="24"/>
        <v>-14313.599020399823</v>
      </c>
    </row>
    <row r="138" spans="1:19" x14ac:dyDescent="0.3">
      <c r="A138" s="4">
        <v>40466</v>
      </c>
      <c r="B138" s="11">
        <v>471.45230099999998</v>
      </c>
      <c r="C138" s="11">
        <v>324.15707400000002</v>
      </c>
      <c r="D138" s="3">
        <f>B138-'ADF test'!$E$3*'Profitability analysis'!C138</f>
        <v>138.03176154481366</v>
      </c>
      <c r="E138" s="3">
        <f t="shared" si="18"/>
        <v>132.41046336224125</v>
      </c>
      <c r="F138" s="3">
        <f t="shared" si="14"/>
        <v>18.679318093936203</v>
      </c>
      <c r="G138" s="17">
        <f t="shared" si="15"/>
        <v>0.30093701249175892</v>
      </c>
      <c r="H138" s="30">
        <f t="shared" si="16"/>
        <v>-17.966064000000017</v>
      </c>
      <c r="I138" s="30">
        <f>(C138-C137)*'ADF test'!$E$3</f>
        <v>-4.0931206953345907</v>
      </c>
      <c r="J138" s="5">
        <f t="shared" si="19"/>
        <v>0</v>
      </c>
      <c r="K138" s="49">
        <f t="shared" si="25"/>
        <v>-309</v>
      </c>
      <c r="L138" s="5">
        <f t="shared" si="20"/>
        <v>0</v>
      </c>
      <c r="M138" s="49">
        <f t="shared" si="26"/>
        <v>-336</v>
      </c>
      <c r="N138" s="42">
        <f t="shared" si="17"/>
        <v>0</v>
      </c>
      <c r="P138" s="5">
        <f t="shared" si="21"/>
        <v>5551.5137760000052</v>
      </c>
      <c r="Q138" s="5">
        <f t="shared" si="22"/>
        <v>-1264.7742948583884</v>
      </c>
      <c r="R138" s="5">
        <f t="shared" si="23"/>
        <v>4286.739481141617</v>
      </c>
      <c r="S138" s="3">
        <f t="shared" si="24"/>
        <v>-10026.859539258206</v>
      </c>
    </row>
    <row r="139" spans="1:19" x14ac:dyDescent="0.3">
      <c r="A139" s="4">
        <v>40469</v>
      </c>
      <c r="B139" s="11">
        <v>470.61151100000001</v>
      </c>
      <c r="C139" s="11">
        <v>330.95526100000001</v>
      </c>
      <c r="D139" s="3">
        <f>B139-'ADF test'!$E$3*'Profitability analysis'!C139</f>
        <v>130.1985121519416</v>
      </c>
      <c r="E139" s="3">
        <f t="shared" si="18"/>
        <v>132.94484605315708</v>
      </c>
      <c r="F139" s="3">
        <f t="shared" si="14"/>
        <v>18.366098625247453</v>
      </c>
      <c r="G139" s="17">
        <f t="shared" si="15"/>
        <v>-0.14953278631751205</v>
      </c>
      <c r="H139" s="30">
        <f t="shared" si="16"/>
        <v>-0.84078999999996995</v>
      </c>
      <c r="I139" s="30">
        <f>(C139-C138)*'ADF test'!$E$3</f>
        <v>6.9924593928720782</v>
      </c>
      <c r="J139" s="5">
        <f t="shared" si="19"/>
        <v>0</v>
      </c>
      <c r="K139" s="49">
        <f t="shared" si="25"/>
        <v>-309</v>
      </c>
      <c r="L139" s="5">
        <f t="shared" si="20"/>
        <v>0</v>
      </c>
      <c r="M139" s="49">
        <f t="shared" si="26"/>
        <v>-336</v>
      </c>
      <c r="N139" s="42">
        <f t="shared" si="17"/>
        <v>0</v>
      </c>
      <c r="P139" s="5">
        <f t="shared" si="21"/>
        <v>259.80410999999071</v>
      </c>
      <c r="Q139" s="5">
        <f t="shared" si="22"/>
        <v>2160.6699523974721</v>
      </c>
      <c r="R139" s="5">
        <f t="shared" si="23"/>
        <v>2420.4740623974631</v>
      </c>
      <c r="S139" s="3">
        <f t="shared" si="24"/>
        <v>-7606.3854768607434</v>
      </c>
    </row>
    <row r="140" spans="1:19" x14ac:dyDescent="0.3">
      <c r="A140" s="4">
        <v>40470</v>
      </c>
      <c r="B140" s="11">
        <v>459.548767</v>
      </c>
      <c r="C140" s="11">
        <v>334.810272</v>
      </c>
      <c r="D140" s="3">
        <f>B140-'ADF test'!$E$3*'Profitability analysis'!C140</f>
        <v>115.17059216066991</v>
      </c>
      <c r="E140" s="3">
        <f t="shared" si="18"/>
        <v>132.81622197203137</v>
      </c>
      <c r="F140" s="3">
        <f t="shared" si="14"/>
        <v>18.480072719372728</v>
      </c>
      <c r="G140" s="17">
        <f t="shared" si="15"/>
        <v>-0.95484634066745211</v>
      </c>
      <c r="H140" s="30">
        <f t="shared" si="16"/>
        <v>-11.062744000000009</v>
      </c>
      <c r="I140" s="30">
        <f>(C140-C139)*'ADF test'!$E$3</f>
        <v>3.9651759912716695</v>
      </c>
      <c r="J140" s="5">
        <f t="shared" si="19"/>
        <v>0</v>
      </c>
      <c r="K140" s="49">
        <f t="shared" si="25"/>
        <v>-309</v>
      </c>
      <c r="L140" s="5">
        <f t="shared" si="20"/>
        <v>0</v>
      </c>
      <c r="M140" s="49">
        <f t="shared" si="26"/>
        <v>-336</v>
      </c>
      <c r="N140" s="42">
        <f t="shared" si="17"/>
        <v>0</v>
      </c>
      <c r="P140" s="5">
        <f t="shared" si="21"/>
        <v>3418.3878960000029</v>
      </c>
      <c r="Q140" s="5">
        <f t="shared" si="22"/>
        <v>1225.239381302946</v>
      </c>
      <c r="R140" s="5">
        <f t="shared" si="23"/>
        <v>4643.6272773029486</v>
      </c>
      <c r="S140" s="3">
        <f t="shared" si="24"/>
        <v>-2962.7581995577948</v>
      </c>
    </row>
    <row r="141" spans="1:19" x14ac:dyDescent="0.3">
      <c r="A141" s="4">
        <v>40471</v>
      </c>
      <c r="B141" s="11">
        <v>466.67318699999998</v>
      </c>
      <c r="C141" s="11">
        <v>326.39547700000003</v>
      </c>
      <c r="D141" s="3">
        <f>B141-'ADF test'!$E$3*'Profitability analysis'!C141</f>
        <v>130.95027750374493</v>
      </c>
      <c r="E141" s="3">
        <f t="shared" si="18"/>
        <v>133.33175197887275</v>
      </c>
      <c r="F141" s="3">
        <f t="shared" si="14"/>
        <v>18.193400960729868</v>
      </c>
      <c r="G141" s="17">
        <f t="shared" si="15"/>
        <v>-0.13089770737577802</v>
      </c>
      <c r="H141" s="30">
        <f t="shared" si="16"/>
        <v>7.1244199999999864</v>
      </c>
      <c r="I141" s="30">
        <f>(C141-C140)*'ADF test'!$E$3</f>
        <v>-8.6552653430749871</v>
      </c>
      <c r="J141" s="5">
        <f t="shared" si="19"/>
        <v>0</v>
      </c>
      <c r="K141" s="49">
        <f t="shared" si="25"/>
        <v>-309</v>
      </c>
      <c r="L141" s="5">
        <f t="shared" si="20"/>
        <v>0</v>
      </c>
      <c r="M141" s="49">
        <f t="shared" si="26"/>
        <v>-336</v>
      </c>
      <c r="N141" s="42">
        <f t="shared" si="17"/>
        <v>0</v>
      </c>
      <c r="P141" s="5">
        <f t="shared" si="21"/>
        <v>-2201.4457799999959</v>
      </c>
      <c r="Q141" s="5">
        <f t="shared" si="22"/>
        <v>-2674.4769910101709</v>
      </c>
      <c r="R141" s="5">
        <f t="shared" si="23"/>
        <v>-4875.9227710101668</v>
      </c>
      <c r="S141" s="3">
        <f t="shared" si="24"/>
        <v>-7838.6809705679616</v>
      </c>
    </row>
    <row r="142" spans="1:19" s="10" customFormat="1" x14ac:dyDescent="0.3">
      <c r="A142" s="9">
        <v>40472</v>
      </c>
      <c r="B142" s="12">
        <v>487.38278200000002</v>
      </c>
      <c r="C142" s="12">
        <v>333.77401700000001</v>
      </c>
      <c r="D142" s="3">
        <f>B142-'ADF test'!$E$3*'Profitability analysis'!C142</f>
        <v>144.07047531171679</v>
      </c>
      <c r="E142" s="3">
        <f t="shared" si="18"/>
        <v>134.281662620888</v>
      </c>
      <c r="F142" s="3">
        <f t="shared" si="14"/>
        <v>17.976879652988803</v>
      </c>
      <c r="G142" s="17">
        <f t="shared" si="15"/>
        <v>0.54452234646858311</v>
      </c>
      <c r="H142" s="30">
        <f t="shared" si="16"/>
        <v>20.709595000000036</v>
      </c>
      <c r="I142" s="30">
        <f>(C142-C141)*'ADF test'!$E$3</f>
        <v>7.589397192028164</v>
      </c>
      <c r="J142" s="5">
        <f t="shared" si="19"/>
        <v>0</v>
      </c>
      <c r="K142" s="49">
        <f t="shared" si="25"/>
        <v>-309</v>
      </c>
      <c r="L142" s="5">
        <f t="shared" si="20"/>
        <v>0</v>
      </c>
      <c r="M142" s="49">
        <f t="shared" si="26"/>
        <v>-336</v>
      </c>
      <c r="N142" s="42">
        <f t="shared" si="17"/>
        <v>0</v>
      </c>
      <c r="O142" s="42"/>
      <c r="P142" s="5">
        <f t="shared" si="21"/>
        <v>-6399.2648550000113</v>
      </c>
      <c r="Q142" s="5">
        <f t="shared" si="22"/>
        <v>2345.1237323367027</v>
      </c>
      <c r="R142" s="5">
        <f t="shared" si="23"/>
        <v>-4054.1411226633086</v>
      </c>
      <c r="S142" s="3">
        <f t="shared" si="24"/>
        <v>-11892.822093231271</v>
      </c>
    </row>
    <row r="143" spans="1:19" s="10" customFormat="1" x14ac:dyDescent="0.3">
      <c r="A143" s="9">
        <v>40473</v>
      </c>
      <c r="B143" s="12">
        <v>475.65625</v>
      </c>
      <c r="C143" s="12">
        <v>343.059326</v>
      </c>
      <c r="D143" s="3">
        <f>B143-'ADF test'!$E$3*'Profitability analysis'!C143</f>
        <v>122.79328721285253</v>
      </c>
      <c r="E143" s="3">
        <f t="shared" si="18"/>
        <v>134.04481095286093</v>
      </c>
      <c r="F143" s="3">
        <f t="shared" si="14"/>
        <v>18.083111295483462</v>
      </c>
      <c r="G143" s="17">
        <f t="shared" si="15"/>
        <v>-0.62221171767154015</v>
      </c>
      <c r="H143" s="30">
        <f t="shared" si="16"/>
        <v>-11.72653200000002</v>
      </c>
      <c r="I143" s="30">
        <f>(C143-C142)*'ADF test'!$E$3</f>
        <v>9.5506560988642537</v>
      </c>
      <c r="J143" s="5">
        <f t="shared" si="19"/>
        <v>0</v>
      </c>
      <c r="K143" s="49">
        <f t="shared" si="25"/>
        <v>-309</v>
      </c>
      <c r="L143" s="5">
        <f t="shared" si="20"/>
        <v>0</v>
      </c>
      <c r="M143" s="49">
        <f t="shared" si="26"/>
        <v>-336</v>
      </c>
      <c r="N143" s="42">
        <f t="shared" si="17"/>
        <v>0</v>
      </c>
      <c r="O143" s="42"/>
      <c r="P143" s="5">
        <f t="shared" si="21"/>
        <v>3623.4983880000063</v>
      </c>
      <c r="Q143" s="5">
        <f t="shared" si="22"/>
        <v>2951.1527345490545</v>
      </c>
      <c r="R143" s="5">
        <f t="shared" si="23"/>
        <v>6574.6511225490613</v>
      </c>
      <c r="S143" s="3">
        <f t="shared" si="24"/>
        <v>-5318.1709706822094</v>
      </c>
    </row>
    <row r="144" spans="1:19" x14ac:dyDescent="0.3">
      <c r="A144" s="4">
        <v>40476</v>
      </c>
      <c r="B144" s="11">
        <v>460.03552200000001</v>
      </c>
      <c r="C144" s="11">
        <v>341.02816799999999</v>
      </c>
      <c r="D144" s="3">
        <f>B144-'ADF test'!$E$3*'Profitability analysis'!C144</f>
        <v>109.26176179517444</v>
      </c>
      <c r="E144" s="3">
        <f t="shared" si="18"/>
        <v>133.43793605041958</v>
      </c>
      <c r="F144" s="3">
        <f t="shared" si="14"/>
        <v>18.609290222617009</v>
      </c>
      <c r="G144" s="17">
        <f t="shared" si="15"/>
        <v>-1.2991454250018821</v>
      </c>
      <c r="H144" s="30">
        <f t="shared" si="16"/>
        <v>-15.620727999999986</v>
      </c>
      <c r="I144" s="30">
        <f>(C144-C143)*'ADF test'!$E$3</f>
        <v>-2.0892025823219238</v>
      </c>
      <c r="J144" s="5">
        <f t="shared" si="19"/>
        <v>1</v>
      </c>
      <c r="K144" s="49">
        <f t="shared" si="25"/>
        <v>-308</v>
      </c>
      <c r="L144" s="5">
        <f t="shared" si="20"/>
        <v>0</v>
      </c>
      <c r="M144" s="49">
        <f t="shared" si="26"/>
        <v>-336</v>
      </c>
      <c r="N144" s="42">
        <f t="shared" si="17"/>
        <v>1</v>
      </c>
      <c r="P144" s="5">
        <f t="shared" si="21"/>
        <v>4826.8049519999959</v>
      </c>
      <c r="Q144" s="5">
        <f t="shared" si="22"/>
        <v>-645.56359793747447</v>
      </c>
      <c r="R144" s="5">
        <f t="shared" si="23"/>
        <v>4181.2413540625212</v>
      </c>
      <c r="S144" s="3">
        <f t="shared" si="24"/>
        <v>-1136.9296166196882</v>
      </c>
    </row>
    <row r="145" spans="1:19" x14ac:dyDescent="0.3">
      <c r="A145" s="4">
        <v>40477</v>
      </c>
      <c r="B145" s="11">
        <v>463.44287100000003</v>
      </c>
      <c r="C145" s="11">
        <v>346.45840500000003</v>
      </c>
      <c r="D145" s="3">
        <f>B145-'ADF test'!$E$3*'Profitability analysis'!C145</f>
        <v>107.08369343078425</v>
      </c>
      <c r="E145" s="3">
        <f t="shared" si="18"/>
        <v>132.9056082807908</v>
      </c>
      <c r="F145" s="3">
        <f t="shared" si="14"/>
        <v>19.137500424307184</v>
      </c>
      <c r="G145" s="17">
        <f t="shared" si="15"/>
        <v>-1.3492835677332902</v>
      </c>
      <c r="H145" s="30">
        <f t="shared" si="16"/>
        <v>3.4073490000000106</v>
      </c>
      <c r="I145" s="30">
        <f>(C145-C144)*'ADF test'!$E$3</f>
        <v>5.5854173643902145</v>
      </c>
      <c r="J145" s="5">
        <f t="shared" si="19"/>
        <v>1</v>
      </c>
      <c r="K145" s="49">
        <f t="shared" si="25"/>
        <v>-307</v>
      </c>
      <c r="L145" s="5">
        <f t="shared" si="20"/>
        <v>0</v>
      </c>
      <c r="M145" s="49">
        <f t="shared" si="26"/>
        <v>-336</v>
      </c>
      <c r="N145" s="42">
        <f t="shared" si="17"/>
        <v>1</v>
      </c>
      <c r="P145" s="5">
        <f t="shared" si="21"/>
        <v>-1049.4634920000033</v>
      </c>
      <c r="Q145" s="5">
        <f t="shared" si="22"/>
        <v>1720.308548232186</v>
      </c>
      <c r="R145" s="5">
        <f t="shared" si="23"/>
        <v>670.84505623218274</v>
      </c>
      <c r="S145" s="3">
        <f t="shared" si="24"/>
        <v>-466.08456038750546</v>
      </c>
    </row>
    <row r="146" spans="1:19" x14ac:dyDescent="0.3">
      <c r="A146" s="4">
        <v>40478</v>
      </c>
      <c r="B146" s="11">
        <v>458.97345000000001</v>
      </c>
      <c r="C146" s="11">
        <v>325.73220800000001</v>
      </c>
      <c r="D146" s="3">
        <f>B146-'ADF test'!$E$3*'Profitability analysis'!C146</f>
        <v>123.93276380078737</v>
      </c>
      <c r="E146" s="3">
        <f t="shared" si="18"/>
        <v>132.83169569974811</v>
      </c>
      <c r="F146" s="3">
        <f t="shared" ref="F146:F209" si="27">_xlfn.STDEV.S(D117:D146)</f>
        <v>19.168747430115591</v>
      </c>
      <c r="G146" s="17">
        <f t="shared" ref="G146:G209" si="28">(D146-E146)/F146</f>
        <v>-0.46424170026779249</v>
      </c>
      <c r="H146" s="30">
        <f t="shared" ref="H146:H209" si="29">B146-B145</f>
        <v>-4.4694210000000112</v>
      </c>
      <c r="I146" s="30">
        <f>(C146-C145)*'ADF test'!$E$3</f>
        <v>-21.318491370003137</v>
      </c>
      <c r="J146" s="5">
        <f t="shared" si="19"/>
        <v>0</v>
      </c>
      <c r="K146" s="49">
        <f t="shared" si="25"/>
        <v>-307</v>
      </c>
      <c r="L146" s="5">
        <f t="shared" si="20"/>
        <v>0</v>
      </c>
      <c r="M146" s="49">
        <f t="shared" si="26"/>
        <v>-336</v>
      </c>
      <c r="N146" s="42">
        <f t="shared" si="17"/>
        <v>0</v>
      </c>
      <c r="P146" s="5">
        <f t="shared" si="21"/>
        <v>1372.1122470000034</v>
      </c>
      <c r="Q146" s="5">
        <f t="shared" si="22"/>
        <v>-6544.7768505909635</v>
      </c>
      <c r="R146" s="5">
        <f t="shared" si="23"/>
        <v>-5172.6646035909598</v>
      </c>
      <c r="S146" s="3">
        <f t="shared" si="24"/>
        <v>-5638.7491639784657</v>
      </c>
    </row>
    <row r="147" spans="1:19" x14ac:dyDescent="0.3">
      <c r="A147" s="4">
        <v>40479</v>
      </c>
      <c r="B147" s="11">
        <v>443.75106799999998</v>
      </c>
      <c r="C147" s="11">
        <v>314.66445900000002</v>
      </c>
      <c r="D147" s="3">
        <f>B147-'ADF test'!$E$3*'Profitability analysis'!C147</f>
        <v>120.09441484562717</v>
      </c>
      <c r="E147" s="3">
        <f t="shared" si="18"/>
        <v>132.96700650649498</v>
      </c>
      <c r="F147" s="3">
        <f t="shared" si="27"/>
        <v>19.060112326302047</v>
      </c>
      <c r="G147" s="17">
        <f t="shared" si="28"/>
        <v>-0.67536809020292332</v>
      </c>
      <c r="H147" s="30">
        <f t="shared" si="29"/>
        <v>-15.222382000000039</v>
      </c>
      <c r="I147" s="30">
        <f>(C147-C146)*'ADF test'!$E$3</f>
        <v>-11.384033044839848</v>
      </c>
      <c r="J147" s="5">
        <f t="shared" si="19"/>
        <v>0</v>
      </c>
      <c r="K147" s="49">
        <f t="shared" si="25"/>
        <v>-307</v>
      </c>
      <c r="L147" s="5">
        <f t="shared" si="20"/>
        <v>0</v>
      </c>
      <c r="M147" s="49">
        <f t="shared" si="26"/>
        <v>-336</v>
      </c>
      <c r="N147" s="42">
        <f t="shared" si="17"/>
        <v>0</v>
      </c>
      <c r="P147" s="5">
        <f t="shared" si="21"/>
        <v>4673.2712740000115</v>
      </c>
      <c r="Q147" s="5">
        <f t="shared" si="22"/>
        <v>-3494.8981447658334</v>
      </c>
      <c r="R147" s="5">
        <f t="shared" si="23"/>
        <v>1178.3731292341781</v>
      </c>
      <c r="S147" s="3">
        <f t="shared" si="24"/>
        <v>-4460.3760347442876</v>
      </c>
    </row>
    <row r="148" spans="1:19" x14ac:dyDescent="0.3">
      <c r="A148" s="4">
        <v>40480</v>
      </c>
      <c r="B148" s="11">
        <v>430.60845899999998</v>
      </c>
      <c r="C148" s="11">
        <v>313.33804300000003</v>
      </c>
      <c r="D148" s="3">
        <f>B148-'ADF test'!$E$3*'Profitability analysis'!C148</f>
        <v>108.31612695330716</v>
      </c>
      <c r="E148" s="3">
        <f t="shared" si="18"/>
        <v>132.57614962464078</v>
      </c>
      <c r="F148" s="3">
        <f t="shared" si="27"/>
        <v>19.450530765674941</v>
      </c>
      <c r="G148" s="17">
        <f t="shared" si="28"/>
        <v>-1.2472679004804414</v>
      </c>
      <c r="H148" s="30">
        <f t="shared" si="29"/>
        <v>-13.142608999999993</v>
      </c>
      <c r="I148" s="30">
        <f>(C148-C147)*'ADF test'!$E$3</f>
        <v>-1.3643211076800028</v>
      </c>
      <c r="J148" s="5">
        <f t="shared" si="19"/>
        <v>1</v>
      </c>
      <c r="K148" s="49">
        <f t="shared" si="25"/>
        <v>-306</v>
      </c>
      <c r="L148" s="5">
        <f t="shared" si="20"/>
        <v>0</v>
      </c>
      <c r="M148" s="49">
        <f t="shared" si="26"/>
        <v>-336</v>
      </c>
      <c r="N148" s="42">
        <f t="shared" si="17"/>
        <v>1</v>
      </c>
      <c r="P148" s="5">
        <f t="shared" si="21"/>
        <v>4034.7809629999979</v>
      </c>
      <c r="Q148" s="5">
        <f t="shared" si="22"/>
        <v>-418.84658005776089</v>
      </c>
      <c r="R148" s="5">
        <f t="shared" si="23"/>
        <v>3615.9343829422369</v>
      </c>
      <c r="S148" s="3">
        <f t="shared" si="24"/>
        <v>-844.44165180205073</v>
      </c>
    </row>
    <row r="149" spans="1:19" x14ac:dyDescent="0.3">
      <c r="A149" s="4">
        <v>40483</v>
      </c>
      <c r="B149" s="11">
        <v>442.95459</v>
      </c>
      <c r="C149" s="11">
        <v>315.949524</v>
      </c>
      <c r="D149" s="3">
        <f>B149-'ADF test'!$E$3*'Profitability analysis'!C149</f>
        <v>117.97614842914192</v>
      </c>
      <c r="E149" s="3">
        <f t="shared" si="18"/>
        <v>132.72826404757657</v>
      </c>
      <c r="F149" s="3">
        <f t="shared" si="27"/>
        <v>19.312850766992693</v>
      </c>
      <c r="G149" s="17">
        <f t="shared" si="28"/>
        <v>-0.76384971832575232</v>
      </c>
      <c r="H149" s="30">
        <f t="shared" si="29"/>
        <v>12.346131000000014</v>
      </c>
      <c r="I149" s="30">
        <f>(C149-C148)*'ADF test'!$E$3</f>
        <v>2.6861095241653099</v>
      </c>
      <c r="J149" s="5">
        <f t="shared" si="19"/>
        <v>0</v>
      </c>
      <c r="K149" s="49">
        <f t="shared" si="25"/>
        <v>-306</v>
      </c>
      <c r="L149" s="5">
        <f t="shared" si="20"/>
        <v>0</v>
      </c>
      <c r="M149" s="49">
        <f t="shared" si="26"/>
        <v>-336</v>
      </c>
      <c r="N149" s="42">
        <f t="shared" si="17"/>
        <v>0</v>
      </c>
      <c r="P149" s="5">
        <f t="shared" si="21"/>
        <v>-3777.9160860000043</v>
      </c>
      <c r="Q149" s="5">
        <f t="shared" si="22"/>
        <v>821.94951439458487</v>
      </c>
      <c r="R149" s="5">
        <f t="shared" si="23"/>
        <v>-2955.9665716054196</v>
      </c>
      <c r="S149" s="3">
        <f t="shared" si="24"/>
        <v>-3800.4082234074704</v>
      </c>
    </row>
    <row r="150" spans="1:19" x14ac:dyDescent="0.3">
      <c r="A150" s="4">
        <v>40484</v>
      </c>
      <c r="B150" s="11">
        <v>449.63644399999998</v>
      </c>
      <c r="C150" s="11">
        <v>318.35372899999999</v>
      </c>
      <c r="D150" s="3">
        <f>B150-'ADF test'!$E$3*'Profitability analysis'!C150</f>
        <v>122.18509224961315</v>
      </c>
      <c r="E150" s="3">
        <f t="shared" si="18"/>
        <v>133.14845683192976</v>
      </c>
      <c r="F150" s="3">
        <f t="shared" si="27"/>
        <v>18.925067682813392</v>
      </c>
      <c r="G150" s="17">
        <f t="shared" si="28"/>
        <v>-0.57930385064212386</v>
      </c>
      <c r="H150" s="30">
        <f t="shared" si="29"/>
        <v>6.6818539999999871</v>
      </c>
      <c r="I150" s="30">
        <f>(C150-C149)*'ADF test'!$E$3</f>
        <v>2.4729101795287458</v>
      </c>
      <c r="J150" s="5">
        <f t="shared" si="19"/>
        <v>0</v>
      </c>
      <c r="K150" s="49">
        <f t="shared" si="25"/>
        <v>-306</v>
      </c>
      <c r="L150" s="5">
        <f t="shared" si="20"/>
        <v>0</v>
      </c>
      <c r="M150" s="49">
        <f t="shared" si="26"/>
        <v>-336</v>
      </c>
      <c r="N150" s="42">
        <f t="shared" si="17"/>
        <v>0</v>
      </c>
      <c r="P150" s="5">
        <f t="shared" si="21"/>
        <v>-2044.6473239999959</v>
      </c>
      <c r="Q150" s="5">
        <f t="shared" si="22"/>
        <v>756.71051493579625</v>
      </c>
      <c r="R150" s="5">
        <f t="shared" si="23"/>
        <v>-1287.9368090641997</v>
      </c>
      <c r="S150" s="3">
        <f t="shared" si="24"/>
        <v>-5088.3450324716705</v>
      </c>
    </row>
    <row r="151" spans="1:19" x14ac:dyDescent="0.3">
      <c r="A151" s="4">
        <v>40485</v>
      </c>
      <c r="B151" s="11">
        <v>446.317657</v>
      </c>
      <c r="C151" s="11">
        <v>323.36944599999998</v>
      </c>
      <c r="D151" s="3">
        <f>B151-'ADF test'!$E$3*'Profitability analysis'!C151</f>
        <v>113.70725366002932</v>
      </c>
      <c r="E151" s="3">
        <f t="shared" si="18"/>
        <v>132.88955440770135</v>
      </c>
      <c r="F151" s="3">
        <f t="shared" si="27"/>
        <v>19.142164654678705</v>
      </c>
      <c r="G151" s="17">
        <f t="shared" si="28"/>
        <v>-1.0020967374232421</v>
      </c>
      <c r="H151" s="30">
        <f t="shared" si="29"/>
        <v>-3.3187869999999862</v>
      </c>
      <c r="I151" s="30">
        <f>(C151-C150)*'ADF test'!$E$3</f>
        <v>5.159051589583842</v>
      </c>
      <c r="J151" s="5">
        <f t="shared" si="19"/>
        <v>1</v>
      </c>
      <c r="K151" s="49">
        <f t="shared" si="25"/>
        <v>-305</v>
      </c>
      <c r="L151" s="5">
        <f t="shared" si="20"/>
        <v>0</v>
      </c>
      <c r="M151" s="49">
        <f t="shared" si="26"/>
        <v>-336</v>
      </c>
      <c r="N151" s="42">
        <f t="shared" si="17"/>
        <v>1</v>
      </c>
      <c r="P151" s="5">
        <f t="shared" si="21"/>
        <v>1015.5488219999958</v>
      </c>
      <c r="Q151" s="5">
        <f t="shared" si="22"/>
        <v>1578.6697864126556</v>
      </c>
      <c r="R151" s="5">
        <f t="shared" si="23"/>
        <v>2594.2186084126515</v>
      </c>
      <c r="S151" s="3">
        <f t="shared" si="24"/>
        <v>-2494.126424059019</v>
      </c>
    </row>
    <row r="152" spans="1:19" x14ac:dyDescent="0.3">
      <c r="A152" s="4">
        <v>40486</v>
      </c>
      <c r="B152" s="11">
        <v>453.84030200000001</v>
      </c>
      <c r="C152" s="11">
        <v>320.55072000000001</v>
      </c>
      <c r="D152" s="3">
        <f>B152-'ADF test'!$E$3*'Profitability analysis'!C152</f>
        <v>124.12917564294145</v>
      </c>
      <c r="E152" s="3">
        <f t="shared" si="18"/>
        <v>133.0407891906242</v>
      </c>
      <c r="F152" s="3">
        <f t="shared" si="27"/>
        <v>19.051190750271136</v>
      </c>
      <c r="G152" s="17">
        <f t="shared" si="28"/>
        <v>-0.46777199727297458</v>
      </c>
      <c r="H152" s="30">
        <f t="shared" si="29"/>
        <v>7.5226450000000114</v>
      </c>
      <c r="I152" s="30">
        <f>(C152-C151)*'ADF test'!$E$3</f>
        <v>-2.8992769829121463</v>
      </c>
      <c r="J152" s="5">
        <f t="shared" si="19"/>
        <v>0</v>
      </c>
      <c r="K152" s="49">
        <f t="shared" si="25"/>
        <v>-305</v>
      </c>
      <c r="L152" s="5">
        <f t="shared" si="20"/>
        <v>0</v>
      </c>
      <c r="M152" s="49">
        <f t="shared" si="26"/>
        <v>-336</v>
      </c>
      <c r="N152" s="42">
        <f t="shared" si="17"/>
        <v>0</v>
      </c>
      <c r="P152" s="5">
        <f t="shared" si="21"/>
        <v>-2294.4067250000035</v>
      </c>
      <c r="Q152" s="5">
        <f t="shared" si="22"/>
        <v>-884.27947978820464</v>
      </c>
      <c r="R152" s="5">
        <f t="shared" si="23"/>
        <v>-3178.6862047882082</v>
      </c>
      <c r="S152" s="3">
        <f t="shared" si="24"/>
        <v>-5672.8126288472267</v>
      </c>
    </row>
    <row r="153" spans="1:19" x14ac:dyDescent="0.3">
      <c r="A153" s="4">
        <v>40490</v>
      </c>
      <c r="B153" s="11">
        <v>447.68942299999998</v>
      </c>
      <c r="C153" s="11">
        <v>318.68533300000001</v>
      </c>
      <c r="D153" s="3">
        <f>B153-'ADF test'!$E$3*'Profitability analysis'!C153</f>
        <v>119.89699097269312</v>
      </c>
      <c r="E153" s="3">
        <f t="shared" si="18"/>
        <v>133.33930697786849</v>
      </c>
      <c r="F153" s="3">
        <f t="shared" si="27"/>
        <v>18.760922132916125</v>
      </c>
      <c r="G153" s="17">
        <f t="shared" si="28"/>
        <v>-0.71650614559029402</v>
      </c>
      <c r="H153" s="30">
        <f t="shared" si="29"/>
        <v>-6.1508790000000317</v>
      </c>
      <c r="I153" s="30">
        <f>(C153-C152)*'ADF test'!$E$3</f>
        <v>-1.9186943297516654</v>
      </c>
      <c r="J153" s="5">
        <f t="shared" si="19"/>
        <v>0</v>
      </c>
      <c r="K153" s="49">
        <f t="shared" si="25"/>
        <v>-305</v>
      </c>
      <c r="L153" s="5">
        <f t="shared" si="20"/>
        <v>0</v>
      </c>
      <c r="M153" s="49">
        <f t="shared" si="26"/>
        <v>-336</v>
      </c>
      <c r="N153" s="42">
        <f t="shared" si="17"/>
        <v>0</v>
      </c>
      <c r="P153" s="5">
        <f t="shared" si="21"/>
        <v>1876.0180950000097</v>
      </c>
      <c r="Q153" s="5">
        <f t="shared" si="22"/>
        <v>-585.20177057425792</v>
      </c>
      <c r="R153" s="5">
        <f t="shared" si="23"/>
        <v>1290.8163244257516</v>
      </c>
      <c r="S153" s="3">
        <f t="shared" si="24"/>
        <v>-4381.9963044214746</v>
      </c>
    </row>
    <row r="154" spans="1:19" x14ac:dyDescent="0.3">
      <c r="A154" s="4">
        <v>40491</v>
      </c>
      <c r="B154" s="11">
        <v>464.239349</v>
      </c>
      <c r="C154" s="11">
        <v>317.69049100000001</v>
      </c>
      <c r="D154" s="3">
        <f>B154-'ADF test'!$E$3*'Profitability analysis'!C154</f>
        <v>137.47018866076581</v>
      </c>
      <c r="E154" s="3">
        <f t="shared" si="18"/>
        <v>134.06340015976241</v>
      </c>
      <c r="F154" s="3">
        <f t="shared" si="27"/>
        <v>18.475569333964739</v>
      </c>
      <c r="G154" s="17">
        <f t="shared" si="28"/>
        <v>0.18439423648723521</v>
      </c>
      <c r="H154" s="30">
        <f t="shared" si="29"/>
        <v>16.549926000000028</v>
      </c>
      <c r="I154" s="30">
        <f>(C154-C153)*'ADF test'!$E$3</f>
        <v>-1.0232716880726727</v>
      </c>
      <c r="J154" s="5">
        <f t="shared" si="19"/>
        <v>0</v>
      </c>
      <c r="K154" s="49">
        <f t="shared" si="25"/>
        <v>-305</v>
      </c>
      <c r="L154" s="5">
        <f t="shared" si="20"/>
        <v>0</v>
      </c>
      <c r="M154" s="49">
        <f t="shared" si="26"/>
        <v>-336</v>
      </c>
      <c r="N154" s="42">
        <f t="shared" si="17"/>
        <v>0</v>
      </c>
      <c r="P154" s="5">
        <f t="shared" si="21"/>
        <v>-5047.7274300000081</v>
      </c>
      <c r="Q154" s="5">
        <f t="shared" si="22"/>
        <v>-312.09786486216518</v>
      </c>
      <c r="R154" s="5">
        <f t="shared" si="23"/>
        <v>-5359.825294862173</v>
      </c>
      <c r="S154" s="3">
        <f t="shared" si="24"/>
        <v>-9741.8215992836485</v>
      </c>
    </row>
    <row r="155" spans="1:19" x14ac:dyDescent="0.3">
      <c r="A155" s="4">
        <v>40492</v>
      </c>
      <c r="B155" s="11">
        <v>458.92919899999998</v>
      </c>
      <c r="C155" s="11">
        <v>322.78912400000002</v>
      </c>
      <c r="D155" s="3">
        <f>B155-'ADF test'!$E$3*'Profitability analysis'!C155</f>
        <v>126.91570157329556</v>
      </c>
      <c r="E155" s="3">
        <f t="shared" si="18"/>
        <v>133.99513714395013</v>
      </c>
      <c r="F155" s="3">
        <f t="shared" si="27"/>
        <v>18.498830309092249</v>
      </c>
      <c r="G155" s="17">
        <f t="shared" si="28"/>
        <v>-0.38269638957523688</v>
      </c>
      <c r="H155" s="30">
        <f t="shared" si="29"/>
        <v>-5.3101500000000215</v>
      </c>
      <c r="I155" s="30">
        <f>(C155-C154)*'ADF test'!$E$3</f>
        <v>5.2443370874701847</v>
      </c>
      <c r="J155" s="5">
        <f t="shared" si="19"/>
        <v>0</v>
      </c>
      <c r="K155" s="49">
        <f t="shared" si="25"/>
        <v>-305</v>
      </c>
      <c r="L155" s="5">
        <f t="shared" si="20"/>
        <v>0</v>
      </c>
      <c r="M155" s="49">
        <f t="shared" si="26"/>
        <v>-336</v>
      </c>
      <c r="N155" s="42">
        <f t="shared" si="17"/>
        <v>0</v>
      </c>
      <c r="P155" s="5">
        <f t="shared" si="21"/>
        <v>1619.5957500000065</v>
      </c>
      <c r="Q155" s="5">
        <f t="shared" si="22"/>
        <v>1599.5228116784062</v>
      </c>
      <c r="R155" s="5">
        <f t="shared" si="23"/>
        <v>3219.1185616784128</v>
      </c>
      <c r="S155" s="3">
        <f t="shared" si="24"/>
        <v>-6522.7030376052353</v>
      </c>
    </row>
    <row r="156" spans="1:19" x14ac:dyDescent="0.3">
      <c r="A156" s="4">
        <v>40493</v>
      </c>
      <c r="B156" s="11">
        <v>444.99005099999999</v>
      </c>
      <c r="C156" s="11">
        <v>324.07415800000001</v>
      </c>
      <c r="D156" s="3">
        <f>B156-'ADF test'!$E$3*'Profitability analysis'!C156</f>
        <v>111.65479704270001</v>
      </c>
      <c r="E156" s="3">
        <f t="shared" si="18"/>
        <v>133.1300683887834</v>
      </c>
      <c r="F156" s="3">
        <f t="shared" si="27"/>
        <v>18.925981866600928</v>
      </c>
      <c r="G156" s="17">
        <f t="shared" si="28"/>
        <v>-1.1346978718172209</v>
      </c>
      <c r="H156" s="30">
        <f t="shared" si="29"/>
        <v>-13.939147999999989</v>
      </c>
      <c r="I156" s="30">
        <f>(C156-C155)*'ADF test'!$E$3</f>
        <v>1.3217565305955794</v>
      </c>
      <c r="J156" s="5">
        <f t="shared" si="19"/>
        <v>1</v>
      </c>
      <c r="K156" s="49">
        <f t="shared" si="25"/>
        <v>-304</v>
      </c>
      <c r="L156" s="5">
        <f t="shared" si="20"/>
        <v>0</v>
      </c>
      <c r="M156" s="49">
        <f t="shared" si="26"/>
        <v>-336</v>
      </c>
      <c r="N156" s="42">
        <f t="shared" si="17"/>
        <v>1</v>
      </c>
      <c r="P156" s="5">
        <f t="shared" si="21"/>
        <v>4251.440139999997</v>
      </c>
      <c r="Q156" s="5">
        <f t="shared" si="22"/>
        <v>403.13574183165173</v>
      </c>
      <c r="R156" s="5">
        <f t="shared" si="23"/>
        <v>4654.575881831649</v>
      </c>
      <c r="S156" s="3">
        <f t="shared" si="24"/>
        <v>-1868.1271557735863</v>
      </c>
    </row>
    <row r="157" spans="1:19" x14ac:dyDescent="0.3">
      <c r="A157" s="4">
        <v>40494</v>
      </c>
      <c r="B157" s="11">
        <v>430.56420900000001</v>
      </c>
      <c r="C157" s="11">
        <v>317.56616200000002</v>
      </c>
      <c r="D157" s="3">
        <f>B157-'ADF test'!$E$3*'Profitability analysis'!C157</f>
        <v>103.92293062162628</v>
      </c>
      <c r="E157" s="3">
        <f t="shared" si="18"/>
        <v>132.38330070762453</v>
      </c>
      <c r="F157" s="3">
        <f t="shared" si="27"/>
        <v>19.632504767299004</v>
      </c>
      <c r="G157" s="17">
        <f t="shared" si="28"/>
        <v>-1.4496555800359938</v>
      </c>
      <c r="H157" s="30">
        <f t="shared" si="29"/>
        <v>-14.425841999999989</v>
      </c>
      <c r="I157" s="30">
        <f>(C157-C156)*'ADF test'!$E$3</f>
        <v>-6.6939755789262572</v>
      </c>
      <c r="J157" s="5">
        <f t="shared" si="19"/>
        <v>1</v>
      </c>
      <c r="K157" s="49">
        <f t="shared" si="25"/>
        <v>-303</v>
      </c>
      <c r="L157" s="5">
        <f t="shared" si="20"/>
        <v>0</v>
      </c>
      <c r="M157" s="49">
        <f t="shared" si="26"/>
        <v>-336</v>
      </c>
      <c r="N157" s="42">
        <f t="shared" si="17"/>
        <v>1</v>
      </c>
      <c r="P157" s="5">
        <f t="shared" si="21"/>
        <v>4385.4559679999966</v>
      </c>
      <c r="Q157" s="5">
        <f t="shared" si="22"/>
        <v>-2034.9685759935821</v>
      </c>
      <c r="R157" s="5">
        <f t="shared" si="23"/>
        <v>2350.4873920064147</v>
      </c>
      <c r="S157" s="3">
        <f t="shared" si="24"/>
        <v>482.36023623282836</v>
      </c>
    </row>
    <row r="158" spans="1:19" x14ac:dyDescent="0.3">
      <c r="A158" s="4">
        <v>40497</v>
      </c>
      <c r="B158" s="11">
        <v>434.14855999999997</v>
      </c>
      <c r="C158" s="11">
        <v>318.72683699999999</v>
      </c>
      <c r="D158" s="3">
        <f>B158-'ADF test'!$E$3*'Profitability analysis'!C158</f>
        <v>106.31343790920386</v>
      </c>
      <c r="E158" s="3">
        <f t="shared" si="18"/>
        <v>131.61560408333207</v>
      </c>
      <c r="F158" s="3">
        <f t="shared" si="27"/>
        <v>20.197596101590062</v>
      </c>
      <c r="G158" s="17">
        <f t="shared" si="28"/>
        <v>-1.2527315650270032</v>
      </c>
      <c r="H158" s="30">
        <f t="shared" si="29"/>
        <v>3.5843509999999696</v>
      </c>
      <c r="I158" s="30">
        <f>(C158-C157)*'ADF test'!$E$3</f>
        <v>1.193843712422386</v>
      </c>
      <c r="J158" s="5">
        <f t="shared" si="19"/>
        <v>1</v>
      </c>
      <c r="K158" s="49">
        <f t="shared" si="25"/>
        <v>-302</v>
      </c>
      <c r="L158" s="5">
        <f t="shared" si="20"/>
        <v>0</v>
      </c>
      <c r="M158" s="49">
        <f t="shared" si="26"/>
        <v>-336</v>
      </c>
      <c r="N158" s="42">
        <f t="shared" si="17"/>
        <v>1</v>
      </c>
      <c r="P158" s="5">
        <f t="shared" si="21"/>
        <v>-1086.0583529999908</v>
      </c>
      <c r="Q158" s="5">
        <f t="shared" si="22"/>
        <v>361.73464486398296</v>
      </c>
      <c r="R158" s="5">
        <f t="shared" si="23"/>
        <v>-724.32370813600778</v>
      </c>
      <c r="S158" s="3">
        <f t="shared" si="24"/>
        <v>-241.96347190317942</v>
      </c>
    </row>
    <row r="159" spans="1:19" x14ac:dyDescent="0.3">
      <c r="A159" s="4">
        <v>40498</v>
      </c>
      <c r="B159" s="11">
        <v>419.85543799999999</v>
      </c>
      <c r="C159" s="11">
        <v>312.384613</v>
      </c>
      <c r="D159" s="3">
        <f>B159-'ADF test'!$E$3*'Profitability analysis'!C159</f>
        <v>98.543782206982826</v>
      </c>
      <c r="E159" s="3">
        <f t="shared" si="18"/>
        <v>130.35936446349882</v>
      </c>
      <c r="F159" s="3">
        <f t="shared" si="27"/>
        <v>21.054480572377642</v>
      </c>
      <c r="G159" s="17">
        <f t="shared" si="28"/>
        <v>-1.5111074408673062</v>
      </c>
      <c r="H159" s="30">
        <f t="shared" si="29"/>
        <v>-14.293121999999983</v>
      </c>
      <c r="I159" s="30">
        <f>(C159-C158)*'ADF test'!$E$3</f>
        <v>-6.5234662977789135</v>
      </c>
      <c r="J159" s="5">
        <f t="shared" si="19"/>
        <v>10</v>
      </c>
      <c r="K159" s="49">
        <f t="shared" si="25"/>
        <v>-292</v>
      </c>
      <c r="L159" s="5">
        <f t="shared" si="20"/>
        <v>0</v>
      </c>
      <c r="M159" s="49">
        <f t="shared" si="26"/>
        <v>-336</v>
      </c>
      <c r="N159" s="42">
        <f t="shared" si="17"/>
        <v>10</v>
      </c>
      <c r="P159" s="5">
        <f t="shared" si="21"/>
        <v>4316.5228439999946</v>
      </c>
      <c r="Q159" s="5">
        <f t="shared" si="22"/>
        <v>-1970.086821929232</v>
      </c>
      <c r="R159" s="5">
        <f t="shared" si="23"/>
        <v>2346.4360220707626</v>
      </c>
      <c r="S159" s="3">
        <f t="shared" si="24"/>
        <v>2104.472550167583</v>
      </c>
    </row>
    <row r="160" spans="1:19" x14ac:dyDescent="0.3">
      <c r="A160" s="4">
        <v>40500</v>
      </c>
      <c r="B160" s="11">
        <v>425.696594</v>
      </c>
      <c r="C160" s="11">
        <v>312.92346199999997</v>
      </c>
      <c r="D160" s="3">
        <f>B160-'ADF test'!$E$3*'Profitability analysis'!C160</f>
        <v>103.83069047131602</v>
      </c>
      <c r="E160" s="3">
        <f t="shared" si="18"/>
        <v>128.7970891310508</v>
      </c>
      <c r="F160" s="3">
        <f t="shared" si="27"/>
        <v>21.23131557675206</v>
      </c>
      <c r="G160" s="17">
        <f t="shared" si="28"/>
        <v>-1.1759232992171513</v>
      </c>
      <c r="H160" s="30">
        <f t="shared" si="29"/>
        <v>5.8411560000000122</v>
      </c>
      <c r="I160" s="30">
        <f>(C160-C159)*'ADF test'!$E$3</f>
        <v>0.55424773566680785</v>
      </c>
      <c r="J160" s="5">
        <f t="shared" si="19"/>
        <v>1</v>
      </c>
      <c r="K160" s="49">
        <f t="shared" si="25"/>
        <v>-291</v>
      </c>
      <c r="L160" s="5">
        <f t="shared" si="20"/>
        <v>0</v>
      </c>
      <c r="M160" s="49">
        <f t="shared" si="26"/>
        <v>-336</v>
      </c>
      <c r="N160" s="42">
        <f t="shared" si="17"/>
        <v>1</v>
      </c>
      <c r="P160" s="5">
        <f t="shared" si="21"/>
        <v>-1705.6175520000036</v>
      </c>
      <c r="Q160" s="5">
        <f t="shared" si="22"/>
        <v>161.84033881470791</v>
      </c>
      <c r="R160" s="5">
        <f t="shared" si="23"/>
        <v>-1543.7772131852958</v>
      </c>
      <c r="S160" s="3">
        <f t="shared" si="24"/>
        <v>560.69533698228724</v>
      </c>
    </row>
    <row r="161" spans="1:19" x14ac:dyDescent="0.3">
      <c r="A161" s="4">
        <v>40501</v>
      </c>
      <c r="B161" s="11">
        <v>414.27975500000002</v>
      </c>
      <c r="C161" s="11">
        <v>308.073578</v>
      </c>
      <c r="D161" s="3">
        <f>B161-'ADF test'!$E$3*'Profitability analysis'!C161</f>
        <v>97.402331036550095</v>
      </c>
      <c r="E161" s="3">
        <f t="shared" si="18"/>
        <v>126.53767496458349</v>
      </c>
      <c r="F161" s="3">
        <f t="shared" si="27"/>
        <v>20.828291464539465</v>
      </c>
      <c r="G161" s="17">
        <f t="shared" si="28"/>
        <v>-1.398835040196976</v>
      </c>
      <c r="H161" s="30">
        <f t="shared" si="29"/>
        <v>-11.416838999999982</v>
      </c>
      <c r="I161" s="30">
        <f>(C161-C160)*'ADF test'!$E$3</f>
        <v>-4.9884795652340701</v>
      </c>
      <c r="J161" s="5">
        <f t="shared" si="19"/>
        <v>1</v>
      </c>
      <c r="K161" s="49">
        <f t="shared" si="25"/>
        <v>-290</v>
      </c>
      <c r="L161" s="5">
        <f t="shared" si="20"/>
        <v>0</v>
      </c>
      <c r="M161" s="49">
        <f t="shared" si="26"/>
        <v>-336</v>
      </c>
      <c r="N161" s="42">
        <f t="shared" si="17"/>
        <v>1</v>
      </c>
      <c r="P161" s="5">
        <f t="shared" si="21"/>
        <v>3322.3001489999947</v>
      </c>
      <c r="Q161" s="5">
        <f t="shared" si="22"/>
        <v>-1451.6475534831145</v>
      </c>
      <c r="R161" s="5">
        <f t="shared" si="23"/>
        <v>1870.6525955168802</v>
      </c>
      <c r="S161" s="3">
        <f t="shared" si="24"/>
        <v>2431.3479324991677</v>
      </c>
    </row>
    <row r="162" spans="1:19" x14ac:dyDescent="0.3">
      <c r="A162" s="4">
        <v>40504</v>
      </c>
      <c r="B162" s="11">
        <v>431.803223</v>
      </c>
      <c r="C162" s="11">
        <v>312.92346199999997</v>
      </c>
      <c r="D162" s="3">
        <f>B162-'ADF test'!$E$3*'Profitability analysis'!C162</f>
        <v>109.93731947131602</v>
      </c>
      <c r="E162" s="3">
        <f t="shared" si="18"/>
        <v>124.4079278301692</v>
      </c>
      <c r="F162" s="3">
        <f t="shared" si="27"/>
        <v>19.01330963095776</v>
      </c>
      <c r="G162" s="17">
        <f t="shared" si="28"/>
        <v>-0.76107782599258356</v>
      </c>
      <c r="H162" s="30">
        <f t="shared" si="29"/>
        <v>17.52346799999998</v>
      </c>
      <c r="I162" s="30">
        <f>(C162-C161)*'ADF test'!$E$3</f>
        <v>4.9884795652340701</v>
      </c>
      <c r="J162" s="5">
        <f t="shared" si="19"/>
        <v>0</v>
      </c>
      <c r="K162" s="49">
        <f t="shared" si="25"/>
        <v>-290</v>
      </c>
      <c r="L162" s="5">
        <f t="shared" si="20"/>
        <v>0</v>
      </c>
      <c r="M162" s="49">
        <f t="shared" si="26"/>
        <v>-336</v>
      </c>
      <c r="N162" s="42">
        <f t="shared" si="17"/>
        <v>0</v>
      </c>
      <c r="P162" s="5">
        <f t="shared" si="21"/>
        <v>-5081.8057199999939</v>
      </c>
      <c r="Q162" s="5">
        <f t="shared" si="22"/>
        <v>1446.6590739178803</v>
      </c>
      <c r="R162" s="5">
        <f t="shared" si="23"/>
        <v>-3635.1466460821139</v>
      </c>
      <c r="S162" s="3">
        <f t="shared" si="24"/>
        <v>-1203.7987135829462</v>
      </c>
    </row>
    <row r="163" spans="1:19" x14ac:dyDescent="0.3">
      <c r="A163" s="4">
        <v>40505</v>
      </c>
      <c r="B163" s="11">
        <v>419.23590100000001</v>
      </c>
      <c r="C163" s="11">
        <v>309.60726899999997</v>
      </c>
      <c r="D163" s="3">
        <f>B163-'ADF test'!$E$3*'Profitability analysis'!C163</f>
        <v>100.7809576128106</v>
      </c>
      <c r="E163" s="3">
        <f t="shared" si="18"/>
        <v>122.34689708204982</v>
      </c>
      <c r="F163" s="3">
        <f t="shared" si="27"/>
        <v>18.0563568653</v>
      </c>
      <c r="G163" s="17">
        <f t="shared" si="28"/>
        <v>-1.1943682565713909</v>
      </c>
      <c r="H163" s="30">
        <f t="shared" si="29"/>
        <v>-12.56732199999999</v>
      </c>
      <c r="I163" s="30">
        <f>(C163-C162)*'ADF test'!$E$3</f>
        <v>-3.4109601414945891</v>
      </c>
      <c r="J163" s="5">
        <f t="shared" si="19"/>
        <v>1</v>
      </c>
      <c r="K163" s="49">
        <f t="shared" si="25"/>
        <v>-289</v>
      </c>
      <c r="L163" s="5">
        <f t="shared" si="20"/>
        <v>0</v>
      </c>
      <c r="M163" s="49">
        <f t="shared" si="26"/>
        <v>-336</v>
      </c>
      <c r="N163" s="42">
        <f t="shared" ref="N163:N226" si="30">IF(J163&lt;&gt;"",J163,IF(L163&lt;&gt;"",L163,N162))</f>
        <v>1</v>
      </c>
      <c r="P163" s="5">
        <f t="shared" si="21"/>
        <v>3644.5233799999969</v>
      </c>
      <c r="Q163" s="5">
        <f t="shared" si="22"/>
        <v>-989.17844103343089</v>
      </c>
      <c r="R163" s="5">
        <f t="shared" si="23"/>
        <v>2655.3449389665661</v>
      </c>
      <c r="S163" s="3">
        <f t="shared" si="24"/>
        <v>1451.5462253836199</v>
      </c>
    </row>
    <row r="164" spans="1:19" x14ac:dyDescent="0.3">
      <c r="A164" s="4">
        <v>40506</v>
      </c>
      <c r="B164" s="11">
        <v>397.06603999999999</v>
      </c>
      <c r="C164" s="11">
        <v>298.00064099999997</v>
      </c>
      <c r="D164" s="3">
        <f>B164-'ADF test'!$E$3*'Profitability analysis'!C164</f>
        <v>90.549408250629938</v>
      </c>
      <c r="E164" s="3">
        <f t="shared" ref="E164:E227" si="31">AVERAGE(D135:D164)</f>
        <v>119.93609318499936</v>
      </c>
      <c r="F164" s="3">
        <f t="shared" si="27"/>
        <v>17.269908175889771</v>
      </c>
      <c r="G164" s="17">
        <f t="shared" si="28"/>
        <v>-1.7016121125296824</v>
      </c>
      <c r="H164" s="30">
        <f t="shared" si="29"/>
        <v>-22.169861000000026</v>
      </c>
      <c r="I164" s="30">
        <f>(C164-C163)*'ADF test'!$E$3</f>
        <v>-11.938311637819355</v>
      </c>
      <c r="J164" s="5">
        <f t="shared" ref="J164:J227" si="32">IF(AND(G164&lt;-1.5,G164&gt;-2.5),10,IF(AND(G164&lt;-1,G164&gt;-1.5),1,IF(AND(G164&gt;1.5,G164&lt;2.5),-10,IF(AND(G164&gt;1,G164&lt;1.5),-1,0))))</f>
        <v>10</v>
      </c>
      <c r="K164" s="49">
        <f t="shared" si="25"/>
        <v>-279</v>
      </c>
      <c r="L164" s="5">
        <f t="shared" ref="L164:L227" si="33">IF(AND(G164&gt;1.5,G164&lt;2.5),-10,IF(AND(G164&gt;1,G164&lt;1.5),-1,0))</f>
        <v>0</v>
      </c>
      <c r="M164" s="49">
        <f t="shared" si="26"/>
        <v>-336</v>
      </c>
      <c r="N164" s="42">
        <f t="shared" si="30"/>
        <v>10</v>
      </c>
      <c r="P164" s="5">
        <f t="shared" ref="P164:P227" si="34">K163*H164</f>
        <v>6407.0898290000077</v>
      </c>
      <c r="Q164" s="5">
        <f t="shared" ref="Q164:Q227" si="35">I164*-1*K163</f>
        <v>-3450.1720633297937</v>
      </c>
      <c r="R164" s="5">
        <f t="shared" ref="R164:R227" si="36">SUM(P164:Q164)</f>
        <v>2956.9177656702141</v>
      </c>
      <c r="S164" s="3">
        <f t="shared" ref="S164:S227" si="37">R164+S163</f>
        <v>4408.4639910538335</v>
      </c>
    </row>
    <row r="165" spans="1:19" x14ac:dyDescent="0.3">
      <c r="A165" s="4">
        <v>40507</v>
      </c>
      <c r="B165" s="11">
        <v>370.69235200000003</v>
      </c>
      <c r="C165" s="11">
        <v>283.40945399999998</v>
      </c>
      <c r="D165" s="3">
        <f>B165-'ADF test'!$E$3*'Profitability analysis'!C165</f>
        <v>79.183880895711241</v>
      </c>
      <c r="E165" s="3">
        <f t="shared" si="31"/>
        <v>117.32182555833064</v>
      </c>
      <c r="F165" s="3">
        <f t="shared" si="27"/>
        <v>17.306054276195745</v>
      </c>
      <c r="G165" s="17">
        <f t="shared" si="28"/>
        <v>-2.2037342570384548</v>
      </c>
      <c r="H165" s="30">
        <f t="shared" si="29"/>
        <v>-26.373687999999959</v>
      </c>
      <c r="I165" s="30">
        <f>(C165-C164)*'ADF test'!$E$3</f>
        <v>-15.008160645081274</v>
      </c>
      <c r="J165" s="5">
        <f t="shared" si="32"/>
        <v>10</v>
      </c>
      <c r="K165" s="49">
        <f t="shared" ref="K165:K228" si="38">J165+K164</f>
        <v>-269</v>
      </c>
      <c r="L165" s="5">
        <f t="shared" si="33"/>
        <v>0</v>
      </c>
      <c r="M165" s="49">
        <f t="shared" ref="M165:M228" si="39">L165+M164</f>
        <v>-336</v>
      </c>
      <c r="N165" s="42">
        <f t="shared" si="30"/>
        <v>10</v>
      </c>
      <c r="P165" s="5">
        <f t="shared" si="34"/>
        <v>7358.2589519999883</v>
      </c>
      <c r="Q165" s="5">
        <f t="shared" si="35"/>
        <v>-4187.2768199776756</v>
      </c>
      <c r="R165" s="5">
        <f t="shared" si="36"/>
        <v>3170.9821320223127</v>
      </c>
      <c r="S165" s="3">
        <f t="shared" si="37"/>
        <v>7579.4461230761463</v>
      </c>
    </row>
    <row r="166" spans="1:19" x14ac:dyDescent="0.3">
      <c r="A166" s="4">
        <v>40508</v>
      </c>
      <c r="B166" s="11">
        <v>379.763824</v>
      </c>
      <c r="C166" s="11">
        <v>282.91201799999999</v>
      </c>
      <c r="D166" s="3">
        <f>B166-'ADF test'!$E$3*'Profitability analysis'!C166</f>
        <v>88.767004168403901</v>
      </c>
      <c r="E166" s="3">
        <f t="shared" si="31"/>
        <v>115.16584874788765</v>
      </c>
      <c r="F166" s="3">
        <f t="shared" si="27"/>
        <v>16.667579930681132</v>
      </c>
      <c r="G166" s="17">
        <f t="shared" si="28"/>
        <v>-1.583843886711449</v>
      </c>
      <c r="H166" s="30">
        <f t="shared" si="29"/>
        <v>9.0714719999999716</v>
      </c>
      <c r="I166" s="30">
        <f>(C166-C165)*'ADF test'!$E$3</f>
        <v>-0.51165127269265709</v>
      </c>
      <c r="J166" s="5">
        <f t="shared" si="32"/>
        <v>10</v>
      </c>
      <c r="K166" s="49">
        <f t="shared" si="38"/>
        <v>-259</v>
      </c>
      <c r="L166" s="5">
        <f t="shared" si="33"/>
        <v>0</v>
      </c>
      <c r="M166" s="49">
        <f t="shared" si="39"/>
        <v>-336</v>
      </c>
      <c r="N166" s="42">
        <f t="shared" si="30"/>
        <v>10</v>
      </c>
      <c r="P166" s="5">
        <f t="shared" si="34"/>
        <v>-2440.2259679999925</v>
      </c>
      <c r="Q166" s="5">
        <f t="shared" si="35"/>
        <v>-137.63419235432477</v>
      </c>
      <c r="R166" s="5">
        <f t="shared" si="36"/>
        <v>-2577.860160354317</v>
      </c>
      <c r="S166" s="3">
        <f t="shared" si="37"/>
        <v>5001.5859627218288</v>
      </c>
    </row>
    <row r="167" spans="1:19" s="8" customFormat="1" x14ac:dyDescent="0.3">
      <c r="A167" s="7">
        <v>40511</v>
      </c>
      <c r="B167" s="13">
        <v>402.331909</v>
      </c>
      <c r="C167" s="13">
        <v>288.67392000000001</v>
      </c>
      <c r="D167" s="3">
        <f>B167-'ADF test'!$E$3*'Profitability analysis'!C167</f>
        <v>105.40852878389126</v>
      </c>
      <c r="E167" s="3">
        <f t="shared" si="31"/>
        <v>113.61597621236804</v>
      </c>
      <c r="F167" s="3">
        <f t="shared" si="27"/>
        <v>15.233625466279491</v>
      </c>
      <c r="G167" s="17">
        <f t="shared" si="28"/>
        <v>-0.53877177475870341</v>
      </c>
      <c r="H167" s="30">
        <f t="shared" si="29"/>
        <v>22.568084999999996</v>
      </c>
      <c r="I167" s="30">
        <f>(C167-C166)*'ADF test'!$E$3</f>
        <v>5.9265603845126131</v>
      </c>
      <c r="J167" s="5">
        <f t="shared" si="32"/>
        <v>0</v>
      </c>
      <c r="K167" s="49">
        <f t="shared" si="38"/>
        <v>-259</v>
      </c>
      <c r="L167" s="5">
        <f t="shared" si="33"/>
        <v>0</v>
      </c>
      <c r="M167" s="49">
        <f t="shared" si="39"/>
        <v>-336</v>
      </c>
      <c r="N167" s="42">
        <f t="shared" si="30"/>
        <v>0</v>
      </c>
      <c r="O167" s="42"/>
      <c r="P167" s="5">
        <f t="shared" si="34"/>
        <v>-5845.1340149999987</v>
      </c>
      <c r="Q167" s="5">
        <f t="shared" si="35"/>
        <v>1534.9791395887669</v>
      </c>
      <c r="R167" s="5">
        <f t="shared" si="36"/>
        <v>-4310.1548754112318</v>
      </c>
      <c r="S167" s="3">
        <f t="shared" si="37"/>
        <v>691.43108731059692</v>
      </c>
    </row>
    <row r="168" spans="1:19" x14ac:dyDescent="0.3">
      <c r="A168" s="4">
        <v>40512</v>
      </c>
      <c r="B168" s="11">
        <v>414.01422100000002</v>
      </c>
      <c r="C168" s="11">
        <v>292.07299799999998</v>
      </c>
      <c r="D168" s="3">
        <f>B168-'ADF test'!$E$3*'Profitability analysis'!C168</f>
        <v>113.59462703040015</v>
      </c>
      <c r="E168" s="3">
        <f t="shared" si="31"/>
        <v>112.80140506188762</v>
      </c>
      <c r="F168" s="3">
        <f t="shared" si="27"/>
        <v>14.519666921907586</v>
      </c>
      <c r="G168" s="17">
        <f t="shared" si="28"/>
        <v>5.4630865348274327E-2</v>
      </c>
      <c r="H168" s="30">
        <f t="shared" si="29"/>
        <v>11.682312000000024</v>
      </c>
      <c r="I168" s="30">
        <f>(C168-C167)*'ADF test'!$E$3</f>
        <v>3.4962137534911459</v>
      </c>
      <c r="J168" s="5">
        <f t="shared" si="32"/>
        <v>0</v>
      </c>
      <c r="K168" s="49">
        <f t="shared" si="38"/>
        <v>-259</v>
      </c>
      <c r="L168" s="5">
        <f t="shared" si="33"/>
        <v>0</v>
      </c>
      <c r="M168" s="49">
        <f t="shared" si="39"/>
        <v>-336</v>
      </c>
      <c r="N168" s="42">
        <f t="shared" si="30"/>
        <v>0</v>
      </c>
      <c r="P168" s="5">
        <f t="shared" si="34"/>
        <v>-3025.7188080000064</v>
      </c>
      <c r="Q168" s="5">
        <f t="shared" si="35"/>
        <v>905.51936215420676</v>
      </c>
      <c r="R168" s="5">
        <f t="shared" si="36"/>
        <v>-2120.1994458457998</v>
      </c>
      <c r="S168" s="3">
        <f t="shared" si="37"/>
        <v>-1428.7683585352029</v>
      </c>
    </row>
    <row r="169" spans="1:19" x14ac:dyDescent="0.3">
      <c r="A169" s="4">
        <v>40513</v>
      </c>
      <c r="B169" s="11">
        <v>427.99761999999998</v>
      </c>
      <c r="C169" s="11">
        <v>305.75225799999998</v>
      </c>
      <c r="D169" s="3">
        <f>B169-'ADF test'!$E$3*'Profitability analysis'!C169</f>
        <v>113.50785260408225</v>
      </c>
      <c r="E169" s="3">
        <f t="shared" si="31"/>
        <v>112.24504974362566</v>
      </c>
      <c r="F169" s="3">
        <f t="shared" si="27"/>
        <v>14.145006300498565</v>
      </c>
      <c r="G169" s="17">
        <f t="shared" si="28"/>
        <v>8.9275524777396434E-2</v>
      </c>
      <c r="H169" s="30">
        <f t="shared" si="29"/>
        <v>13.983398999999963</v>
      </c>
      <c r="I169" s="30">
        <f>(C169-C168)*'ADF test'!$E$3</f>
        <v>14.070173426317858</v>
      </c>
      <c r="J169" s="5">
        <f t="shared" si="32"/>
        <v>0</v>
      </c>
      <c r="K169" s="49">
        <f t="shared" si="38"/>
        <v>-259</v>
      </c>
      <c r="L169" s="5">
        <f t="shared" si="33"/>
        <v>0</v>
      </c>
      <c r="M169" s="49">
        <f t="shared" si="39"/>
        <v>-336</v>
      </c>
      <c r="N169" s="42">
        <f t="shared" si="30"/>
        <v>0</v>
      </c>
      <c r="P169" s="5">
        <f t="shared" si="34"/>
        <v>-3621.7003409999907</v>
      </c>
      <c r="Q169" s="5">
        <f t="shared" si="35"/>
        <v>3644.1749174163251</v>
      </c>
      <c r="R169" s="5">
        <f t="shared" si="36"/>
        <v>22.474576416334457</v>
      </c>
      <c r="S169" s="3">
        <f t="shared" si="37"/>
        <v>-1406.2937821188684</v>
      </c>
    </row>
    <row r="170" spans="1:19" x14ac:dyDescent="0.3">
      <c r="A170" s="4">
        <v>40514</v>
      </c>
      <c r="B170" s="11">
        <v>437.334656</v>
      </c>
      <c r="C170" s="11">
        <v>313.71109000000001</v>
      </c>
      <c r="D170" s="3">
        <f>B170-'ADF test'!$E$3*'Profitability analysis'!C170</f>
        <v>114.65861635610037</v>
      </c>
      <c r="E170" s="3">
        <f t="shared" si="31"/>
        <v>112.22798388347334</v>
      </c>
      <c r="F170" s="3">
        <f t="shared" si="27"/>
        <v>14.141663392924428</v>
      </c>
      <c r="G170" s="17">
        <f t="shared" si="28"/>
        <v>0.17187740968598897</v>
      </c>
      <c r="H170" s="30">
        <f t="shared" si="29"/>
        <v>9.3370360000000119</v>
      </c>
      <c r="I170" s="30">
        <f>(C170-C169)*'ADF test'!$E$3</f>
        <v>8.186272247981881</v>
      </c>
      <c r="J170" s="5">
        <f t="shared" si="32"/>
        <v>0</v>
      </c>
      <c r="K170" s="49">
        <f t="shared" si="38"/>
        <v>-259</v>
      </c>
      <c r="L170" s="5">
        <f t="shared" si="33"/>
        <v>0</v>
      </c>
      <c r="M170" s="49">
        <f t="shared" si="39"/>
        <v>-336</v>
      </c>
      <c r="N170" s="42">
        <f t="shared" si="30"/>
        <v>0</v>
      </c>
      <c r="P170" s="5">
        <f t="shared" si="34"/>
        <v>-2418.2923240000032</v>
      </c>
      <c r="Q170" s="5">
        <f t="shared" si="35"/>
        <v>2120.244512227307</v>
      </c>
      <c r="R170" s="5">
        <f t="shared" si="36"/>
        <v>-298.04781177269615</v>
      </c>
      <c r="S170" s="3">
        <f t="shared" si="37"/>
        <v>-1704.3415938915646</v>
      </c>
    </row>
    <row r="171" spans="1:19" x14ac:dyDescent="0.3">
      <c r="A171" s="4">
        <v>40515</v>
      </c>
      <c r="B171" s="11">
        <v>426.27185100000003</v>
      </c>
      <c r="C171" s="11">
        <v>304.25994900000001</v>
      </c>
      <c r="D171" s="3">
        <f>B171-'ADF test'!$E$3*'Profitability analysis'!C171</f>
        <v>113.31703845073736</v>
      </c>
      <c r="E171" s="3">
        <f t="shared" si="31"/>
        <v>111.64020924837308</v>
      </c>
      <c r="F171" s="3">
        <f t="shared" si="27"/>
        <v>13.696098176867583</v>
      </c>
      <c r="G171" s="17">
        <f t="shared" si="28"/>
        <v>0.12243116110224758</v>
      </c>
      <c r="H171" s="30">
        <f t="shared" si="29"/>
        <v>-11.062804999999969</v>
      </c>
      <c r="I171" s="30">
        <f>(C171-C170)*'ADF test'!$E$3</f>
        <v>-9.721227094636939</v>
      </c>
      <c r="J171" s="5">
        <f t="shared" si="32"/>
        <v>0</v>
      </c>
      <c r="K171" s="49">
        <f t="shared" si="38"/>
        <v>-259</v>
      </c>
      <c r="L171" s="5">
        <f t="shared" si="33"/>
        <v>0</v>
      </c>
      <c r="M171" s="49">
        <f t="shared" si="39"/>
        <v>-336</v>
      </c>
      <c r="N171" s="42">
        <f t="shared" si="30"/>
        <v>0</v>
      </c>
      <c r="P171" s="5">
        <f t="shared" si="34"/>
        <v>2865.2664949999921</v>
      </c>
      <c r="Q171" s="5">
        <f t="shared" si="35"/>
        <v>-2517.797817510967</v>
      </c>
      <c r="R171" s="5">
        <f t="shared" si="36"/>
        <v>347.46867748902514</v>
      </c>
      <c r="S171" s="3">
        <f t="shared" si="37"/>
        <v>-1356.8729164025394</v>
      </c>
    </row>
    <row r="172" spans="1:19" s="8" customFormat="1" x14ac:dyDescent="0.3">
      <c r="A172" s="7">
        <v>40518</v>
      </c>
      <c r="B172" s="13">
        <v>406.53582799999998</v>
      </c>
      <c r="C172" s="13">
        <v>296.05242900000002</v>
      </c>
      <c r="D172" s="3">
        <f>B172-'ADF test'!$E$3*'Profitability analysis'!C172</f>
        <v>102.02308247775284</v>
      </c>
      <c r="E172" s="3">
        <f t="shared" si="31"/>
        <v>110.23862948724097</v>
      </c>
      <c r="F172" s="3">
        <f t="shared" si="27"/>
        <v>12.348033835420264</v>
      </c>
      <c r="G172" s="17">
        <f t="shared" si="28"/>
        <v>-0.66533240182108055</v>
      </c>
      <c r="H172" s="30">
        <f t="shared" si="29"/>
        <v>-19.736023000000046</v>
      </c>
      <c r="I172" s="30">
        <f>(C172-C171)*'ADF test'!$E$3</f>
        <v>-8.4420670270155096</v>
      </c>
      <c r="J172" s="5">
        <f t="shared" si="32"/>
        <v>0</v>
      </c>
      <c r="K172" s="49">
        <f t="shared" si="38"/>
        <v>-259</v>
      </c>
      <c r="L172" s="5">
        <f t="shared" si="33"/>
        <v>0</v>
      </c>
      <c r="M172" s="49">
        <f t="shared" si="39"/>
        <v>-336</v>
      </c>
      <c r="N172" s="42">
        <f t="shared" si="30"/>
        <v>0</v>
      </c>
      <c r="O172" s="42"/>
      <c r="P172" s="5">
        <f t="shared" si="34"/>
        <v>5111.6299570000119</v>
      </c>
      <c r="Q172" s="5">
        <f t="shared" si="35"/>
        <v>-2186.4953599970172</v>
      </c>
      <c r="R172" s="5">
        <f t="shared" si="36"/>
        <v>2925.1345970029947</v>
      </c>
      <c r="S172" s="3">
        <f t="shared" si="37"/>
        <v>1568.2616806004553</v>
      </c>
    </row>
    <row r="173" spans="1:19" s="8" customFormat="1" x14ac:dyDescent="0.3">
      <c r="A173" s="7">
        <v>40519</v>
      </c>
      <c r="B173" s="13">
        <v>389.89733899999999</v>
      </c>
      <c r="C173" s="13">
        <v>280.88085899999999</v>
      </c>
      <c r="D173" s="3">
        <f>B173-'ADF test'!$E$3*'Profitability analysis'!C173</f>
        <v>100.98972277930289</v>
      </c>
      <c r="E173" s="3">
        <f t="shared" si="31"/>
        <v>109.51184400612263</v>
      </c>
      <c r="F173" s="3">
        <f t="shared" si="27"/>
        <v>12.224650871593138</v>
      </c>
      <c r="G173" s="17">
        <f t="shared" si="28"/>
        <v>-0.6971259397372972</v>
      </c>
      <c r="H173" s="30">
        <f t="shared" si="29"/>
        <v>-16.638488999999993</v>
      </c>
      <c r="I173" s="30">
        <f>(C173-C172)*'ADF test'!$E$3</f>
        <v>-15.605129301550059</v>
      </c>
      <c r="J173" s="5">
        <f t="shared" si="32"/>
        <v>0</v>
      </c>
      <c r="K173" s="49">
        <f t="shared" si="38"/>
        <v>-259</v>
      </c>
      <c r="L173" s="5">
        <f t="shared" si="33"/>
        <v>0</v>
      </c>
      <c r="M173" s="49">
        <f t="shared" si="39"/>
        <v>-336</v>
      </c>
      <c r="N173" s="42">
        <f t="shared" si="30"/>
        <v>0</v>
      </c>
      <c r="O173" s="42"/>
      <c r="P173" s="5">
        <f t="shared" si="34"/>
        <v>4309.368650999998</v>
      </c>
      <c r="Q173" s="5">
        <f t="shared" si="35"/>
        <v>-4041.7284891014656</v>
      </c>
      <c r="R173" s="5">
        <f t="shared" si="36"/>
        <v>267.64016189853237</v>
      </c>
      <c r="S173" s="3">
        <f t="shared" si="37"/>
        <v>1835.9018424989877</v>
      </c>
    </row>
    <row r="174" spans="1:19" x14ac:dyDescent="0.3">
      <c r="A174" s="4">
        <v>40520</v>
      </c>
      <c r="B174" s="11">
        <v>387.021027</v>
      </c>
      <c r="C174" s="11">
        <v>265.54345699999999</v>
      </c>
      <c r="D174" s="3">
        <f>B174-'ADF test'!$E$3*'Profitability analysis'!C174</f>
        <v>113.88911107662557</v>
      </c>
      <c r="E174" s="3">
        <f t="shared" si="31"/>
        <v>109.666088982171</v>
      </c>
      <c r="F174" s="3">
        <f t="shared" si="27"/>
        <v>12.250552077008013</v>
      </c>
      <c r="G174" s="17">
        <f t="shared" si="28"/>
        <v>0.34472096179080641</v>
      </c>
      <c r="H174" s="30">
        <f t="shared" si="29"/>
        <v>-2.8763119999999844</v>
      </c>
      <c r="I174" s="30">
        <f>(C174-C173)*'ADF test'!$E$3</f>
        <v>-15.775700297322688</v>
      </c>
      <c r="J174" s="5">
        <f t="shared" si="32"/>
        <v>0</v>
      </c>
      <c r="K174" s="49">
        <f t="shared" si="38"/>
        <v>-259</v>
      </c>
      <c r="L174" s="5">
        <f t="shared" si="33"/>
        <v>0</v>
      </c>
      <c r="M174" s="49">
        <f t="shared" si="39"/>
        <v>-336</v>
      </c>
      <c r="N174" s="42">
        <f t="shared" si="30"/>
        <v>0</v>
      </c>
      <c r="P174" s="5">
        <f t="shared" si="34"/>
        <v>744.96480799999597</v>
      </c>
      <c r="Q174" s="5">
        <f t="shared" si="35"/>
        <v>-4085.9063770065763</v>
      </c>
      <c r="R174" s="5">
        <f t="shared" si="36"/>
        <v>-3340.9415690065803</v>
      </c>
      <c r="S174" s="3">
        <f t="shared" si="37"/>
        <v>-1505.0397265075926</v>
      </c>
    </row>
    <row r="175" spans="1:19" s="8" customFormat="1" x14ac:dyDescent="0.3">
      <c r="A175" s="7">
        <v>40521</v>
      </c>
      <c r="B175" s="13">
        <v>376.88751200000002</v>
      </c>
      <c r="C175" s="13">
        <v>260.279022</v>
      </c>
      <c r="D175" s="3">
        <f>B175-'ADF test'!$E$3*'Profitability analysis'!C175</f>
        <v>109.17047330255576</v>
      </c>
      <c r="E175" s="3">
        <f t="shared" si="31"/>
        <v>109.73564831123008</v>
      </c>
      <c r="F175" s="3">
        <f t="shared" si="27"/>
        <v>12.241304405173022</v>
      </c>
      <c r="G175" s="17">
        <f t="shared" si="28"/>
        <v>-4.6169508572589738E-2</v>
      </c>
      <c r="H175" s="30">
        <f t="shared" si="29"/>
        <v>-10.133514999999989</v>
      </c>
      <c r="I175" s="30">
        <f>(C175-C174)*'ADF test'!$E$3</f>
        <v>-5.4148772259301703</v>
      </c>
      <c r="J175" s="5">
        <f t="shared" si="32"/>
        <v>0</v>
      </c>
      <c r="K175" s="49">
        <f t="shared" si="38"/>
        <v>-259</v>
      </c>
      <c r="L175" s="5">
        <f t="shared" si="33"/>
        <v>0</v>
      </c>
      <c r="M175" s="49">
        <f t="shared" si="39"/>
        <v>-336</v>
      </c>
      <c r="N175" s="42">
        <f t="shared" si="30"/>
        <v>0</v>
      </c>
      <c r="O175" s="42"/>
      <c r="P175" s="5">
        <f t="shared" si="34"/>
        <v>2624.580384999997</v>
      </c>
      <c r="Q175" s="5">
        <f t="shared" si="35"/>
        <v>-1402.4532015159141</v>
      </c>
      <c r="R175" s="5">
        <f t="shared" si="36"/>
        <v>1222.1271834840829</v>
      </c>
      <c r="S175" s="3">
        <f t="shared" si="37"/>
        <v>-282.91254302350967</v>
      </c>
    </row>
    <row r="176" spans="1:19" s="8" customFormat="1" x14ac:dyDescent="0.3">
      <c r="A176" s="7">
        <v>40522</v>
      </c>
      <c r="B176" s="13">
        <v>379.49829099999999</v>
      </c>
      <c r="C176" s="13">
        <v>266.08242799999999</v>
      </c>
      <c r="D176" s="3">
        <f>B176-'ADF test'!$E$3*'Profitability analysis'!C176</f>
        <v>105.8120018545539</v>
      </c>
      <c r="E176" s="3">
        <f t="shared" si="31"/>
        <v>109.13162291302227</v>
      </c>
      <c r="F176" s="3">
        <f t="shared" si="27"/>
        <v>11.960463584467831</v>
      </c>
      <c r="G176" s="17">
        <f t="shared" si="28"/>
        <v>-0.27754953100474444</v>
      </c>
      <c r="H176" s="30">
        <f t="shared" si="29"/>
        <v>2.6107789999999795</v>
      </c>
      <c r="I176" s="30">
        <f>(C176-C175)*'ADF test'!$E$3</f>
        <v>5.9692504480018327</v>
      </c>
      <c r="J176" s="5">
        <f t="shared" si="32"/>
        <v>0</v>
      </c>
      <c r="K176" s="49">
        <f t="shared" si="38"/>
        <v>-259</v>
      </c>
      <c r="L176" s="5">
        <f t="shared" si="33"/>
        <v>0</v>
      </c>
      <c r="M176" s="49">
        <f t="shared" si="39"/>
        <v>-336</v>
      </c>
      <c r="N176" s="42">
        <f t="shared" si="30"/>
        <v>0</v>
      </c>
      <c r="O176" s="42"/>
      <c r="P176" s="5">
        <f t="shared" si="34"/>
        <v>-676.1917609999947</v>
      </c>
      <c r="Q176" s="5">
        <f t="shared" si="35"/>
        <v>1546.0358660324746</v>
      </c>
      <c r="R176" s="5">
        <f t="shared" si="36"/>
        <v>869.84410503247989</v>
      </c>
      <c r="S176" s="3">
        <f t="shared" si="37"/>
        <v>586.93156200897022</v>
      </c>
    </row>
    <row r="177" spans="1:19" x14ac:dyDescent="0.3">
      <c r="A177" s="4">
        <v>40525</v>
      </c>
      <c r="B177" s="11">
        <v>393.83572400000003</v>
      </c>
      <c r="C177" s="11">
        <v>274.20703099999997</v>
      </c>
      <c r="D177" s="3">
        <f>B177-'ADF test'!$E$3*'Profitability analysis'!C177</f>
        <v>111.79265435400185</v>
      </c>
      <c r="E177" s="3">
        <f t="shared" si="31"/>
        <v>108.85489756330145</v>
      </c>
      <c r="F177" s="3">
        <f t="shared" si="27"/>
        <v>11.792939090394361</v>
      </c>
      <c r="G177" s="17">
        <f t="shared" si="28"/>
        <v>0.24911150377205629</v>
      </c>
      <c r="H177" s="30">
        <f t="shared" si="29"/>
        <v>14.337433000000033</v>
      </c>
      <c r="I177" s="30">
        <f>(C177-C176)*'ADF test'!$E$3</f>
        <v>8.3567805005520803</v>
      </c>
      <c r="J177" s="5">
        <f t="shared" si="32"/>
        <v>0</v>
      </c>
      <c r="K177" s="49">
        <f t="shared" si="38"/>
        <v>-259</v>
      </c>
      <c r="L177" s="5">
        <f t="shared" si="33"/>
        <v>0</v>
      </c>
      <c r="M177" s="49">
        <f t="shared" si="39"/>
        <v>-336</v>
      </c>
      <c r="N177" s="42">
        <f t="shared" si="30"/>
        <v>0</v>
      </c>
      <c r="P177" s="5">
        <f t="shared" si="34"/>
        <v>-3713.3951470000084</v>
      </c>
      <c r="Q177" s="5">
        <f t="shared" si="35"/>
        <v>2164.406149642989</v>
      </c>
      <c r="R177" s="5">
        <f t="shared" si="36"/>
        <v>-1548.9889973570193</v>
      </c>
      <c r="S177" s="3">
        <f t="shared" si="37"/>
        <v>-962.05743534804913</v>
      </c>
    </row>
    <row r="178" spans="1:19" x14ac:dyDescent="0.3">
      <c r="A178" s="4">
        <v>40526</v>
      </c>
      <c r="B178" s="11">
        <v>397.287262</v>
      </c>
      <c r="C178" s="11">
        <v>277.68905599999999</v>
      </c>
      <c r="D178" s="3">
        <f>B178-'ADF test'!$E$3*'Profitability analysis'!C178</f>
        <v>111.66266121673453</v>
      </c>
      <c r="E178" s="3">
        <f t="shared" si="31"/>
        <v>108.96644870541569</v>
      </c>
      <c r="F178" s="3">
        <f t="shared" si="27"/>
        <v>11.80349000485551</v>
      </c>
      <c r="G178" s="17">
        <f t="shared" si="28"/>
        <v>0.22842502600584469</v>
      </c>
      <c r="H178" s="30">
        <f t="shared" si="29"/>
        <v>3.4515379999999709</v>
      </c>
      <c r="I178" s="30">
        <f>(C178-C177)*'ADF test'!$E$3</f>
        <v>3.5815311372672749</v>
      </c>
      <c r="J178" s="5">
        <f t="shared" si="32"/>
        <v>0</v>
      </c>
      <c r="K178" s="49">
        <f t="shared" si="38"/>
        <v>-259</v>
      </c>
      <c r="L178" s="5">
        <f t="shared" si="33"/>
        <v>0</v>
      </c>
      <c r="M178" s="49">
        <f t="shared" si="39"/>
        <v>-336</v>
      </c>
      <c r="N178" s="42">
        <f t="shared" si="30"/>
        <v>0</v>
      </c>
      <c r="P178" s="5">
        <f t="shared" si="34"/>
        <v>-893.94834199999241</v>
      </c>
      <c r="Q178" s="5">
        <f t="shared" si="35"/>
        <v>927.61656455222419</v>
      </c>
      <c r="R178" s="5">
        <f t="shared" si="36"/>
        <v>33.668222552231782</v>
      </c>
      <c r="S178" s="3">
        <f t="shared" si="37"/>
        <v>-928.38921279581734</v>
      </c>
    </row>
    <row r="179" spans="1:19" x14ac:dyDescent="0.3">
      <c r="A179" s="4">
        <v>40527</v>
      </c>
      <c r="B179" s="11">
        <v>386.00323500000002</v>
      </c>
      <c r="C179" s="11">
        <v>270.47637900000001</v>
      </c>
      <c r="D179" s="3">
        <f>B179-'ADF test'!$E$3*'Profitability analysis'!C179</f>
        <v>107.79742852710035</v>
      </c>
      <c r="E179" s="3">
        <f t="shared" si="31"/>
        <v>108.6271580420143</v>
      </c>
      <c r="F179" s="3">
        <f t="shared" si="27"/>
        <v>11.681236482414432</v>
      </c>
      <c r="G179" s="17">
        <f t="shared" si="28"/>
        <v>-7.103096629907886E-2</v>
      </c>
      <c r="H179" s="30">
        <f t="shared" si="29"/>
        <v>-11.28402699999998</v>
      </c>
      <c r="I179" s="30">
        <f>(C179-C178)*'ADF test'!$E$3</f>
        <v>-7.418794310365751</v>
      </c>
      <c r="J179" s="5">
        <f t="shared" si="32"/>
        <v>0</v>
      </c>
      <c r="K179" s="49">
        <f t="shared" si="38"/>
        <v>-259</v>
      </c>
      <c r="L179" s="5">
        <f t="shared" si="33"/>
        <v>0</v>
      </c>
      <c r="M179" s="49">
        <f t="shared" si="39"/>
        <v>-336</v>
      </c>
      <c r="N179" s="42">
        <f t="shared" si="30"/>
        <v>0</v>
      </c>
      <c r="P179" s="5">
        <f t="shared" si="34"/>
        <v>2922.562992999995</v>
      </c>
      <c r="Q179" s="5">
        <f t="shared" si="35"/>
        <v>-1921.4677263847295</v>
      </c>
      <c r="R179" s="5">
        <f t="shared" si="36"/>
        <v>1001.0952666152655</v>
      </c>
      <c r="S179" s="3">
        <f t="shared" si="37"/>
        <v>72.70605381944813</v>
      </c>
    </row>
    <row r="180" spans="1:19" x14ac:dyDescent="0.3">
      <c r="A180" s="4">
        <v>40528</v>
      </c>
      <c r="B180" s="11">
        <v>387.99453699999998</v>
      </c>
      <c r="C180" s="11">
        <v>272.96343999999999</v>
      </c>
      <c r="D180" s="3">
        <f>B180-'ADF test'!$E$3*'Profitability analysis'!C180</f>
        <v>107.23059656431053</v>
      </c>
      <c r="E180" s="3">
        <f t="shared" si="31"/>
        <v>108.1286748525042</v>
      </c>
      <c r="F180" s="3">
        <f t="shared" si="27"/>
        <v>11.398374848259117</v>
      </c>
      <c r="G180" s="17">
        <f t="shared" si="28"/>
        <v>-7.8790029293591579E-2</v>
      </c>
      <c r="H180" s="30">
        <f t="shared" si="29"/>
        <v>1.9913019999999619</v>
      </c>
      <c r="I180" s="30">
        <f>(C180-C179)*'ADF test'!$E$3</f>
        <v>2.5581339627897473</v>
      </c>
      <c r="J180" s="5">
        <f t="shared" si="32"/>
        <v>0</v>
      </c>
      <c r="K180" s="49">
        <f t="shared" si="38"/>
        <v>-259</v>
      </c>
      <c r="L180" s="5">
        <f t="shared" si="33"/>
        <v>0</v>
      </c>
      <c r="M180" s="49">
        <f t="shared" si="39"/>
        <v>-336</v>
      </c>
      <c r="N180" s="42">
        <f t="shared" si="30"/>
        <v>0</v>
      </c>
      <c r="P180" s="5">
        <f t="shared" si="34"/>
        <v>-515.7472179999902</v>
      </c>
      <c r="Q180" s="5">
        <f t="shared" si="35"/>
        <v>662.55669636254459</v>
      </c>
      <c r="R180" s="5">
        <f t="shared" si="36"/>
        <v>146.80947836255439</v>
      </c>
      <c r="S180" s="3">
        <f t="shared" si="37"/>
        <v>219.51553218200252</v>
      </c>
    </row>
    <row r="181" spans="1:19" x14ac:dyDescent="0.3">
      <c r="A181" s="4">
        <v>40532</v>
      </c>
      <c r="B181" s="11">
        <v>387.46353099999999</v>
      </c>
      <c r="C181" s="11">
        <v>266.04092400000002</v>
      </c>
      <c r="D181" s="3">
        <f>B181-'ADF test'!$E$3*'Profitability analysis'!C181</f>
        <v>113.8199319180431</v>
      </c>
      <c r="E181" s="3">
        <f t="shared" si="31"/>
        <v>108.13243079443801</v>
      </c>
      <c r="F181" s="3">
        <f t="shared" si="27"/>
        <v>11.400294866910231</v>
      </c>
      <c r="G181" s="17">
        <f t="shared" si="28"/>
        <v>0.49889070326709406</v>
      </c>
      <c r="H181" s="30">
        <f t="shared" si="29"/>
        <v>-0.53100599999999076</v>
      </c>
      <c r="I181" s="30">
        <f>(C181-C180)*'ADF test'!$E$3</f>
        <v>-7.1203413537325719</v>
      </c>
      <c r="J181" s="5">
        <f t="shared" si="32"/>
        <v>0</v>
      </c>
      <c r="K181" s="49">
        <f t="shared" si="38"/>
        <v>-259</v>
      </c>
      <c r="L181" s="5">
        <f t="shared" si="33"/>
        <v>0</v>
      </c>
      <c r="M181" s="49">
        <f t="shared" si="39"/>
        <v>-336</v>
      </c>
      <c r="N181" s="42">
        <f t="shared" si="30"/>
        <v>0</v>
      </c>
      <c r="P181" s="5">
        <f t="shared" si="34"/>
        <v>137.53055399999761</v>
      </c>
      <c r="Q181" s="5">
        <f t="shared" si="35"/>
        <v>-1844.1684106167361</v>
      </c>
      <c r="R181" s="5">
        <f t="shared" si="36"/>
        <v>-1706.6378566167384</v>
      </c>
      <c r="S181" s="3">
        <f t="shared" si="37"/>
        <v>-1487.1223244347359</v>
      </c>
    </row>
    <row r="182" spans="1:19" x14ac:dyDescent="0.3">
      <c r="A182" s="4">
        <v>40533</v>
      </c>
      <c r="B182" s="11">
        <v>399.14584400000001</v>
      </c>
      <c r="C182" s="11">
        <v>269.44000199999999</v>
      </c>
      <c r="D182" s="3">
        <f>B182-'ADF test'!$E$3*'Profitability analysis'!C182</f>
        <v>122.00603116455198</v>
      </c>
      <c r="E182" s="3">
        <f t="shared" si="31"/>
        <v>108.06165931182501</v>
      </c>
      <c r="F182" s="3">
        <f t="shared" si="27"/>
        <v>11.303746177815045</v>
      </c>
      <c r="G182" s="17">
        <f t="shared" si="28"/>
        <v>1.2336062428661458</v>
      </c>
      <c r="H182" s="30">
        <f t="shared" si="29"/>
        <v>11.682313000000022</v>
      </c>
      <c r="I182" s="30">
        <f>(C182-C181)*'ADF test'!$E$3</f>
        <v>3.4962137534911459</v>
      </c>
      <c r="J182" s="5">
        <f t="shared" si="32"/>
        <v>-1</v>
      </c>
      <c r="K182" s="49">
        <f t="shared" si="38"/>
        <v>-260</v>
      </c>
      <c r="L182" s="5">
        <f t="shared" si="33"/>
        <v>-1</v>
      </c>
      <c r="M182" s="49">
        <f t="shared" si="39"/>
        <v>-337</v>
      </c>
      <c r="N182" s="42">
        <f t="shared" si="30"/>
        <v>-1</v>
      </c>
      <c r="P182" s="5">
        <f t="shared" si="34"/>
        <v>-3025.7190670000055</v>
      </c>
      <c r="Q182" s="5">
        <f t="shared" si="35"/>
        <v>905.51936215420676</v>
      </c>
      <c r="R182" s="5">
        <f t="shared" si="36"/>
        <v>-2120.1997048457988</v>
      </c>
      <c r="S182" s="3">
        <f t="shared" si="37"/>
        <v>-3607.3220292805345</v>
      </c>
    </row>
    <row r="183" spans="1:19" x14ac:dyDescent="0.3">
      <c r="A183" s="4">
        <v>40534</v>
      </c>
      <c r="B183" s="11">
        <v>394.23397799999998</v>
      </c>
      <c r="C183" s="11">
        <v>269.771637</v>
      </c>
      <c r="D183" s="3">
        <f>B183-'ADF test'!$E$3*'Profitability analysis'!C183</f>
        <v>116.75305300174222</v>
      </c>
      <c r="E183" s="3">
        <f t="shared" si="31"/>
        <v>107.95686137945998</v>
      </c>
      <c r="F183" s="3">
        <f t="shared" si="27"/>
        <v>11.204373257138435</v>
      </c>
      <c r="G183" s="17">
        <f t="shared" si="28"/>
        <v>0.78506770708286444</v>
      </c>
      <c r="H183" s="30">
        <f t="shared" si="29"/>
        <v>-4.9118660000000318</v>
      </c>
      <c r="I183" s="30">
        <f>(C183-C182)*'ADF test'!$E$3</f>
        <v>0.34111216280975748</v>
      </c>
      <c r="J183" s="5">
        <f t="shared" si="32"/>
        <v>0</v>
      </c>
      <c r="K183" s="49">
        <f t="shared" si="38"/>
        <v>-260</v>
      </c>
      <c r="L183" s="5">
        <f t="shared" si="33"/>
        <v>0</v>
      </c>
      <c r="M183" s="49">
        <f t="shared" si="39"/>
        <v>-337</v>
      </c>
      <c r="N183" s="42">
        <f t="shared" si="30"/>
        <v>0</v>
      </c>
      <c r="P183" s="5">
        <f t="shared" si="34"/>
        <v>1277.0851600000083</v>
      </c>
      <c r="Q183" s="5">
        <f t="shared" si="35"/>
        <v>88.689162330536945</v>
      </c>
      <c r="R183" s="5">
        <f t="shared" si="36"/>
        <v>1365.7743223305451</v>
      </c>
      <c r="S183" s="3">
        <f t="shared" si="37"/>
        <v>-2241.5477069499893</v>
      </c>
    </row>
    <row r="184" spans="1:19" x14ac:dyDescent="0.3">
      <c r="A184" s="4">
        <v>40535</v>
      </c>
      <c r="B184" s="11">
        <v>390.516907</v>
      </c>
      <c r="C184" s="11">
        <v>270.35195900000002</v>
      </c>
      <c r="D184" s="3">
        <f>B184-'ADF test'!$E$3*'Profitability analysis'!C184</f>
        <v>112.43907608847587</v>
      </c>
      <c r="E184" s="3">
        <f t="shared" si="31"/>
        <v>107.12249096038363</v>
      </c>
      <c r="F184" s="3">
        <f t="shared" si="27"/>
        <v>9.7711220618339993</v>
      </c>
      <c r="G184" s="17">
        <f t="shared" si="28"/>
        <v>0.54411203692345866</v>
      </c>
      <c r="H184" s="30">
        <f t="shared" si="29"/>
        <v>-3.7170709999999758</v>
      </c>
      <c r="I184" s="30">
        <f>(C184-C183)*'ADF test'!$E$3</f>
        <v>0.59690591326635845</v>
      </c>
      <c r="J184" s="5">
        <f t="shared" si="32"/>
        <v>0</v>
      </c>
      <c r="K184" s="49">
        <f t="shared" si="38"/>
        <v>-260</v>
      </c>
      <c r="L184" s="5">
        <f t="shared" si="33"/>
        <v>0</v>
      </c>
      <c r="M184" s="49">
        <f t="shared" si="39"/>
        <v>-337</v>
      </c>
      <c r="N184" s="42">
        <f t="shared" si="30"/>
        <v>0</v>
      </c>
      <c r="P184" s="5">
        <f t="shared" si="34"/>
        <v>966.43845999999371</v>
      </c>
      <c r="Q184" s="5">
        <f t="shared" si="35"/>
        <v>155.19553744925321</v>
      </c>
      <c r="R184" s="5">
        <f t="shared" si="36"/>
        <v>1121.6339974492469</v>
      </c>
      <c r="S184" s="3">
        <f t="shared" si="37"/>
        <v>-1119.9137095007425</v>
      </c>
    </row>
    <row r="185" spans="1:19" x14ac:dyDescent="0.3">
      <c r="A185" s="4">
        <v>40536</v>
      </c>
      <c r="B185" s="11">
        <v>392.15420499999999</v>
      </c>
      <c r="C185" s="11">
        <v>269.522919</v>
      </c>
      <c r="D185" s="3">
        <f>B185-'ADF test'!$E$3*'Profitability analysis'!C185</f>
        <v>114.92910563808857</v>
      </c>
      <c r="E185" s="3">
        <f t="shared" si="31"/>
        <v>106.72293776254338</v>
      </c>
      <c r="F185" s="3">
        <f t="shared" si="27"/>
        <v>9.1597935673404489</v>
      </c>
      <c r="G185" s="17">
        <f t="shared" si="28"/>
        <v>0.89589004547051776</v>
      </c>
      <c r="H185" s="30">
        <f t="shared" si="29"/>
        <v>1.637297999999987</v>
      </c>
      <c r="I185" s="30">
        <f>(C185-C184)*'ADF test'!$E$3</f>
        <v>-0.85273154961268705</v>
      </c>
      <c r="J185" s="5">
        <f t="shared" si="32"/>
        <v>0</v>
      </c>
      <c r="K185" s="49">
        <f t="shared" si="38"/>
        <v>-260</v>
      </c>
      <c r="L185" s="5">
        <f t="shared" si="33"/>
        <v>0</v>
      </c>
      <c r="M185" s="49">
        <f t="shared" si="39"/>
        <v>-337</v>
      </c>
      <c r="N185" s="42">
        <f t="shared" si="30"/>
        <v>0</v>
      </c>
      <c r="P185" s="5">
        <f t="shared" si="34"/>
        <v>-425.69747999999663</v>
      </c>
      <c r="Q185" s="5">
        <f t="shared" si="35"/>
        <v>-221.71020289929862</v>
      </c>
      <c r="R185" s="5">
        <f t="shared" si="36"/>
        <v>-647.4076828992952</v>
      </c>
      <c r="S185" s="3">
        <f t="shared" si="37"/>
        <v>-1767.3213924000377</v>
      </c>
    </row>
    <row r="186" spans="1:19" x14ac:dyDescent="0.3">
      <c r="A186" s="4">
        <v>40539</v>
      </c>
      <c r="B186" s="11">
        <v>385.16247600000003</v>
      </c>
      <c r="C186" s="11">
        <v>270.2276</v>
      </c>
      <c r="D186" s="3">
        <f>B186-'ADF test'!$E$3*'Profitability analysis'!C186</f>
        <v>107.21255790664907</v>
      </c>
      <c r="E186" s="3">
        <f t="shared" si="31"/>
        <v>106.57486312467502</v>
      </c>
      <c r="F186" s="3">
        <f t="shared" si="27"/>
        <v>9.1131043135644525</v>
      </c>
      <c r="G186" s="17">
        <f t="shared" si="28"/>
        <v>6.9975582417603571E-2</v>
      </c>
      <c r="H186" s="30">
        <f t="shared" si="29"/>
        <v>-6.9917289999999639</v>
      </c>
      <c r="I186" s="30">
        <f>(C186-C185)*'ADF test'!$E$3</f>
        <v>0.72481873143949349</v>
      </c>
      <c r="J186" s="5">
        <f t="shared" si="32"/>
        <v>0</v>
      </c>
      <c r="K186" s="49">
        <f t="shared" si="38"/>
        <v>-260</v>
      </c>
      <c r="L186" s="5">
        <f t="shared" si="33"/>
        <v>0</v>
      </c>
      <c r="M186" s="49">
        <f t="shared" si="39"/>
        <v>-337</v>
      </c>
      <c r="N186" s="42">
        <f t="shared" si="30"/>
        <v>0</v>
      </c>
      <c r="P186" s="5">
        <f t="shared" si="34"/>
        <v>1817.8495399999906</v>
      </c>
      <c r="Q186" s="5">
        <f t="shared" si="35"/>
        <v>188.4528701742683</v>
      </c>
      <c r="R186" s="5">
        <f t="shared" si="36"/>
        <v>2006.302410174259</v>
      </c>
      <c r="S186" s="3">
        <f t="shared" si="37"/>
        <v>238.9810177742213</v>
      </c>
    </row>
    <row r="187" spans="1:19" x14ac:dyDescent="0.3">
      <c r="A187" s="4">
        <v>40540</v>
      </c>
      <c r="B187" s="11">
        <v>377.72827100000001</v>
      </c>
      <c r="C187" s="11">
        <v>271.180969</v>
      </c>
      <c r="D187" s="3">
        <f>B187-'ADF test'!$E$3*'Profitability analysis'!C187</f>
        <v>98.797739396175871</v>
      </c>
      <c r="E187" s="3">
        <f t="shared" si="31"/>
        <v>106.40402341716002</v>
      </c>
      <c r="F187" s="3">
        <f t="shared" si="27"/>
        <v>9.2120362756728227</v>
      </c>
      <c r="G187" s="17">
        <f t="shared" si="28"/>
        <v>-0.82568975993623139</v>
      </c>
      <c r="H187" s="30">
        <f t="shared" si="29"/>
        <v>-7.4342050000000199</v>
      </c>
      <c r="I187" s="30">
        <f>(C187-C186)*'ADF test'!$E$3</f>
        <v>0.98061351047318057</v>
      </c>
      <c r="J187" s="5">
        <f t="shared" si="32"/>
        <v>0</v>
      </c>
      <c r="K187" s="49">
        <f t="shared" si="38"/>
        <v>-260</v>
      </c>
      <c r="L187" s="5">
        <f t="shared" si="33"/>
        <v>0</v>
      </c>
      <c r="M187" s="49">
        <f t="shared" si="39"/>
        <v>-337</v>
      </c>
      <c r="N187" s="42">
        <f t="shared" si="30"/>
        <v>0</v>
      </c>
      <c r="P187" s="5">
        <f t="shared" si="34"/>
        <v>1932.8933000000052</v>
      </c>
      <c r="Q187" s="5">
        <f t="shared" si="35"/>
        <v>254.95951272302696</v>
      </c>
      <c r="R187" s="5">
        <f t="shared" si="36"/>
        <v>2187.852812723032</v>
      </c>
      <c r="S187" s="3">
        <f t="shared" si="37"/>
        <v>2426.8338304972531</v>
      </c>
    </row>
    <row r="188" spans="1:19" x14ac:dyDescent="0.3">
      <c r="A188" s="4">
        <v>40541</v>
      </c>
      <c r="B188" s="11">
        <v>382.15338100000002</v>
      </c>
      <c r="C188" s="11">
        <v>276.94287100000003</v>
      </c>
      <c r="D188" s="3">
        <f>B188-'ADF test'!$E$3*'Profitability analysis'!C188</f>
        <v>97.296289011663305</v>
      </c>
      <c r="E188" s="3">
        <f t="shared" si="31"/>
        <v>106.10345178724199</v>
      </c>
      <c r="F188" s="3">
        <f t="shared" si="27"/>
        <v>9.3609958929196857</v>
      </c>
      <c r="G188" s="17">
        <f t="shared" si="28"/>
        <v>-0.94083609012584912</v>
      </c>
      <c r="H188" s="30">
        <f t="shared" si="29"/>
        <v>4.4251100000000179</v>
      </c>
      <c r="I188" s="30">
        <f>(C188-C187)*'ADF test'!$E$3</f>
        <v>5.9265603845126131</v>
      </c>
      <c r="J188" s="5">
        <f t="shared" si="32"/>
        <v>0</v>
      </c>
      <c r="K188" s="49">
        <f t="shared" si="38"/>
        <v>-260</v>
      </c>
      <c r="L188" s="5">
        <f t="shared" si="33"/>
        <v>0</v>
      </c>
      <c r="M188" s="49">
        <f t="shared" si="39"/>
        <v>-337</v>
      </c>
      <c r="N188" s="42">
        <f t="shared" si="30"/>
        <v>0</v>
      </c>
      <c r="P188" s="5">
        <f t="shared" si="34"/>
        <v>-1150.5286000000046</v>
      </c>
      <c r="Q188" s="5">
        <f t="shared" si="35"/>
        <v>1540.9056999732795</v>
      </c>
      <c r="R188" s="5">
        <f t="shared" si="36"/>
        <v>390.37709997327488</v>
      </c>
      <c r="S188" s="3">
        <f t="shared" si="37"/>
        <v>2817.2109304705282</v>
      </c>
    </row>
    <row r="189" spans="1:19" x14ac:dyDescent="0.3">
      <c r="A189" s="4">
        <v>40542</v>
      </c>
      <c r="B189" s="11">
        <v>386.44576999999998</v>
      </c>
      <c r="C189" s="11">
        <v>284.98461900000001</v>
      </c>
      <c r="D189" s="3">
        <f>B189-'ADF test'!$E$3*'Profitability analysis'!C189</f>
        <v>93.317120265795097</v>
      </c>
      <c r="E189" s="3">
        <f t="shared" si="31"/>
        <v>105.92922972253572</v>
      </c>
      <c r="F189" s="3">
        <f t="shared" si="27"/>
        <v>9.5532087927334892</v>
      </c>
      <c r="G189" s="17">
        <f t="shared" si="28"/>
        <v>-1.3201961487886504</v>
      </c>
      <c r="H189" s="30">
        <f t="shared" si="29"/>
        <v>4.2923889999999574</v>
      </c>
      <c r="I189" s="30">
        <f>(C189-C188)*'ADF test'!$E$3</f>
        <v>8.2715577458681651</v>
      </c>
      <c r="J189" s="5">
        <f t="shared" si="32"/>
        <v>1</v>
      </c>
      <c r="K189" s="49">
        <f t="shared" si="38"/>
        <v>-259</v>
      </c>
      <c r="L189" s="5">
        <f t="shared" si="33"/>
        <v>0</v>
      </c>
      <c r="M189" s="49">
        <f t="shared" si="39"/>
        <v>-337</v>
      </c>
      <c r="N189" s="42">
        <f t="shared" si="30"/>
        <v>1</v>
      </c>
      <c r="P189" s="5">
        <f t="shared" si="34"/>
        <v>-1116.0211399999889</v>
      </c>
      <c r="Q189" s="5">
        <f t="shared" si="35"/>
        <v>2150.6050139257231</v>
      </c>
      <c r="R189" s="5">
        <f t="shared" si="36"/>
        <v>1034.5838739257342</v>
      </c>
      <c r="S189" s="3">
        <f t="shared" si="37"/>
        <v>3851.7948043962624</v>
      </c>
    </row>
    <row r="190" spans="1:19" x14ac:dyDescent="0.3">
      <c r="A190" s="4">
        <v>40543</v>
      </c>
      <c r="B190" s="11">
        <v>399.67687999999998</v>
      </c>
      <c r="C190" s="11">
        <v>287.76196299999998</v>
      </c>
      <c r="D190" s="3">
        <f>B190-'ADF test'!$E$3*'Profitability analysis'!C190</f>
        <v>103.69151785996735</v>
      </c>
      <c r="E190" s="3">
        <f t="shared" si="31"/>
        <v>105.92459063549079</v>
      </c>
      <c r="F190" s="3">
        <f t="shared" si="27"/>
        <v>9.5542967236922998</v>
      </c>
      <c r="G190" s="17">
        <f t="shared" si="28"/>
        <v>-0.23372445299777736</v>
      </c>
      <c r="H190" s="30">
        <f t="shared" si="29"/>
        <v>13.231110000000001</v>
      </c>
      <c r="I190" s="30">
        <f>(C190-C189)*'ADF test'!$E$3</f>
        <v>2.8567124058277229</v>
      </c>
      <c r="J190" s="5">
        <f t="shared" si="32"/>
        <v>0</v>
      </c>
      <c r="K190" s="49">
        <f t="shared" si="38"/>
        <v>-259</v>
      </c>
      <c r="L190" s="5">
        <f t="shared" si="33"/>
        <v>0</v>
      </c>
      <c r="M190" s="49">
        <f t="shared" si="39"/>
        <v>-337</v>
      </c>
      <c r="N190" s="42">
        <f t="shared" si="30"/>
        <v>0</v>
      </c>
      <c r="P190" s="5">
        <f t="shared" si="34"/>
        <v>-3426.8574900000003</v>
      </c>
      <c r="Q190" s="5">
        <f t="shared" si="35"/>
        <v>739.88851310938026</v>
      </c>
      <c r="R190" s="5">
        <f t="shared" si="36"/>
        <v>-2686.9689768906201</v>
      </c>
      <c r="S190" s="3">
        <f t="shared" si="37"/>
        <v>1164.8258275056423</v>
      </c>
    </row>
    <row r="191" spans="1:19" x14ac:dyDescent="0.3">
      <c r="A191" s="4">
        <v>40546</v>
      </c>
      <c r="B191" s="11">
        <v>399.23434400000002</v>
      </c>
      <c r="C191" s="11">
        <v>283.11926299999999</v>
      </c>
      <c r="D191" s="3">
        <f>B191-'ADF test'!$E$3*'Profitability analysis'!C191</f>
        <v>108.02435670965707</v>
      </c>
      <c r="E191" s="3">
        <f t="shared" si="31"/>
        <v>106.27865815792769</v>
      </c>
      <c r="F191" s="3">
        <f t="shared" si="27"/>
        <v>9.4235072635285935</v>
      </c>
      <c r="G191" s="17">
        <f t="shared" si="28"/>
        <v>0.18524934537756235</v>
      </c>
      <c r="H191" s="30">
        <f t="shared" si="29"/>
        <v>-0.4425359999999614</v>
      </c>
      <c r="I191" s="30">
        <f>(C191-C190)*'ADF test'!$E$3</f>
        <v>-4.7753748496896611</v>
      </c>
      <c r="J191" s="5">
        <f t="shared" si="32"/>
        <v>0</v>
      </c>
      <c r="K191" s="49">
        <f t="shared" si="38"/>
        <v>-259</v>
      </c>
      <c r="L191" s="5">
        <f t="shared" si="33"/>
        <v>0</v>
      </c>
      <c r="M191" s="49">
        <f t="shared" si="39"/>
        <v>-337</v>
      </c>
      <c r="N191" s="42">
        <f t="shared" si="30"/>
        <v>0</v>
      </c>
      <c r="P191" s="5">
        <f t="shared" si="34"/>
        <v>114.61682399999</v>
      </c>
      <c r="Q191" s="5">
        <f t="shared" si="35"/>
        <v>-1236.8220860696222</v>
      </c>
      <c r="R191" s="5">
        <f t="shared" si="36"/>
        <v>-1122.2052620696322</v>
      </c>
      <c r="S191" s="3">
        <f t="shared" si="37"/>
        <v>42.620565436010111</v>
      </c>
    </row>
    <row r="192" spans="1:19" x14ac:dyDescent="0.3">
      <c r="A192" s="4">
        <v>40547</v>
      </c>
      <c r="B192" s="11">
        <v>388.12728900000002</v>
      </c>
      <c r="C192" s="11">
        <v>275.118988</v>
      </c>
      <c r="D192" s="3">
        <f>B192-'ADF test'!$E$3*'Profitability analysis'!C192</f>
        <v>105.14620127792574</v>
      </c>
      <c r="E192" s="3">
        <f t="shared" si="31"/>
        <v>106.118954218148</v>
      </c>
      <c r="F192" s="3">
        <f t="shared" si="27"/>
        <v>9.3999333833939076</v>
      </c>
      <c r="G192" s="17">
        <f t="shared" si="28"/>
        <v>-0.1034850887284741</v>
      </c>
      <c r="H192" s="30">
        <f t="shared" si="29"/>
        <v>-11.107055000000003</v>
      </c>
      <c r="I192" s="30">
        <f>(C192-C191)*'ADF test'!$E$3</f>
        <v>-8.2288995682686732</v>
      </c>
      <c r="J192" s="5">
        <f t="shared" si="32"/>
        <v>0</v>
      </c>
      <c r="K192" s="49">
        <f t="shared" si="38"/>
        <v>-259</v>
      </c>
      <c r="L192" s="5">
        <f t="shared" si="33"/>
        <v>0</v>
      </c>
      <c r="M192" s="49">
        <f t="shared" si="39"/>
        <v>-337</v>
      </c>
      <c r="N192" s="42">
        <f t="shared" si="30"/>
        <v>0</v>
      </c>
      <c r="P192" s="5">
        <f t="shared" si="34"/>
        <v>2876.7272450000005</v>
      </c>
      <c r="Q192" s="5">
        <f t="shared" si="35"/>
        <v>-2131.2849881815864</v>
      </c>
      <c r="R192" s="5">
        <f t="shared" si="36"/>
        <v>745.44225681841408</v>
      </c>
      <c r="S192" s="3">
        <f t="shared" si="37"/>
        <v>788.06282225442419</v>
      </c>
    </row>
    <row r="193" spans="1:19" x14ac:dyDescent="0.3">
      <c r="A193" s="4">
        <v>40548</v>
      </c>
      <c r="B193" s="11">
        <v>388.96807899999999</v>
      </c>
      <c r="C193" s="11">
        <v>268.81826799999999</v>
      </c>
      <c r="D193" s="3">
        <f>B193-'ADF test'!$E$3*'Profitability analysis'!C193</f>
        <v>112.4677675122154</v>
      </c>
      <c r="E193" s="3">
        <f t="shared" si="31"/>
        <v>106.50851454812816</v>
      </c>
      <c r="F193" s="3">
        <f t="shared" si="27"/>
        <v>9.4132411980339761</v>
      </c>
      <c r="G193" s="17">
        <f t="shared" si="28"/>
        <v>0.63307131292161878</v>
      </c>
      <c r="H193" s="30">
        <f t="shared" si="29"/>
        <v>0.84078999999996995</v>
      </c>
      <c r="I193" s="30">
        <f>(C193-C192)*'ADF test'!$E$3</f>
        <v>-6.480776234289694</v>
      </c>
      <c r="J193" s="5">
        <f t="shared" si="32"/>
        <v>0</v>
      </c>
      <c r="K193" s="49">
        <f t="shared" si="38"/>
        <v>-259</v>
      </c>
      <c r="L193" s="5">
        <f t="shared" si="33"/>
        <v>0</v>
      </c>
      <c r="M193" s="49">
        <f t="shared" si="39"/>
        <v>-337</v>
      </c>
      <c r="N193" s="42">
        <f t="shared" si="30"/>
        <v>0</v>
      </c>
      <c r="P193" s="5">
        <f t="shared" si="34"/>
        <v>-217.76460999999222</v>
      </c>
      <c r="Q193" s="5">
        <f t="shared" si="35"/>
        <v>-1678.5210446810308</v>
      </c>
      <c r="R193" s="5">
        <f t="shared" si="36"/>
        <v>-1896.2856546810231</v>
      </c>
      <c r="S193" s="3">
        <f t="shared" si="37"/>
        <v>-1108.2228324265989</v>
      </c>
    </row>
    <row r="194" spans="1:19" x14ac:dyDescent="0.3">
      <c r="A194" s="4">
        <v>40549</v>
      </c>
      <c r="B194" s="11">
        <v>392.19842499999999</v>
      </c>
      <c r="C194" s="11">
        <v>265.37768599999998</v>
      </c>
      <c r="D194" s="3">
        <f>B194-'ADF test'!$E$3*'Profitability analysis'!C194</f>
        <v>119.23701732919579</v>
      </c>
      <c r="E194" s="3">
        <f t="shared" si="31"/>
        <v>107.46476818408036</v>
      </c>
      <c r="F194" s="3">
        <f t="shared" si="27"/>
        <v>9.1906122726947306</v>
      </c>
      <c r="G194" s="17">
        <f t="shared" si="28"/>
        <v>1.2808993346494162</v>
      </c>
      <c r="H194" s="30">
        <f t="shared" si="29"/>
        <v>3.2303459999999973</v>
      </c>
      <c r="I194" s="30">
        <f>(C194-C193)*'ADF test'!$E$3</f>
        <v>-3.5389038169804241</v>
      </c>
      <c r="J194" s="5">
        <f t="shared" si="32"/>
        <v>-1</v>
      </c>
      <c r="K194" s="49">
        <f t="shared" si="38"/>
        <v>-260</v>
      </c>
      <c r="L194" s="5">
        <f t="shared" si="33"/>
        <v>-1</v>
      </c>
      <c r="M194" s="49">
        <f t="shared" si="39"/>
        <v>-338</v>
      </c>
      <c r="N194" s="42">
        <f t="shared" si="30"/>
        <v>-1</v>
      </c>
      <c r="P194" s="5">
        <f t="shared" si="34"/>
        <v>-836.65961399999924</v>
      </c>
      <c r="Q194" s="5">
        <f t="shared" si="35"/>
        <v>-916.57608859792981</v>
      </c>
      <c r="R194" s="5">
        <f t="shared" si="36"/>
        <v>-1753.235702597929</v>
      </c>
      <c r="S194" s="3">
        <f t="shared" si="37"/>
        <v>-2861.4585350245279</v>
      </c>
    </row>
    <row r="195" spans="1:19" x14ac:dyDescent="0.3">
      <c r="A195" s="4">
        <v>40550</v>
      </c>
      <c r="B195" s="11">
        <v>398.34930400000002</v>
      </c>
      <c r="C195" s="11">
        <v>266.248199</v>
      </c>
      <c r="D195" s="3">
        <f>B195-'ADF test'!$E$3*'Profitability analysis'!C195</f>
        <v>124.49250660198368</v>
      </c>
      <c r="E195" s="3">
        <f t="shared" si="31"/>
        <v>108.97505570762277</v>
      </c>
      <c r="F195" s="3">
        <f t="shared" si="27"/>
        <v>8.0328195379766196</v>
      </c>
      <c r="G195" s="17">
        <f t="shared" si="28"/>
        <v>1.9317564425541152</v>
      </c>
      <c r="H195" s="30">
        <f t="shared" si="29"/>
        <v>6.1508790000000317</v>
      </c>
      <c r="I195" s="30">
        <f>(C195-C194)*'ADF test'!$E$3</f>
        <v>0.89538972721217913</v>
      </c>
      <c r="J195" s="5">
        <f t="shared" si="32"/>
        <v>-10</v>
      </c>
      <c r="K195" s="49">
        <f t="shared" si="38"/>
        <v>-270</v>
      </c>
      <c r="L195" s="5">
        <f t="shared" si="33"/>
        <v>-10</v>
      </c>
      <c r="M195" s="49">
        <f t="shared" si="39"/>
        <v>-348</v>
      </c>
      <c r="N195" s="42">
        <f t="shared" si="30"/>
        <v>-10</v>
      </c>
      <c r="P195" s="5">
        <f t="shared" si="34"/>
        <v>-1599.2285400000083</v>
      </c>
      <c r="Q195" s="5">
        <f t="shared" si="35"/>
        <v>232.80132907516656</v>
      </c>
      <c r="R195" s="5">
        <f t="shared" si="36"/>
        <v>-1366.4272109248418</v>
      </c>
      <c r="S195" s="3">
        <f t="shared" si="37"/>
        <v>-4227.8857459493702</v>
      </c>
    </row>
    <row r="196" spans="1:19" x14ac:dyDescent="0.3">
      <c r="A196" s="4">
        <v>40553</v>
      </c>
      <c r="B196" s="11">
        <v>388.92382800000001</v>
      </c>
      <c r="C196" s="11">
        <v>259.61587500000002</v>
      </c>
      <c r="D196" s="3">
        <f>B196-'ADF test'!$E$3*'Profitability analysis'!C196</f>
        <v>121.88888711319333</v>
      </c>
      <c r="E196" s="3">
        <f t="shared" si="31"/>
        <v>110.07911847244911</v>
      </c>
      <c r="F196" s="3">
        <f t="shared" si="27"/>
        <v>7.4117626901101659</v>
      </c>
      <c r="G196" s="17">
        <f t="shared" si="28"/>
        <v>1.5933819166259204</v>
      </c>
      <c r="H196" s="30">
        <f t="shared" si="29"/>
        <v>-9.4254760000000033</v>
      </c>
      <c r="I196" s="30">
        <f>(C196-C195)*'ADF test'!$E$3</f>
        <v>-6.8218565112096652</v>
      </c>
      <c r="J196" s="5">
        <f t="shared" si="32"/>
        <v>-10</v>
      </c>
      <c r="K196" s="49">
        <f t="shared" si="38"/>
        <v>-280</v>
      </c>
      <c r="L196" s="5">
        <f t="shared" si="33"/>
        <v>-10</v>
      </c>
      <c r="M196" s="49">
        <f t="shared" si="39"/>
        <v>-358</v>
      </c>
      <c r="N196" s="42">
        <f t="shared" si="30"/>
        <v>-10</v>
      </c>
      <c r="P196" s="5">
        <f t="shared" si="34"/>
        <v>2544.8785200000011</v>
      </c>
      <c r="Q196" s="5">
        <f t="shared" si="35"/>
        <v>-1841.9012580266096</v>
      </c>
      <c r="R196" s="5">
        <f t="shared" si="36"/>
        <v>702.97726197339148</v>
      </c>
      <c r="S196" s="3">
        <f t="shared" si="37"/>
        <v>-3524.9084839759789</v>
      </c>
    </row>
    <row r="197" spans="1:19" x14ac:dyDescent="0.3">
      <c r="A197" s="4">
        <v>40554</v>
      </c>
      <c r="B197" s="11">
        <v>390.73812900000001</v>
      </c>
      <c r="C197" s="11">
        <v>265.66784699999999</v>
      </c>
      <c r="D197" s="3">
        <f>B197-'ADF test'!$E$3*'Profitability analysis'!C197</f>
        <v>117.4782683725627</v>
      </c>
      <c r="E197" s="3">
        <f t="shared" si="31"/>
        <v>110.48144312540482</v>
      </c>
      <c r="F197" s="3">
        <f t="shared" si="27"/>
        <v>7.4767907933887336</v>
      </c>
      <c r="G197" s="17">
        <f t="shared" si="28"/>
        <v>0.93580594141335804</v>
      </c>
      <c r="H197" s="30">
        <f t="shared" si="29"/>
        <v>1.8143010000000004</v>
      </c>
      <c r="I197" s="30">
        <f>(C197-C196)*'ADF test'!$E$3</f>
        <v>6.2249197406306651</v>
      </c>
      <c r="J197" s="5">
        <f t="shared" si="32"/>
        <v>0</v>
      </c>
      <c r="K197" s="49">
        <f t="shared" si="38"/>
        <v>-280</v>
      </c>
      <c r="L197" s="5">
        <f t="shared" si="33"/>
        <v>0</v>
      </c>
      <c r="M197" s="49">
        <f t="shared" si="39"/>
        <v>-358</v>
      </c>
      <c r="N197" s="42">
        <f t="shared" si="30"/>
        <v>0</v>
      </c>
      <c r="P197" s="5">
        <f t="shared" si="34"/>
        <v>-508.00428000000011</v>
      </c>
      <c r="Q197" s="5">
        <f t="shared" si="35"/>
        <v>1742.9775273765863</v>
      </c>
      <c r="R197" s="5">
        <f t="shared" si="36"/>
        <v>1234.9732473765862</v>
      </c>
      <c r="S197" s="3">
        <f t="shared" si="37"/>
        <v>-2289.9352365993927</v>
      </c>
    </row>
    <row r="198" spans="1:19" x14ac:dyDescent="0.3">
      <c r="A198" s="4">
        <v>40555</v>
      </c>
      <c r="B198" s="11">
        <v>392.90643299999999</v>
      </c>
      <c r="C198" s="11">
        <v>273.87536599999999</v>
      </c>
      <c r="D198" s="3">
        <f>B198-'ADF test'!$E$3*'Profitability analysis'!C198</f>
        <v>111.20450637412421</v>
      </c>
      <c r="E198" s="3">
        <f t="shared" si="31"/>
        <v>110.40177243686229</v>
      </c>
      <c r="F198" s="3">
        <f t="shared" si="27"/>
        <v>7.4551766332411367</v>
      </c>
      <c r="G198" s="17">
        <f t="shared" si="28"/>
        <v>0.10767470400133647</v>
      </c>
      <c r="H198" s="30">
        <f t="shared" si="29"/>
        <v>2.1683039999999778</v>
      </c>
      <c r="I198" s="30">
        <f>(C198-C197)*'ADF test'!$E$3</f>
        <v>8.442065998438423</v>
      </c>
      <c r="J198" s="5">
        <f t="shared" si="32"/>
        <v>0</v>
      </c>
      <c r="K198" s="49">
        <f t="shared" si="38"/>
        <v>-280</v>
      </c>
      <c r="L198" s="5">
        <f t="shared" si="33"/>
        <v>0</v>
      </c>
      <c r="M198" s="49">
        <f t="shared" si="39"/>
        <v>-358</v>
      </c>
      <c r="N198" s="42">
        <f t="shared" si="30"/>
        <v>0</v>
      </c>
      <c r="P198" s="5">
        <f t="shared" si="34"/>
        <v>-607.12511999999379</v>
      </c>
      <c r="Q198" s="5">
        <f t="shared" si="35"/>
        <v>2363.7784795627585</v>
      </c>
      <c r="R198" s="5">
        <f t="shared" si="36"/>
        <v>1756.6533595627648</v>
      </c>
      <c r="S198" s="3">
        <f t="shared" si="37"/>
        <v>-533.28187703662798</v>
      </c>
    </row>
    <row r="199" spans="1:19" x14ac:dyDescent="0.3">
      <c r="A199" s="4">
        <v>40556</v>
      </c>
      <c r="B199" s="11">
        <v>378.39205900000002</v>
      </c>
      <c r="C199" s="11">
        <v>266.49691799999999</v>
      </c>
      <c r="D199" s="3">
        <f>B199-'ADF test'!$E$3*'Profitability analysis'!C199</f>
        <v>104.27943493706027</v>
      </c>
      <c r="E199" s="3">
        <f t="shared" si="31"/>
        <v>110.09415851462821</v>
      </c>
      <c r="F199" s="3">
        <f t="shared" si="27"/>
        <v>7.5127629176636352</v>
      </c>
      <c r="G199" s="17">
        <f t="shared" si="28"/>
        <v>-0.77397937899739155</v>
      </c>
      <c r="H199" s="30">
        <f t="shared" si="29"/>
        <v>-14.514373999999975</v>
      </c>
      <c r="I199" s="30">
        <f>(C199-C198)*'ADF test'!$E$3</f>
        <v>-7.5893025629360089</v>
      </c>
      <c r="J199" s="5">
        <f t="shared" si="32"/>
        <v>0</v>
      </c>
      <c r="K199" s="49">
        <f t="shared" si="38"/>
        <v>-280</v>
      </c>
      <c r="L199" s="5">
        <f t="shared" si="33"/>
        <v>0</v>
      </c>
      <c r="M199" s="49">
        <f t="shared" si="39"/>
        <v>-358</v>
      </c>
      <c r="N199" s="42">
        <f t="shared" si="30"/>
        <v>0</v>
      </c>
      <c r="P199" s="5">
        <f t="shared" si="34"/>
        <v>4064.0247199999931</v>
      </c>
      <c r="Q199" s="5">
        <f t="shared" si="35"/>
        <v>-2125.0047176220824</v>
      </c>
      <c r="R199" s="5">
        <f t="shared" si="36"/>
        <v>1939.0200023779107</v>
      </c>
      <c r="S199" s="3">
        <f t="shared" si="37"/>
        <v>1405.7381253412827</v>
      </c>
    </row>
    <row r="200" spans="1:19" x14ac:dyDescent="0.3">
      <c r="A200" s="4">
        <v>40557</v>
      </c>
      <c r="B200" s="11">
        <v>369.099243</v>
      </c>
      <c r="C200" s="11">
        <v>258.24792500000001</v>
      </c>
      <c r="D200" s="3">
        <f>B200-'ADF test'!$E$3*'Profitability analysis'!C200</f>
        <v>103.47134414167522</v>
      </c>
      <c r="E200" s="3">
        <f t="shared" si="31"/>
        <v>109.72124944081405</v>
      </c>
      <c r="F200" s="3">
        <f t="shared" si="27"/>
        <v>7.5559114846809265</v>
      </c>
      <c r="G200" s="17">
        <f t="shared" si="28"/>
        <v>-0.82715438260626395</v>
      </c>
      <c r="H200" s="30">
        <f t="shared" si="29"/>
        <v>-9.2928160000000162</v>
      </c>
      <c r="I200" s="30">
        <f>(C200-C199)*'ADF test'!$E$3</f>
        <v>-8.4847252046150015</v>
      </c>
      <c r="J200" s="5">
        <f t="shared" si="32"/>
        <v>0</v>
      </c>
      <c r="K200" s="49">
        <f t="shared" si="38"/>
        <v>-280</v>
      </c>
      <c r="L200" s="5">
        <f t="shared" si="33"/>
        <v>0</v>
      </c>
      <c r="M200" s="49">
        <f t="shared" si="39"/>
        <v>-358</v>
      </c>
      <c r="N200" s="42">
        <f t="shared" si="30"/>
        <v>0</v>
      </c>
      <c r="P200" s="5">
        <f t="shared" si="34"/>
        <v>2601.9884800000045</v>
      </c>
      <c r="Q200" s="5">
        <f t="shared" si="35"/>
        <v>-2375.7230572922003</v>
      </c>
      <c r="R200" s="5">
        <f t="shared" si="36"/>
        <v>226.26542270780419</v>
      </c>
      <c r="S200" s="3">
        <f t="shared" si="37"/>
        <v>1632.0035480490869</v>
      </c>
    </row>
    <row r="201" spans="1:19" x14ac:dyDescent="0.3">
      <c r="A201" s="4">
        <v>40560</v>
      </c>
      <c r="B201" s="11">
        <v>387.021027</v>
      </c>
      <c r="C201" s="11">
        <v>260.65210000000002</v>
      </c>
      <c r="D201" s="3">
        <f>B201-'ADF test'!$E$3*'Profitability analysis'!C201</f>
        <v>118.92024881945912</v>
      </c>
      <c r="E201" s="3">
        <f t="shared" si="31"/>
        <v>109.90802311977144</v>
      </c>
      <c r="F201" s="3">
        <f t="shared" si="27"/>
        <v>7.7154290365330684</v>
      </c>
      <c r="G201" s="17">
        <f t="shared" si="28"/>
        <v>1.1680783605181499</v>
      </c>
      <c r="H201" s="30">
        <f t="shared" si="29"/>
        <v>17.921784000000002</v>
      </c>
      <c r="I201" s="30">
        <f>(C201-C200)*'ADF test'!$E$3</f>
        <v>2.4728793222161043</v>
      </c>
      <c r="J201" s="5">
        <f t="shared" si="32"/>
        <v>-1</v>
      </c>
      <c r="K201" s="49">
        <f t="shared" si="38"/>
        <v>-281</v>
      </c>
      <c r="L201" s="5">
        <f t="shared" si="33"/>
        <v>-1</v>
      </c>
      <c r="M201" s="49">
        <f t="shared" si="39"/>
        <v>-359</v>
      </c>
      <c r="N201" s="42">
        <f t="shared" si="30"/>
        <v>-1</v>
      </c>
      <c r="P201" s="5">
        <f t="shared" si="34"/>
        <v>-5018.0995200000007</v>
      </c>
      <c r="Q201" s="5">
        <f t="shared" si="35"/>
        <v>692.40621022050925</v>
      </c>
      <c r="R201" s="5">
        <f t="shared" si="36"/>
        <v>-4325.6933097794918</v>
      </c>
      <c r="S201" s="3">
        <f t="shared" si="37"/>
        <v>-2693.6897617304048</v>
      </c>
    </row>
    <row r="202" spans="1:19" x14ac:dyDescent="0.3">
      <c r="A202" s="4">
        <v>40561</v>
      </c>
      <c r="B202" s="11">
        <v>387.41931199999999</v>
      </c>
      <c r="C202" s="11">
        <v>261.35684199999997</v>
      </c>
      <c r="D202" s="3">
        <f>B202-'ADF test'!$E$3*'Profitability analysis'!C202</f>
        <v>118.59365234481726</v>
      </c>
      <c r="E202" s="3">
        <f t="shared" si="31"/>
        <v>110.46037544867359</v>
      </c>
      <c r="F202" s="3">
        <f t="shared" si="27"/>
        <v>7.7246193624894355</v>
      </c>
      <c r="G202" s="17">
        <f t="shared" si="28"/>
        <v>1.0529032583325291</v>
      </c>
      <c r="H202" s="30">
        <f t="shared" si="29"/>
        <v>0.39828499999998712</v>
      </c>
      <c r="I202" s="30">
        <f>(C202-C201)*'ADF test'!$E$3</f>
        <v>0.72488147464186248</v>
      </c>
      <c r="J202" s="5">
        <f t="shared" si="32"/>
        <v>-1</v>
      </c>
      <c r="K202" s="49">
        <f t="shared" si="38"/>
        <v>-282</v>
      </c>
      <c r="L202" s="5">
        <f t="shared" si="33"/>
        <v>-1</v>
      </c>
      <c r="M202" s="49">
        <f t="shared" si="39"/>
        <v>-360</v>
      </c>
      <c r="N202" s="42">
        <f t="shared" si="30"/>
        <v>-1</v>
      </c>
      <c r="P202" s="5">
        <f t="shared" si="34"/>
        <v>-111.91808499999638</v>
      </c>
      <c r="Q202" s="5">
        <f t="shared" si="35"/>
        <v>203.69169437436335</v>
      </c>
      <c r="R202" s="5">
        <f t="shared" si="36"/>
        <v>91.77360937436697</v>
      </c>
      <c r="S202" s="3">
        <f t="shared" si="37"/>
        <v>-2601.9161523560379</v>
      </c>
    </row>
    <row r="203" spans="1:19" x14ac:dyDescent="0.3">
      <c r="A203" s="4">
        <v>40562</v>
      </c>
      <c r="B203" s="11">
        <v>380.16204800000003</v>
      </c>
      <c r="C203" s="11">
        <v>262.97345000000001</v>
      </c>
      <c r="D203" s="3">
        <f>B203-'ADF test'!$E$3*'Profitability analysis'!C203</f>
        <v>109.67358239461436</v>
      </c>
      <c r="E203" s="3">
        <f t="shared" si="31"/>
        <v>110.74983743585062</v>
      </c>
      <c r="F203" s="3">
        <f t="shared" si="27"/>
        <v>7.5174159138457473</v>
      </c>
      <c r="G203" s="17">
        <f t="shared" si="28"/>
        <v>-0.14316821811787675</v>
      </c>
      <c r="H203" s="30">
        <f t="shared" si="29"/>
        <v>-7.2572639999999637</v>
      </c>
      <c r="I203" s="30">
        <f>(C203-C202)*'ADF test'!$E$3</f>
        <v>1.662805950202968</v>
      </c>
      <c r="J203" s="5">
        <f t="shared" si="32"/>
        <v>0</v>
      </c>
      <c r="K203" s="49">
        <f t="shared" si="38"/>
        <v>-282</v>
      </c>
      <c r="L203" s="5">
        <f t="shared" si="33"/>
        <v>0</v>
      </c>
      <c r="M203" s="49">
        <f t="shared" si="39"/>
        <v>-360</v>
      </c>
      <c r="N203" s="42">
        <f t="shared" si="30"/>
        <v>0</v>
      </c>
      <c r="P203" s="5">
        <f t="shared" si="34"/>
        <v>2046.5484479999898</v>
      </c>
      <c r="Q203" s="5">
        <f t="shared" si="35"/>
        <v>468.91127795723696</v>
      </c>
      <c r="R203" s="5">
        <f t="shared" si="36"/>
        <v>2515.4597259572265</v>
      </c>
      <c r="S203" s="3">
        <f t="shared" si="37"/>
        <v>-86.456426398811345</v>
      </c>
    </row>
    <row r="204" spans="1:19" x14ac:dyDescent="0.3">
      <c r="A204" s="4">
        <v>40563</v>
      </c>
      <c r="B204" s="11">
        <v>382.817139</v>
      </c>
      <c r="C204" s="11">
        <v>265.211884</v>
      </c>
      <c r="D204" s="3">
        <f>B204-'ADF test'!$E$3*'Profitability analysis'!C204</f>
        <v>110.02627146765582</v>
      </c>
      <c r="E204" s="3">
        <f t="shared" si="31"/>
        <v>110.62107611555165</v>
      </c>
      <c r="F204" s="3">
        <f t="shared" si="27"/>
        <v>7.4948392428781627</v>
      </c>
      <c r="G204" s="17">
        <f t="shared" si="28"/>
        <v>-7.9361895381682812E-2</v>
      </c>
      <c r="H204" s="30">
        <f t="shared" si="29"/>
        <v>2.6550909999999703</v>
      </c>
      <c r="I204" s="30">
        <f>(C204-C203)*'ADF test'!$E$3</f>
        <v>2.3024019269584874</v>
      </c>
      <c r="J204" s="5">
        <f t="shared" si="32"/>
        <v>0</v>
      </c>
      <c r="K204" s="49">
        <f t="shared" si="38"/>
        <v>-282</v>
      </c>
      <c r="L204" s="5">
        <f t="shared" si="33"/>
        <v>0</v>
      </c>
      <c r="M204" s="49">
        <f t="shared" si="39"/>
        <v>-360</v>
      </c>
      <c r="N204" s="42">
        <f t="shared" si="30"/>
        <v>0</v>
      </c>
      <c r="P204" s="5">
        <f t="shared" si="34"/>
        <v>-748.73566199999163</v>
      </c>
      <c r="Q204" s="5">
        <f t="shared" si="35"/>
        <v>649.27734340229347</v>
      </c>
      <c r="R204" s="5">
        <f t="shared" si="36"/>
        <v>-99.458318597698167</v>
      </c>
      <c r="S204" s="3">
        <f t="shared" si="37"/>
        <v>-185.91474499650951</v>
      </c>
    </row>
    <row r="205" spans="1:19" x14ac:dyDescent="0.3">
      <c r="A205" s="4">
        <v>40564</v>
      </c>
      <c r="B205" s="11">
        <v>407.90756199999998</v>
      </c>
      <c r="C205" s="11">
        <v>270.76650999999998</v>
      </c>
      <c r="D205" s="3">
        <f>B205-'ADF test'!$E$3*'Profitability analysis'!C205</f>
        <v>129.40333342777984</v>
      </c>
      <c r="E205" s="3">
        <f t="shared" si="31"/>
        <v>111.29550478639244</v>
      </c>
      <c r="F205" s="3">
        <f t="shared" si="27"/>
        <v>8.2337178163123514</v>
      </c>
      <c r="G205" s="17">
        <f t="shared" si="28"/>
        <v>2.199228713608913</v>
      </c>
      <c r="H205" s="30">
        <f t="shared" si="29"/>
        <v>25.090422999999987</v>
      </c>
      <c r="I205" s="30">
        <f>(C205-C204)*'ADF test'!$E$3</f>
        <v>5.7133610398759913</v>
      </c>
      <c r="J205" s="5">
        <f t="shared" si="32"/>
        <v>-10</v>
      </c>
      <c r="K205" s="49">
        <f t="shared" si="38"/>
        <v>-292</v>
      </c>
      <c r="L205" s="5">
        <f t="shared" si="33"/>
        <v>-10</v>
      </c>
      <c r="M205" s="49">
        <f t="shared" si="39"/>
        <v>-370</v>
      </c>
      <c r="N205" s="42">
        <f t="shared" si="30"/>
        <v>-10</v>
      </c>
      <c r="P205" s="5">
        <f t="shared" si="34"/>
        <v>-7075.4992859999966</v>
      </c>
      <c r="Q205" s="5">
        <f t="shared" si="35"/>
        <v>1611.1678132450295</v>
      </c>
      <c r="R205" s="5">
        <f t="shared" si="36"/>
        <v>-5464.3314727549669</v>
      </c>
      <c r="S205" s="3">
        <f t="shared" si="37"/>
        <v>-5650.2462177514763</v>
      </c>
    </row>
    <row r="206" spans="1:19" x14ac:dyDescent="0.3">
      <c r="A206" s="4">
        <v>40567</v>
      </c>
      <c r="B206" s="11">
        <v>414.19125400000001</v>
      </c>
      <c r="C206" s="11">
        <v>279.678741</v>
      </c>
      <c r="D206" s="3">
        <f>B206-'ADF test'!$E$3*'Profitability analysis'!C206</f>
        <v>126.52010881201215</v>
      </c>
      <c r="E206" s="3">
        <f t="shared" si="31"/>
        <v>111.98577501830772</v>
      </c>
      <c r="F206" s="3">
        <f t="shared" si="27"/>
        <v>8.6172536164622233</v>
      </c>
      <c r="G206" s="17">
        <f t="shared" si="28"/>
        <v>1.6866549878418737</v>
      </c>
      <c r="H206" s="30">
        <f t="shared" si="29"/>
        <v>6.2836920000000305</v>
      </c>
      <c r="I206" s="30">
        <f>(C206-C205)*'ADF test'!$E$3</f>
        <v>9.166916615767704</v>
      </c>
      <c r="J206" s="5">
        <f t="shared" si="32"/>
        <v>-10</v>
      </c>
      <c r="K206" s="49">
        <f t="shared" si="38"/>
        <v>-302</v>
      </c>
      <c r="L206" s="5">
        <f t="shared" si="33"/>
        <v>-10</v>
      </c>
      <c r="M206" s="49">
        <f t="shared" si="39"/>
        <v>-380</v>
      </c>
      <c r="N206" s="42">
        <f t="shared" si="30"/>
        <v>-10</v>
      </c>
      <c r="P206" s="5">
        <f t="shared" si="34"/>
        <v>-1834.8380640000089</v>
      </c>
      <c r="Q206" s="5">
        <f t="shared" si="35"/>
        <v>2676.7396518041696</v>
      </c>
      <c r="R206" s="5">
        <f t="shared" si="36"/>
        <v>841.90158780416073</v>
      </c>
      <c r="S206" s="3">
        <f t="shared" si="37"/>
        <v>-4808.3446299473153</v>
      </c>
    </row>
    <row r="207" spans="1:19" x14ac:dyDescent="0.3">
      <c r="A207" s="4">
        <v>40568</v>
      </c>
      <c r="B207" s="11">
        <v>414.54525799999999</v>
      </c>
      <c r="C207" s="11">
        <v>278.435181</v>
      </c>
      <c r="D207" s="3">
        <f>B207-'ADF test'!$E$3*'Profitability analysis'!C207</f>
        <v>128.15321013643114</v>
      </c>
      <c r="E207" s="3">
        <f t="shared" si="31"/>
        <v>112.53112687772202</v>
      </c>
      <c r="F207" s="3">
        <f t="shared" si="27"/>
        <v>9.1083159047733275</v>
      </c>
      <c r="G207" s="17">
        <f t="shared" si="28"/>
        <v>1.7151450852206582</v>
      </c>
      <c r="H207" s="30">
        <f t="shared" si="29"/>
        <v>0.35400399999997489</v>
      </c>
      <c r="I207" s="30">
        <f>(C207-C206)*'ADF test'!$E$3</f>
        <v>-1.2790973244190014</v>
      </c>
      <c r="J207" s="5">
        <f t="shared" si="32"/>
        <v>-10</v>
      </c>
      <c r="K207" s="49">
        <f t="shared" si="38"/>
        <v>-312</v>
      </c>
      <c r="L207" s="5">
        <f t="shared" si="33"/>
        <v>-10</v>
      </c>
      <c r="M207" s="49">
        <f t="shared" si="39"/>
        <v>-390</v>
      </c>
      <c r="N207" s="42">
        <f t="shared" si="30"/>
        <v>-10</v>
      </c>
      <c r="P207" s="5">
        <f t="shared" si="34"/>
        <v>-106.90920799999242</v>
      </c>
      <c r="Q207" s="5">
        <f t="shared" si="35"/>
        <v>-386.28739197453842</v>
      </c>
      <c r="R207" s="5">
        <f t="shared" si="36"/>
        <v>-493.19659997453084</v>
      </c>
      <c r="S207" s="3">
        <f t="shared" si="37"/>
        <v>-5301.541229921846</v>
      </c>
    </row>
    <row r="208" spans="1:19" x14ac:dyDescent="0.3">
      <c r="A208" s="4">
        <v>40570</v>
      </c>
      <c r="B208" s="11">
        <v>407.59783900000002</v>
      </c>
      <c r="C208" s="11">
        <v>268.072113</v>
      </c>
      <c r="D208" s="3">
        <f>B208-'ADF test'!$E$3*'Profitability analysis'!C208</f>
        <v>131.86500544983153</v>
      </c>
      <c r="E208" s="3">
        <f t="shared" si="31"/>
        <v>113.20453835215858</v>
      </c>
      <c r="F208" s="3">
        <f t="shared" si="27"/>
        <v>9.7650348757837779</v>
      </c>
      <c r="G208" s="17">
        <f t="shared" si="28"/>
        <v>1.9109473069009588</v>
      </c>
      <c r="H208" s="30">
        <f t="shared" si="29"/>
        <v>-6.947418999999968</v>
      </c>
      <c r="I208" s="30">
        <f>(C208-C207)*'ADF test'!$E$3</f>
        <v>-10.659214313400355</v>
      </c>
      <c r="J208" s="5">
        <f t="shared" si="32"/>
        <v>-10</v>
      </c>
      <c r="K208" s="49">
        <f t="shared" si="38"/>
        <v>-322</v>
      </c>
      <c r="L208" s="5">
        <f t="shared" si="33"/>
        <v>-10</v>
      </c>
      <c r="M208" s="49">
        <f t="shared" si="39"/>
        <v>-400</v>
      </c>
      <c r="N208" s="42">
        <f t="shared" si="30"/>
        <v>-10</v>
      </c>
      <c r="P208" s="5">
        <f t="shared" si="34"/>
        <v>2167.59472799999</v>
      </c>
      <c r="Q208" s="5">
        <f t="shared" si="35"/>
        <v>-3325.6748657809107</v>
      </c>
      <c r="R208" s="5">
        <f t="shared" si="36"/>
        <v>-1158.0801377809207</v>
      </c>
      <c r="S208" s="3">
        <f t="shared" si="37"/>
        <v>-6459.6213677027663</v>
      </c>
    </row>
    <row r="209" spans="1:19" s="10" customFormat="1" x14ac:dyDescent="0.3">
      <c r="A209" s="9">
        <v>40571</v>
      </c>
      <c r="B209" s="12">
        <v>387.46353099999999</v>
      </c>
      <c r="C209" s="12">
        <v>264.38284299999998</v>
      </c>
      <c r="D209" s="3">
        <f>B209-'ADF test'!$E$3*'Profitability analysis'!C209</f>
        <v>115.52539604584558</v>
      </c>
      <c r="E209" s="3">
        <f t="shared" si="31"/>
        <v>113.4621372694501</v>
      </c>
      <c r="F209" s="3">
        <f t="shared" si="27"/>
        <v>9.719301992358659</v>
      </c>
      <c r="G209" s="17">
        <f t="shared" si="28"/>
        <v>0.212284665917123</v>
      </c>
      <c r="H209" s="30">
        <f t="shared" si="29"/>
        <v>-20.134308000000033</v>
      </c>
      <c r="I209" s="30">
        <f>(C209-C208)*'ADF test'!$E$3</f>
        <v>-3.7946985960141113</v>
      </c>
      <c r="J209" s="5">
        <f t="shared" si="32"/>
        <v>0</v>
      </c>
      <c r="K209" s="49">
        <f t="shared" si="38"/>
        <v>-322</v>
      </c>
      <c r="L209" s="5">
        <f t="shared" si="33"/>
        <v>0</v>
      </c>
      <c r="M209" s="49">
        <f t="shared" si="39"/>
        <v>-400</v>
      </c>
      <c r="N209" s="42">
        <f t="shared" si="30"/>
        <v>0</v>
      </c>
      <c r="O209" s="42"/>
      <c r="P209" s="5">
        <f t="shared" si="34"/>
        <v>6483.2471760000108</v>
      </c>
      <c r="Q209" s="5">
        <f t="shared" si="35"/>
        <v>-1221.8929479165438</v>
      </c>
      <c r="R209" s="5">
        <f t="shared" si="36"/>
        <v>5261.3542280834672</v>
      </c>
      <c r="S209" s="3">
        <f t="shared" si="37"/>
        <v>-1198.2671396192991</v>
      </c>
    </row>
    <row r="210" spans="1:19" s="10" customFormat="1" x14ac:dyDescent="0.3">
      <c r="A210" s="9">
        <v>40574</v>
      </c>
      <c r="B210" s="12">
        <v>388.61404399999998</v>
      </c>
      <c r="C210" s="12">
        <v>273.66812099999999</v>
      </c>
      <c r="D210" s="3">
        <f>B210-'ADF test'!$E$3*'Profitability analysis'!C210</f>
        <v>107.12528483287105</v>
      </c>
      <c r="E210" s="3">
        <f t="shared" si="31"/>
        <v>113.4586268784021</v>
      </c>
      <c r="F210" s="3">
        <f t="shared" ref="F210:F273" si="40">_xlfn.STDEV.S(D181:D210)</f>
        <v>9.7216490280254746</v>
      </c>
      <c r="G210" s="17">
        <f t="shared" ref="G210:G273" si="41">(D210-E210)/F210</f>
        <v>-0.65146787620838376</v>
      </c>
      <c r="H210" s="30">
        <f t="shared" ref="H210:H273" si="42">B210-B209</f>
        <v>1.1505129999999895</v>
      </c>
      <c r="I210" s="30">
        <f>(C210-C209)*'ADF test'!$E$3</f>
        <v>9.550624212974526</v>
      </c>
      <c r="J210" s="5">
        <f t="shared" si="32"/>
        <v>0</v>
      </c>
      <c r="K210" s="49">
        <f t="shared" si="38"/>
        <v>-322</v>
      </c>
      <c r="L210" s="5">
        <f t="shared" si="33"/>
        <v>0</v>
      </c>
      <c r="M210" s="49">
        <f t="shared" si="39"/>
        <v>-400</v>
      </c>
      <c r="N210" s="42">
        <f t="shared" si="30"/>
        <v>0</v>
      </c>
      <c r="O210" s="42"/>
      <c r="P210" s="5">
        <f t="shared" si="34"/>
        <v>-370.46518599999661</v>
      </c>
      <c r="Q210" s="5">
        <f t="shared" si="35"/>
        <v>3075.3009965777974</v>
      </c>
      <c r="R210" s="5">
        <f t="shared" si="36"/>
        <v>2704.8358105778007</v>
      </c>
      <c r="S210" s="3">
        <f t="shared" si="37"/>
        <v>1506.5686709585016</v>
      </c>
    </row>
    <row r="211" spans="1:19" s="10" customFormat="1" x14ac:dyDescent="0.3">
      <c r="A211" s="9">
        <v>40575</v>
      </c>
      <c r="B211" s="12">
        <v>387.90606700000001</v>
      </c>
      <c r="C211" s="12">
        <v>269.64727800000003</v>
      </c>
      <c r="D211" s="3">
        <f>B211-'ADF test'!$E$3*'Profitability analysis'!C211</f>
        <v>110.55305481991536</v>
      </c>
      <c r="E211" s="3">
        <f t="shared" si="31"/>
        <v>113.34973097513118</v>
      </c>
      <c r="F211" s="3">
        <f t="shared" si="40"/>
        <v>9.7357489006204982</v>
      </c>
      <c r="G211" s="17">
        <f t="shared" si="41"/>
        <v>-0.28725845168804393</v>
      </c>
      <c r="H211" s="30">
        <f t="shared" si="42"/>
        <v>-0.70797699999997121</v>
      </c>
      <c r="I211" s="30">
        <f>(C211-C210)*'ADF test'!$E$3</f>
        <v>-4.1357469870442971</v>
      </c>
      <c r="J211" s="5">
        <f t="shared" si="32"/>
        <v>0</v>
      </c>
      <c r="K211" s="49">
        <f t="shared" si="38"/>
        <v>-322</v>
      </c>
      <c r="L211" s="5">
        <f t="shared" si="33"/>
        <v>0</v>
      </c>
      <c r="M211" s="49">
        <f t="shared" si="39"/>
        <v>-400</v>
      </c>
      <c r="N211" s="42">
        <f t="shared" si="30"/>
        <v>0</v>
      </c>
      <c r="O211" s="42"/>
      <c r="P211" s="5">
        <f t="shared" si="34"/>
        <v>227.96859399999073</v>
      </c>
      <c r="Q211" s="5">
        <f t="shared" si="35"/>
        <v>-1331.7105298282636</v>
      </c>
      <c r="R211" s="5">
        <f t="shared" si="36"/>
        <v>-1103.7419358282727</v>
      </c>
      <c r="S211" s="3">
        <f t="shared" si="37"/>
        <v>402.82673513022883</v>
      </c>
    </row>
    <row r="212" spans="1:19" s="10" customFormat="1" x14ac:dyDescent="0.3">
      <c r="A212" s="9">
        <v>40576</v>
      </c>
      <c r="B212" s="12">
        <v>393.34893799999998</v>
      </c>
      <c r="C212" s="12">
        <v>267.57464599999997</v>
      </c>
      <c r="D212" s="3">
        <f>B212-'ADF test'!$E$3*'Profitability analysis'!C212</f>
        <v>118.12778760841388</v>
      </c>
      <c r="E212" s="3">
        <f t="shared" si="31"/>
        <v>113.22045618992658</v>
      </c>
      <c r="F212" s="3">
        <f t="shared" si="40"/>
        <v>9.642142282603011</v>
      </c>
      <c r="G212" s="17">
        <f t="shared" si="41"/>
        <v>0.50894617343921933</v>
      </c>
      <c r="H212" s="30">
        <f t="shared" si="42"/>
        <v>5.4428709999999683</v>
      </c>
      <c r="I212" s="30">
        <f>(C212-C211)*'ADF test'!$E$3</f>
        <v>-2.1318617884985605</v>
      </c>
      <c r="J212" s="5">
        <f t="shared" si="32"/>
        <v>0</v>
      </c>
      <c r="K212" s="49">
        <f t="shared" si="38"/>
        <v>-322</v>
      </c>
      <c r="L212" s="5">
        <f t="shared" si="33"/>
        <v>0</v>
      </c>
      <c r="M212" s="49">
        <f t="shared" si="39"/>
        <v>-400</v>
      </c>
      <c r="N212" s="42">
        <f t="shared" si="30"/>
        <v>0</v>
      </c>
      <c r="O212" s="42"/>
      <c r="P212" s="5">
        <f t="shared" si="34"/>
        <v>-1752.6044619999898</v>
      </c>
      <c r="Q212" s="5">
        <f t="shared" si="35"/>
        <v>-686.45949589653651</v>
      </c>
      <c r="R212" s="5">
        <f t="shared" si="36"/>
        <v>-2439.0639578965265</v>
      </c>
      <c r="S212" s="3">
        <f t="shared" si="37"/>
        <v>-2036.2372227662977</v>
      </c>
    </row>
    <row r="213" spans="1:19" x14ac:dyDescent="0.3">
      <c r="A213" s="4">
        <v>40577</v>
      </c>
      <c r="B213" s="11">
        <v>399.411316</v>
      </c>
      <c r="C213" s="11">
        <v>273.62667800000003</v>
      </c>
      <c r="D213" s="3">
        <f>B213-'ADF test'!$E$3*'Profitability analysis'!C213</f>
        <v>117.96518415315785</v>
      </c>
      <c r="E213" s="3">
        <f t="shared" si="31"/>
        <v>113.26086056164043</v>
      </c>
      <c r="F213" s="3">
        <f t="shared" si="40"/>
        <v>9.6599788568938916</v>
      </c>
      <c r="G213" s="17">
        <f t="shared" si="41"/>
        <v>0.48699108571652394</v>
      </c>
      <c r="H213" s="30">
        <f t="shared" si="42"/>
        <v>6.0623780000000238</v>
      </c>
      <c r="I213" s="30">
        <f>(C213-C212)*'ADF test'!$E$3</f>
        <v>6.2249814552560654</v>
      </c>
      <c r="J213" s="5">
        <f t="shared" si="32"/>
        <v>0</v>
      </c>
      <c r="K213" s="49">
        <f t="shared" si="38"/>
        <v>-322</v>
      </c>
      <c r="L213" s="5">
        <f t="shared" si="33"/>
        <v>0</v>
      </c>
      <c r="M213" s="49">
        <f t="shared" si="39"/>
        <v>-400</v>
      </c>
      <c r="N213" s="42">
        <f t="shared" si="30"/>
        <v>0</v>
      </c>
      <c r="P213" s="5">
        <f t="shared" si="34"/>
        <v>-1952.0857160000078</v>
      </c>
      <c r="Q213" s="5">
        <f t="shared" si="35"/>
        <v>2004.4440285924532</v>
      </c>
      <c r="R213" s="5">
        <f t="shared" si="36"/>
        <v>52.358312592445373</v>
      </c>
      <c r="S213" s="3">
        <f t="shared" si="37"/>
        <v>-1983.8789101738523</v>
      </c>
    </row>
    <row r="214" spans="1:19" x14ac:dyDescent="0.3">
      <c r="A214" s="4">
        <v>40578</v>
      </c>
      <c r="B214" s="11">
        <v>391.35766599999999</v>
      </c>
      <c r="C214" s="11">
        <v>273.99975599999999</v>
      </c>
      <c r="D214" s="3">
        <f>B214-'ADF test'!$E$3*'Profitability analysis'!C214</f>
        <v>109.52779467006133</v>
      </c>
      <c r="E214" s="3">
        <f t="shared" si="31"/>
        <v>113.16381784769327</v>
      </c>
      <c r="F214" s="3">
        <f t="shared" si="40"/>
        <v>9.6831145006248125</v>
      </c>
      <c r="G214" s="17">
        <f t="shared" si="41"/>
        <v>-0.37550141304198387</v>
      </c>
      <c r="H214" s="30">
        <f t="shared" si="42"/>
        <v>-8.0536500000000046</v>
      </c>
      <c r="I214" s="30">
        <f>(C214-C213)*'ADF test'!$E$3</f>
        <v>0.38373948309654971</v>
      </c>
      <c r="J214" s="5">
        <f t="shared" si="32"/>
        <v>0</v>
      </c>
      <c r="K214" s="49">
        <f t="shared" si="38"/>
        <v>-322</v>
      </c>
      <c r="L214" s="5">
        <f t="shared" si="33"/>
        <v>0</v>
      </c>
      <c r="M214" s="49">
        <f t="shared" si="39"/>
        <v>-400</v>
      </c>
      <c r="N214" s="42">
        <f t="shared" si="30"/>
        <v>0</v>
      </c>
      <c r="P214" s="5">
        <f t="shared" si="34"/>
        <v>2593.2753000000016</v>
      </c>
      <c r="Q214" s="5">
        <f t="shared" si="35"/>
        <v>123.564113557089</v>
      </c>
      <c r="R214" s="5">
        <f t="shared" si="36"/>
        <v>2716.8394135570907</v>
      </c>
      <c r="S214" s="3">
        <f t="shared" si="37"/>
        <v>732.96050338323835</v>
      </c>
    </row>
    <row r="215" spans="1:19" x14ac:dyDescent="0.3">
      <c r="A215" s="4">
        <v>40581</v>
      </c>
      <c r="B215" s="11">
        <v>383.08270299999998</v>
      </c>
      <c r="C215" s="11">
        <v>270.31045499999999</v>
      </c>
      <c r="D215" s="3">
        <f>B215-'ADF test'!$E$3*'Profitability analysis'!C215</f>
        <v>105.04756215196511</v>
      </c>
      <c r="E215" s="3">
        <f t="shared" si="31"/>
        <v>112.83443306482249</v>
      </c>
      <c r="F215" s="3">
        <f t="shared" si="40"/>
        <v>9.7884890560537219</v>
      </c>
      <c r="G215" s="17">
        <f t="shared" si="41"/>
        <v>-0.79551306317715775</v>
      </c>
      <c r="H215" s="30">
        <f t="shared" si="42"/>
        <v>-8.2749630000000138</v>
      </c>
      <c r="I215" s="30">
        <f>(C215-C214)*'ADF test'!$E$3</f>
        <v>-3.794730481903839</v>
      </c>
      <c r="J215" s="5">
        <f t="shared" si="32"/>
        <v>0</v>
      </c>
      <c r="K215" s="49">
        <f t="shared" si="38"/>
        <v>-322</v>
      </c>
      <c r="L215" s="5">
        <f t="shared" si="33"/>
        <v>0</v>
      </c>
      <c r="M215" s="49">
        <f t="shared" si="39"/>
        <v>-400</v>
      </c>
      <c r="N215" s="42">
        <f t="shared" si="30"/>
        <v>0</v>
      </c>
      <c r="P215" s="5">
        <f t="shared" si="34"/>
        <v>2664.5380860000046</v>
      </c>
      <c r="Q215" s="5">
        <f t="shared" si="35"/>
        <v>-1221.9032151730362</v>
      </c>
      <c r="R215" s="5">
        <f t="shared" si="36"/>
        <v>1442.6348708269684</v>
      </c>
      <c r="S215" s="3">
        <f t="shared" si="37"/>
        <v>2175.5953742102065</v>
      </c>
    </row>
    <row r="216" spans="1:19" x14ac:dyDescent="0.3">
      <c r="A216" s="4">
        <v>40582</v>
      </c>
      <c r="B216" s="11">
        <v>364.718414</v>
      </c>
      <c r="C216" s="11">
        <v>265.91656499999999</v>
      </c>
      <c r="D216" s="3">
        <f>B216-'ADF test'!$E$3*'Profitability analysis'!C216</f>
        <v>91.202727736216332</v>
      </c>
      <c r="E216" s="3">
        <f t="shared" si="31"/>
        <v>112.30077205914138</v>
      </c>
      <c r="F216" s="3">
        <f t="shared" si="40"/>
        <v>10.515017823576883</v>
      </c>
      <c r="G216" s="17">
        <f t="shared" si="41"/>
        <v>-2.0064677660953452</v>
      </c>
      <c r="H216" s="30">
        <f t="shared" si="42"/>
        <v>-18.364288999999985</v>
      </c>
      <c r="I216" s="30">
        <f>(C216-C215)*'ADF test'!$E$3</f>
        <v>-4.5194545842511777</v>
      </c>
      <c r="J216" s="5">
        <f t="shared" si="32"/>
        <v>10</v>
      </c>
      <c r="K216" s="49">
        <f t="shared" si="38"/>
        <v>-312</v>
      </c>
      <c r="L216" s="5">
        <f t="shared" si="33"/>
        <v>0</v>
      </c>
      <c r="M216" s="49">
        <f t="shared" si="39"/>
        <v>-400</v>
      </c>
      <c r="N216" s="42">
        <f t="shared" si="30"/>
        <v>10</v>
      </c>
      <c r="P216" s="5">
        <f t="shared" si="34"/>
        <v>5913.3010579999955</v>
      </c>
      <c r="Q216" s="5">
        <f t="shared" si="35"/>
        <v>-1455.2643761288791</v>
      </c>
      <c r="R216" s="5">
        <f t="shared" si="36"/>
        <v>4458.0366818711163</v>
      </c>
      <c r="S216" s="3">
        <f t="shared" si="37"/>
        <v>6633.6320560813228</v>
      </c>
    </row>
    <row r="217" spans="1:19" x14ac:dyDescent="0.3">
      <c r="A217" s="4">
        <v>40583</v>
      </c>
      <c r="B217" s="11">
        <v>352.151093</v>
      </c>
      <c r="C217" s="11">
        <v>263.38799999999998</v>
      </c>
      <c r="D217" s="3">
        <f>B217-'ADF test'!$E$3*'Profitability analysis'!C217</f>
        <v>81.236230762495381</v>
      </c>
      <c r="E217" s="3">
        <f t="shared" si="31"/>
        <v>111.71538843801871</v>
      </c>
      <c r="F217" s="3">
        <f t="shared" si="40"/>
        <v>11.713234499004956</v>
      </c>
      <c r="G217" s="17">
        <f t="shared" si="41"/>
        <v>-2.6021128218778973</v>
      </c>
      <c r="H217" s="30">
        <f t="shared" si="42"/>
        <v>-12.567320999999993</v>
      </c>
      <c r="I217" s="30">
        <f>(C217-C216)*'ADF test'!$E$3</f>
        <v>-2.6008240262790254</v>
      </c>
      <c r="J217" s="5">
        <f t="shared" si="32"/>
        <v>0</v>
      </c>
      <c r="K217" s="49">
        <f t="shared" si="38"/>
        <v>-312</v>
      </c>
      <c r="L217" s="5">
        <f t="shared" si="33"/>
        <v>0</v>
      </c>
      <c r="M217" s="49">
        <f t="shared" si="39"/>
        <v>-400</v>
      </c>
      <c r="N217" s="42">
        <f t="shared" si="30"/>
        <v>0</v>
      </c>
      <c r="P217" s="5">
        <f t="shared" si="34"/>
        <v>3921.0041519999977</v>
      </c>
      <c r="Q217" s="5">
        <f t="shared" si="35"/>
        <v>-811.45709619905597</v>
      </c>
      <c r="R217" s="5">
        <f t="shared" si="36"/>
        <v>3109.547055800942</v>
      </c>
      <c r="S217" s="3">
        <f t="shared" si="37"/>
        <v>9743.1791118822657</v>
      </c>
    </row>
    <row r="218" spans="1:19" x14ac:dyDescent="0.3">
      <c r="A218" s="4">
        <v>40584</v>
      </c>
      <c r="B218" s="11">
        <v>365.95748900000001</v>
      </c>
      <c r="C218" s="11">
        <v>260.69357300000001</v>
      </c>
      <c r="D218" s="3">
        <f>B218-'ADF test'!$E$3*'Profitability analysis'!C218</f>
        <v>97.814052641859632</v>
      </c>
      <c r="E218" s="3">
        <f t="shared" si="31"/>
        <v>111.73264722569192</v>
      </c>
      <c r="F218" s="3">
        <f t="shared" si="40"/>
        <v>11.691617662047593</v>
      </c>
      <c r="G218" s="17">
        <f t="shared" si="41"/>
        <v>-1.1904763725736374</v>
      </c>
      <c r="H218" s="30">
        <f t="shared" si="42"/>
        <v>13.806396000000007</v>
      </c>
      <c r="I218" s="30">
        <f>(C218-C217)*'ADF test'!$E$3</f>
        <v>-2.7714258793642941</v>
      </c>
      <c r="J218" s="5">
        <f t="shared" si="32"/>
        <v>1</v>
      </c>
      <c r="K218" s="49">
        <f t="shared" si="38"/>
        <v>-311</v>
      </c>
      <c r="L218" s="5">
        <f t="shared" si="33"/>
        <v>0</v>
      </c>
      <c r="M218" s="49">
        <f t="shared" si="39"/>
        <v>-400</v>
      </c>
      <c r="N218" s="42">
        <f t="shared" si="30"/>
        <v>1</v>
      </c>
      <c r="P218" s="5">
        <f t="shared" si="34"/>
        <v>-4307.5955520000025</v>
      </c>
      <c r="Q218" s="5">
        <f t="shared" si="35"/>
        <v>-864.68487436165969</v>
      </c>
      <c r="R218" s="5">
        <f t="shared" si="36"/>
        <v>-5172.2804263616617</v>
      </c>
      <c r="S218" s="3">
        <f t="shared" si="37"/>
        <v>4570.898685520604</v>
      </c>
    </row>
    <row r="219" spans="1:19" x14ac:dyDescent="0.3">
      <c r="A219" s="4">
        <v>40585</v>
      </c>
      <c r="B219" s="11">
        <v>367.94873000000001</v>
      </c>
      <c r="C219" s="11">
        <v>271.05667099999999</v>
      </c>
      <c r="D219" s="3">
        <f>B219-'ADF test'!$E$3*'Profitability analysis'!C219</f>
        <v>89.146048471146685</v>
      </c>
      <c r="E219" s="3">
        <f t="shared" si="31"/>
        <v>111.59361149920365</v>
      </c>
      <c r="F219" s="3">
        <f t="shared" si="40"/>
        <v>11.940320946995655</v>
      </c>
      <c r="G219" s="17">
        <f t="shared" si="41"/>
        <v>-1.8799798705331341</v>
      </c>
      <c r="H219" s="30">
        <f t="shared" si="42"/>
        <v>1.9912410000000023</v>
      </c>
      <c r="I219" s="30">
        <f>(C219-C218)*'ADF test'!$E$3</f>
        <v>10.659245170712996</v>
      </c>
      <c r="J219" s="5">
        <f t="shared" si="32"/>
        <v>10</v>
      </c>
      <c r="K219" s="49">
        <f t="shared" si="38"/>
        <v>-301</v>
      </c>
      <c r="L219" s="5">
        <f t="shared" si="33"/>
        <v>0</v>
      </c>
      <c r="M219" s="49">
        <f t="shared" si="39"/>
        <v>-400</v>
      </c>
      <c r="N219" s="42">
        <f t="shared" si="30"/>
        <v>10</v>
      </c>
      <c r="P219" s="5">
        <f t="shared" si="34"/>
        <v>-619.27595100000076</v>
      </c>
      <c r="Q219" s="5">
        <f t="shared" si="35"/>
        <v>3315.0252480917416</v>
      </c>
      <c r="R219" s="5">
        <f t="shared" si="36"/>
        <v>2695.749297091741</v>
      </c>
      <c r="S219" s="3">
        <f t="shared" si="37"/>
        <v>7266.647982612345</v>
      </c>
    </row>
    <row r="220" spans="1:19" x14ac:dyDescent="0.3">
      <c r="A220" s="4">
        <v>40588</v>
      </c>
      <c r="B220" s="11">
        <v>380.95864899999998</v>
      </c>
      <c r="C220" s="11">
        <v>279.80310100000003</v>
      </c>
      <c r="D220" s="3">
        <f>B220-'ADF test'!$E$3*'Profitability analysis'!C220</f>
        <v>93.15958996526183</v>
      </c>
      <c r="E220" s="3">
        <f t="shared" si="31"/>
        <v>111.24254723604678</v>
      </c>
      <c r="F220" s="3">
        <f t="shared" si="40"/>
        <v>12.329162719740445</v>
      </c>
      <c r="G220" s="17">
        <f t="shared" si="41"/>
        <v>-1.4666816945997472</v>
      </c>
      <c r="H220" s="30">
        <f t="shared" si="42"/>
        <v>13.009918999999968</v>
      </c>
      <c r="I220" s="30">
        <f>(C220-C219)*'ADF test'!$E$3</f>
        <v>8.9963775058848032</v>
      </c>
      <c r="J220" s="5">
        <f t="shared" si="32"/>
        <v>1</v>
      </c>
      <c r="K220" s="49">
        <f t="shared" si="38"/>
        <v>-300</v>
      </c>
      <c r="L220" s="5">
        <f t="shared" si="33"/>
        <v>0</v>
      </c>
      <c r="M220" s="49">
        <f t="shared" si="39"/>
        <v>-400</v>
      </c>
      <c r="N220" s="42">
        <f t="shared" si="30"/>
        <v>1</v>
      </c>
      <c r="P220" s="5">
        <f t="shared" si="34"/>
        <v>-3915.9856189999905</v>
      </c>
      <c r="Q220" s="5">
        <f t="shared" si="35"/>
        <v>2707.9096292713257</v>
      </c>
      <c r="R220" s="5">
        <f t="shared" si="36"/>
        <v>-1208.0759897286648</v>
      </c>
      <c r="S220" s="3">
        <f t="shared" si="37"/>
        <v>6058.5719928836807</v>
      </c>
    </row>
    <row r="221" spans="1:19" x14ac:dyDescent="0.3">
      <c r="A221" s="4">
        <v>40589</v>
      </c>
      <c r="B221" s="11">
        <v>392.419647</v>
      </c>
      <c r="C221" s="11">
        <v>282.78762799999998</v>
      </c>
      <c r="D221" s="3">
        <f>B221-'ADF test'!$E$3*'Profitability analysis'!C221</f>
        <v>101.55077187246678</v>
      </c>
      <c r="E221" s="3">
        <f t="shared" si="31"/>
        <v>111.02676107480711</v>
      </c>
      <c r="F221" s="3">
        <f t="shared" si="40"/>
        <v>12.443550049416428</v>
      </c>
      <c r="G221" s="17">
        <f t="shared" si="41"/>
        <v>-0.76151814913821403</v>
      </c>
      <c r="H221" s="30">
        <f t="shared" si="42"/>
        <v>11.460998000000018</v>
      </c>
      <c r="I221" s="30">
        <f>(C221-C220)*'ADF test'!$E$3</f>
        <v>3.0698160927950457</v>
      </c>
      <c r="J221" s="5">
        <f t="shared" si="32"/>
        <v>0</v>
      </c>
      <c r="K221" s="49">
        <f t="shared" si="38"/>
        <v>-300</v>
      </c>
      <c r="L221" s="5">
        <f t="shared" si="33"/>
        <v>0</v>
      </c>
      <c r="M221" s="49">
        <f t="shared" si="39"/>
        <v>-400</v>
      </c>
      <c r="N221" s="42">
        <f t="shared" si="30"/>
        <v>0</v>
      </c>
      <c r="P221" s="5">
        <f t="shared" si="34"/>
        <v>-3438.2994000000053</v>
      </c>
      <c r="Q221" s="5">
        <f t="shared" si="35"/>
        <v>920.94482783851367</v>
      </c>
      <c r="R221" s="5">
        <f t="shared" si="36"/>
        <v>-2517.3545721614919</v>
      </c>
      <c r="S221" s="3">
        <f t="shared" si="37"/>
        <v>3541.2174207221888</v>
      </c>
    </row>
    <row r="222" spans="1:19" x14ac:dyDescent="0.3">
      <c r="A222" s="4">
        <v>40590</v>
      </c>
      <c r="B222" s="11">
        <v>391.84442100000001</v>
      </c>
      <c r="C222" s="11">
        <v>287.59613000000002</v>
      </c>
      <c r="D222" s="3">
        <f>B222-'ADF test'!$E$3*'Profitability analysis'!C222</f>
        <v>96.0296308843171</v>
      </c>
      <c r="E222" s="3">
        <f t="shared" si="31"/>
        <v>110.72287539502015</v>
      </c>
      <c r="F222" s="3">
        <f t="shared" si="40"/>
        <v>12.700772081299045</v>
      </c>
      <c r="G222" s="17">
        <f t="shared" si="41"/>
        <v>-1.1568780556528353</v>
      </c>
      <c r="H222" s="30">
        <f t="shared" si="42"/>
        <v>-0.57522599999998647</v>
      </c>
      <c r="I222" s="30">
        <f>(C222-C221)*'ADF test'!$E$3</f>
        <v>4.9459149881497053</v>
      </c>
      <c r="J222" s="5">
        <f t="shared" si="32"/>
        <v>1</v>
      </c>
      <c r="K222" s="49">
        <f t="shared" si="38"/>
        <v>-299</v>
      </c>
      <c r="L222" s="5">
        <f t="shared" si="33"/>
        <v>0</v>
      </c>
      <c r="M222" s="49">
        <f t="shared" si="39"/>
        <v>-400</v>
      </c>
      <c r="N222" s="42">
        <f t="shared" si="30"/>
        <v>1</v>
      </c>
      <c r="P222" s="5">
        <f t="shared" si="34"/>
        <v>172.56779999999594</v>
      </c>
      <c r="Q222" s="5">
        <f t="shared" si="35"/>
        <v>1483.7744964449116</v>
      </c>
      <c r="R222" s="5">
        <f t="shared" si="36"/>
        <v>1656.3422964449076</v>
      </c>
      <c r="S222" s="3">
        <f t="shared" si="37"/>
        <v>5197.5597171670961</v>
      </c>
    </row>
    <row r="223" spans="1:19" x14ac:dyDescent="0.3">
      <c r="A223" s="4">
        <v>40591</v>
      </c>
      <c r="B223" s="11">
        <v>396.66778599999998</v>
      </c>
      <c r="C223" s="11">
        <v>289.42001299999998</v>
      </c>
      <c r="D223" s="3">
        <f>B223-'ADF test'!$E$3*'Profitability analysis'!C223</f>
        <v>98.976991618054683</v>
      </c>
      <c r="E223" s="3">
        <f t="shared" si="31"/>
        <v>110.27318286521479</v>
      </c>
      <c r="F223" s="3">
        <f t="shared" si="40"/>
        <v>12.874504568214871</v>
      </c>
      <c r="G223" s="17">
        <f t="shared" si="41"/>
        <v>-0.87740784022467411</v>
      </c>
      <c r="H223" s="30">
        <f t="shared" si="42"/>
        <v>4.823364999999967</v>
      </c>
      <c r="I223" s="30">
        <f>(C223-C222)*'ADF test'!$E$3</f>
        <v>1.8760042662623875</v>
      </c>
      <c r="J223" s="5">
        <f t="shared" si="32"/>
        <v>0</v>
      </c>
      <c r="K223" s="49">
        <f t="shared" si="38"/>
        <v>-299</v>
      </c>
      <c r="L223" s="5">
        <f t="shared" si="33"/>
        <v>0</v>
      </c>
      <c r="M223" s="49">
        <f t="shared" si="39"/>
        <v>-400</v>
      </c>
      <c r="N223" s="42">
        <f t="shared" si="30"/>
        <v>0</v>
      </c>
      <c r="P223" s="5">
        <f t="shared" si="34"/>
        <v>-1442.1861349999901</v>
      </c>
      <c r="Q223" s="5">
        <f t="shared" si="35"/>
        <v>560.9252756124539</v>
      </c>
      <c r="R223" s="5">
        <f t="shared" si="36"/>
        <v>-881.26085938753624</v>
      </c>
      <c r="S223" s="3">
        <f t="shared" si="37"/>
        <v>4316.2988577795595</v>
      </c>
    </row>
    <row r="224" spans="1:19" x14ac:dyDescent="0.3">
      <c r="A224" s="4">
        <v>40592</v>
      </c>
      <c r="B224" s="11">
        <v>391.93292200000002</v>
      </c>
      <c r="C224" s="11">
        <v>280.83938599999999</v>
      </c>
      <c r="D224" s="3">
        <f>B224-'ADF test'!$E$3*'Profitability analysis'!C224</f>
        <v>103.06796395690242</v>
      </c>
      <c r="E224" s="3">
        <f t="shared" si="31"/>
        <v>109.7342144194717</v>
      </c>
      <c r="F224" s="3">
        <f t="shared" si="40"/>
        <v>12.824657567635732</v>
      </c>
      <c r="G224" s="17">
        <f t="shared" si="41"/>
        <v>-0.51979948996004466</v>
      </c>
      <c r="H224" s="30">
        <f t="shared" si="42"/>
        <v>-4.7348639999999591</v>
      </c>
      <c r="I224" s="30">
        <f>(C224-C223)*'ADF test'!$E$3</f>
        <v>-8.8258363388476742</v>
      </c>
      <c r="J224" s="5">
        <f t="shared" si="32"/>
        <v>0</v>
      </c>
      <c r="K224" s="49">
        <f t="shared" si="38"/>
        <v>-299</v>
      </c>
      <c r="L224" s="5">
        <f t="shared" si="33"/>
        <v>0</v>
      </c>
      <c r="M224" s="49">
        <f t="shared" si="39"/>
        <v>-400</v>
      </c>
      <c r="N224" s="42">
        <f t="shared" si="30"/>
        <v>0</v>
      </c>
      <c r="P224" s="5">
        <f t="shared" si="34"/>
        <v>1415.7243359999877</v>
      </c>
      <c r="Q224" s="5">
        <f t="shared" si="35"/>
        <v>-2638.9250653154545</v>
      </c>
      <c r="R224" s="5">
        <f t="shared" si="36"/>
        <v>-1223.2007293154668</v>
      </c>
      <c r="S224" s="3">
        <f t="shared" si="37"/>
        <v>3093.098128464093</v>
      </c>
    </row>
    <row r="225" spans="1:19" x14ac:dyDescent="0.3">
      <c r="A225" s="4">
        <v>40595</v>
      </c>
      <c r="B225" s="11">
        <v>394.189728</v>
      </c>
      <c r="C225" s="11">
        <v>276.65273999999999</v>
      </c>
      <c r="D225" s="3">
        <f>B225-'ADF test'!$E$3*'Profitability analysis'!C225</f>
        <v>109.63105811098382</v>
      </c>
      <c r="E225" s="3">
        <f t="shared" si="31"/>
        <v>109.23883280310504</v>
      </c>
      <c r="F225" s="3">
        <f t="shared" si="40"/>
        <v>12.518296643507821</v>
      </c>
      <c r="G225" s="17">
        <f t="shared" si="41"/>
        <v>3.1332162757318004E-2</v>
      </c>
      <c r="H225" s="30">
        <f t="shared" si="42"/>
        <v>2.2568059999999832</v>
      </c>
      <c r="I225" s="30">
        <f>(C225-C224)*'ADF test'!$E$3</f>
        <v>-4.3062881540814271</v>
      </c>
      <c r="J225" s="5">
        <f t="shared" si="32"/>
        <v>0</v>
      </c>
      <c r="K225" s="49">
        <f t="shared" si="38"/>
        <v>-299</v>
      </c>
      <c r="L225" s="5">
        <f t="shared" si="33"/>
        <v>0</v>
      </c>
      <c r="M225" s="49">
        <f t="shared" si="39"/>
        <v>-400</v>
      </c>
      <c r="N225" s="42">
        <f t="shared" si="30"/>
        <v>0</v>
      </c>
      <c r="P225" s="5">
        <f t="shared" si="34"/>
        <v>-674.78499399999498</v>
      </c>
      <c r="Q225" s="5">
        <f t="shared" si="35"/>
        <v>-1287.5801580703467</v>
      </c>
      <c r="R225" s="5">
        <f t="shared" si="36"/>
        <v>-1962.3651520703415</v>
      </c>
      <c r="S225" s="3">
        <f t="shared" si="37"/>
        <v>1130.7329763937514</v>
      </c>
    </row>
    <row r="226" spans="1:19" x14ac:dyDescent="0.3">
      <c r="A226" s="4">
        <v>40596</v>
      </c>
      <c r="B226" s="11">
        <v>386.88824499999998</v>
      </c>
      <c r="C226" s="11">
        <v>271.05667099999999</v>
      </c>
      <c r="D226" s="3">
        <f>B226-'ADF test'!$E$3*'Profitability analysis'!C226</f>
        <v>108.08556347114666</v>
      </c>
      <c r="E226" s="3">
        <f t="shared" si="31"/>
        <v>108.77872201503683</v>
      </c>
      <c r="F226" s="3">
        <f t="shared" si="40"/>
        <v>12.28887901059727</v>
      </c>
      <c r="G226" s="17">
        <f t="shared" si="41"/>
        <v>-5.6405351805680154E-2</v>
      </c>
      <c r="H226" s="30">
        <f t="shared" si="42"/>
        <v>-7.3014830000000188</v>
      </c>
      <c r="I226" s="30">
        <f>(C226-C225)*'ADF test'!$E$3</f>
        <v>-5.7559883601628412</v>
      </c>
      <c r="J226" s="5">
        <f t="shared" si="32"/>
        <v>0</v>
      </c>
      <c r="K226" s="49">
        <f t="shared" si="38"/>
        <v>-299</v>
      </c>
      <c r="L226" s="5">
        <f t="shared" si="33"/>
        <v>0</v>
      </c>
      <c r="M226" s="49">
        <f t="shared" si="39"/>
        <v>-400</v>
      </c>
      <c r="N226" s="42">
        <f t="shared" si="30"/>
        <v>0</v>
      </c>
      <c r="P226" s="5">
        <f t="shared" si="34"/>
        <v>2183.1434170000057</v>
      </c>
      <c r="Q226" s="5">
        <f t="shared" si="35"/>
        <v>-1721.0405196886895</v>
      </c>
      <c r="R226" s="5">
        <f t="shared" si="36"/>
        <v>462.10289731131616</v>
      </c>
      <c r="S226" s="3">
        <f t="shared" si="37"/>
        <v>1592.8358737050676</v>
      </c>
    </row>
    <row r="227" spans="1:19" x14ac:dyDescent="0.3">
      <c r="A227" s="4">
        <v>40597</v>
      </c>
      <c r="B227" s="11">
        <v>397.287262</v>
      </c>
      <c r="C227" s="11">
        <v>270.06179800000001</v>
      </c>
      <c r="D227" s="3">
        <f>B227-'ADF test'!$E$3*'Profitability analysis'!C227</f>
        <v>119.50788404510905</v>
      </c>
      <c r="E227" s="3">
        <f t="shared" si="31"/>
        <v>108.84637587078838</v>
      </c>
      <c r="F227" s="3">
        <f t="shared" si="40"/>
        <v>12.343887741252454</v>
      </c>
      <c r="G227" s="17">
        <f t="shared" si="41"/>
        <v>0.86370747999356967</v>
      </c>
      <c r="H227" s="30">
        <f t="shared" si="42"/>
        <v>10.399017000000015</v>
      </c>
      <c r="I227" s="30">
        <f>(C227-C226)*'ADF test'!$E$3</f>
        <v>-1.0233035739624003</v>
      </c>
      <c r="J227" s="5">
        <f t="shared" si="32"/>
        <v>0</v>
      </c>
      <c r="K227" s="49">
        <f t="shared" si="38"/>
        <v>-299</v>
      </c>
      <c r="L227" s="5">
        <f t="shared" si="33"/>
        <v>0</v>
      </c>
      <c r="M227" s="49">
        <f t="shared" si="39"/>
        <v>-400</v>
      </c>
      <c r="N227" s="42">
        <f t="shared" ref="N227:N290" si="43">IF(J227&lt;&gt;"",J227,IF(L227&lt;&gt;"",L227,N226))</f>
        <v>0</v>
      </c>
      <c r="P227" s="5">
        <f t="shared" si="34"/>
        <v>-3109.3060830000045</v>
      </c>
      <c r="Q227" s="5">
        <f t="shared" si="35"/>
        <v>-305.96776861475769</v>
      </c>
      <c r="R227" s="5">
        <f t="shared" si="36"/>
        <v>-3415.273851614762</v>
      </c>
      <c r="S227" s="3">
        <f t="shared" si="37"/>
        <v>-1822.4379779096944</v>
      </c>
    </row>
    <row r="228" spans="1:19" x14ac:dyDescent="0.3">
      <c r="A228" s="4">
        <v>40598</v>
      </c>
      <c r="B228" s="11">
        <v>369.80731200000002</v>
      </c>
      <c r="C228" s="11">
        <v>255.22190900000001</v>
      </c>
      <c r="D228" s="3">
        <f>B228-'ADF test'!$E$3*'Profitability analysis'!C228</f>
        <v>107.29190386930327</v>
      </c>
      <c r="E228" s="3">
        <f t="shared" ref="E228:E291" si="44">AVERAGE(D199:D228)</f>
        <v>108.71595578729436</v>
      </c>
      <c r="F228" s="3">
        <f t="shared" si="40"/>
        <v>12.33878199750678</v>
      </c>
      <c r="G228" s="17">
        <f t="shared" si="41"/>
        <v>-0.11541268159846267</v>
      </c>
      <c r="H228" s="30">
        <f t="shared" si="42"/>
        <v>-27.479949999999974</v>
      </c>
      <c r="I228" s="30">
        <f>(C228-C227)*'ADF test'!$E$3</f>
        <v>-15.263969824194195</v>
      </c>
      <c r="J228" s="5">
        <f t="shared" ref="J228:J291" si="45">IF(AND(G228&lt;-1.5,G228&gt;-2.5),10,IF(AND(G228&lt;-1,G228&gt;-1.5),1,IF(AND(G228&gt;1.5,G228&lt;2.5),-10,IF(AND(G228&gt;1,G228&lt;1.5),-1,0))))</f>
        <v>0</v>
      </c>
      <c r="K228" s="49">
        <f t="shared" si="38"/>
        <v>-299</v>
      </c>
      <c r="L228" s="5">
        <f t="shared" ref="L228:L291" si="46">IF(AND(G228&gt;1.5,G228&lt;2.5),-10,IF(AND(G228&gt;1,G228&lt;1.5),-1,0))</f>
        <v>0</v>
      </c>
      <c r="M228" s="49">
        <f t="shared" si="39"/>
        <v>-400</v>
      </c>
      <c r="N228" s="42">
        <f t="shared" si="43"/>
        <v>0</v>
      </c>
      <c r="P228" s="5">
        <f t="shared" ref="P228:P291" si="47">K227*H228</f>
        <v>8216.5050499999925</v>
      </c>
      <c r="Q228" s="5">
        <f t="shared" ref="Q228:Q291" si="48">I228*-1*K227</f>
        <v>-4563.9269774340646</v>
      </c>
      <c r="R228" s="5">
        <f t="shared" ref="R228:R291" si="49">SUM(P228:Q228)</f>
        <v>3652.5780725659279</v>
      </c>
      <c r="S228" s="3">
        <f t="shared" ref="S228:S291" si="50">R228+S227</f>
        <v>1830.1400946562335</v>
      </c>
    </row>
    <row r="229" spans="1:19" s="10" customFormat="1" x14ac:dyDescent="0.3">
      <c r="A229" s="9">
        <v>40599</v>
      </c>
      <c r="B229" s="12">
        <v>386.66699199999999</v>
      </c>
      <c r="C229" s="12">
        <v>261.31536899999998</v>
      </c>
      <c r="D229" s="3">
        <f>B229-'ADF test'!$E$3*'Profitability analysis'!C229</f>
        <v>117.88399052241675</v>
      </c>
      <c r="E229" s="3">
        <f t="shared" si="44"/>
        <v>109.1694409734729</v>
      </c>
      <c r="F229" s="3">
        <f t="shared" si="40"/>
        <v>12.419841430362816</v>
      </c>
      <c r="G229" s="17">
        <f t="shared" si="41"/>
        <v>0.7016635113906825</v>
      </c>
      <c r="H229" s="30">
        <f t="shared" si="42"/>
        <v>16.859679999999969</v>
      </c>
      <c r="I229" s="30">
        <f>(C229-C228)*'ADF test'!$E$3</f>
        <v>6.2675933468864784</v>
      </c>
      <c r="J229" s="5">
        <f t="shared" si="45"/>
        <v>0</v>
      </c>
      <c r="K229" s="49">
        <f t="shared" ref="K229:K292" si="51">J229+K228</f>
        <v>-299</v>
      </c>
      <c r="L229" s="5">
        <f t="shared" si="46"/>
        <v>0</v>
      </c>
      <c r="M229" s="49">
        <f t="shared" ref="M229:M292" si="52">L229+M228</f>
        <v>-400</v>
      </c>
      <c r="N229" s="42">
        <f t="shared" si="43"/>
        <v>0</v>
      </c>
      <c r="O229" s="42"/>
      <c r="P229" s="5">
        <f t="shared" si="47"/>
        <v>-5041.0443199999909</v>
      </c>
      <c r="Q229" s="5">
        <f t="shared" si="48"/>
        <v>1874.0104107190571</v>
      </c>
      <c r="R229" s="5">
        <f t="shared" si="49"/>
        <v>-3167.0339092809336</v>
      </c>
      <c r="S229" s="3">
        <f t="shared" si="50"/>
        <v>-1336.8938146247001</v>
      </c>
    </row>
    <row r="230" spans="1:19" s="10" customFormat="1" x14ac:dyDescent="0.3">
      <c r="A230" s="9">
        <v>40602</v>
      </c>
      <c r="B230" s="12">
        <v>389.01229899999998</v>
      </c>
      <c r="C230" s="12">
        <v>260.32049599999999</v>
      </c>
      <c r="D230" s="3">
        <f>B230-'ADF test'!$E$3*'Profitability analysis'!C230</f>
        <v>121.25260109637918</v>
      </c>
      <c r="E230" s="3">
        <f t="shared" si="44"/>
        <v>109.76214953862973</v>
      </c>
      <c r="F230" s="3">
        <f t="shared" si="40"/>
        <v>12.562007199131646</v>
      </c>
      <c r="G230" s="17">
        <f t="shared" si="41"/>
        <v>0.91469869230322798</v>
      </c>
      <c r="H230" s="30">
        <f t="shared" si="42"/>
        <v>2.3453069999999911</v>
      </c>
      <c r="I230" s="30">
        <f>(C230-C229)*'ADF test'!$E$3</f>
        <v>-1.0233035739624003</v>
      </c>
      <c r="J230" s="5">
        <f t="shared" si="45"/>
        <v>0</v>
      </c>
      <c r="K230" s="49">
        <f t="shared" si="51"/>
        <v>-299</v>
      </c>
      <c r="L230" s="5">
        <f t="shared" si="46"/>
        <v>0</v>
      </c>
      <c r="M230" s="49">
        <f t="shared" si="52"/>
        <v>-400</v>
      </c>
      <c r="N230" s="42">
        <f t="shared" si="43"/>
        <v>0</v>
      </c>
      <c r="O230" s="42"/>
      <c r="P230" s="5">
        <f t="shared" si="47"/>
        <v>-701.2467929999973</v>
      </c>
      <c r="Q230" s="5">
        <f t="shared" si="48"/>
        <v>-305.96776861475769</v>
      </c>
      <c r="R230" s="5">
        <f t="shared" si="49"/>
        <v>-1007.214561614755</v>
      </c>
      <c r="S230" s="3">
        <f t="shared" si="50"/>
        <v>-2344.1083762394551</v>
      </c>
    </row>
    <row r="231" spans="1:19" s="10" customFormat="1" x14ac:dyDescent="0.3">
      <c r="A231" s="9">
        <v>40603</v>
      </c>
      <c r="B231" s="12">
        <v>409.854645</v>
      </c>
      <c r="C231" s="12">
        <v>269.31564300000002</v>
      </c>
      <c r="D231" s="3">
        <f>B231-'ADF test'!$E$3*'Profitability analysis'!C231</f>
        <v>132.84274498272515</v>
      </c>
      <c r="E231" s="3">
        <f t="shared" si="44"/>
        <v>110.22623274407191</v>
      </c>
      <c r="F231" s="3">
        <f t="shared" si="40"/>
        <v>13.155172875611481</v>
      </c>
      <c r="G231" s="17">
        <f t="shared" si="41"/>
        <v>1.7192105685347734</v>
      </c>
      <c r="H231" s="30">
        <f t="shared" si="42"/>
        <v>20.84234600000002</v>
      </c>
      <c r="I231" s="30">
        <f>(C231-C230)*'ADF test'!$E$3</f>
        <v>9.2522021136540467</v>
      </c>
      <c r="J231" s="5">
        <f t="shared" si="45"/>
        <v>-10</v>
      </c>
      <c r="K231" s="49">
        <f t="shared" si="51"/>
        <v>-309</v>
      </c>
      <c r="L231" s="5">
        <f t="shared" si="46"/>
        <v>-10</v>
      </c>
      <c r="M231" s="49">
        <f t="shared" si="52"/>
        <v>-410</v>
      </c>
      <c r="N231" s="42">
        <f t="shared" si="43"/>
        <v>-10</v>
      </c>
      <c r="O231" s="42"/>
      <c r="P231" s="5">
        <f t="shared" si="47"/>
        <v>-6231.8614540000062</v>
      </c>
      <c r="Q231" s="5">
        <f t="shared" si="48"/>
        <v>2766.4084319825602</v>
      </c>
      <c r="R231" s="5">
        <f t="shared" si="49"/>
        <v>-3465.4530220174461</v>
      </c>
      <c r="S231" s="3">
        <f t="shared" si="50"/>
        <v>-5809.5613982569012</v>
      </c>
    </row>
    <row r="232" spans="1:19" x14ac:dyDescent="0.3">
      <c r="A232" s="4">
        <v>40605</v>
      </c>
      <c r="B232" s="11">
        <v>405.65078699999998</v>
      </c>
      <c r="C232" s="11">
        <v>268.61096199999997</v>
      </c>
      <c r="D232" s="3">
        <f>B232-'ADF test'!$E$3*'Profitability analysis'!C232</f>
        <v>129.36370571416467</v>
      </c>
      <c r="E232" s="3">
        <f t="shared" si="44"/>
        <v>110.58523452305015</v>
      </c>
      <c r="F232" s="3">
        <f t="shared" si="40"/>
        <v>13.532924500838282</v>
      </c>
      <c r="G232" s="17">
        <f t="shared" si="41"/>
        <v>1.3876136817249891</v>
      </c>
      <c r="H232" s="30">
        <f t="shared" si="42"/>
        <v>-4.2038580000000252</v>
      </c>
      <c r="I232" s="30">
        <f>(C232-C231)*'ADF test'!$E$3</f>
        <v>-0.724818731439552</v>
      </c>
      <c r="J232" s="5">
        <f t="shared" si="45"/>
        <v>-1</v>
      </c>
      <c r="K232" s="49">
        <f t="shared" si="51"/>
        <v>-310</v>
      </c>
      <c r="L232" s="5">
        <f t="shared" si="46"/>
        <v>-1</v>
      </c>
      <c r="M232" s="49">
        <f t="shared" si="52"/>
        <v>-411</v>
      </c>
      <c r="N232" s="42">
        <f t="shared" si="43"/>
        <v>-1</v>
      </c>
      <c r="P232" s="5">
        <f t="shared" si="47"/>
        <v>1298.9921220000078</v>
      </c>
      <c r="Q232" s="5">
        <f t="shared" si="48"/>
        <v>-223.96898801482158</v>
      </c>
      <c r="R232" s="5">
        <f t="shared" si="49"/>
        <v>1075.0231339851862</v>
      </c>
      <c r="S232" s="3">
        <f t="shared" si="50"/>
        <v>-4734.538264271715</v>
      </c>
    </row>
    <row r="233" spans="1:19" x14ac:dyDescent="0.3">
      <c r="A233" s="4">
        <v>40606</v>
      </c>
      <c r="B233" s="11">
        <v>407.42083700000001</v>
      </c>
      <c r="C233" s="11">
        <v>271.180969</v>
      </c>
      <c r="D233" s="3">
        <f>B233-'ADF test'!$E$3*'Profitability analysis'!C233</f>
        <v>128.49030539617587</v>
      </c>
      <c r="E233" s="3">
        <f t="shared" si="44"/>
        <v>111.21245862310222</v>
      </c>
      <c r="F233" s="3">
        <f t="shared" si="40"/>
        <v>13.919744686563103</v>
      </c>
      <c r="G233" s="17">
        <f t="shared" si="41"/>
        <v>1.2412473908197585</v>
      </c>
      <c r="H233" s="30">
        <f t="shared" si="42"/>
        <v>1.7700500000000261</v>
      </c>
      <c r="I233" s="30">
        <f>(C233-C232)*'ADF test'!$E$3</f>
        <v>2.64345031798879</v>
      </c>
      <c r="J233" s="5">
        <f t="shared" si="45"/>
        <v>-1</v>
      </c>
      <c r="K233" s="49">
        <f t="shared" si="51"/>
        <v>-311</v>
      </c>
      <c r="L233" s="5">
        <f t="shared" si="46"/>
        <v>-1</v>
      </c>
      <c r="M233" s="49">
        <f t="shared" si="52"/>
        <v>-412</v>
      </c>
      <c r="N233" s="42">
        <f t="shared" si="43"/>
        <v>-1</v>
      </c>
      <c r="P233" s="5">
        <f t="shared" si="47"/>
        <v>-548.71550000000809</v>
      </c>
      <c r="Q233" s="5">
        <f t="shared" si="48"/>
        <v>819.46959857652496</v>
      </c>
      <c r="R233" s="5">
        <f t="shared" si="49"/>
        <v>270.75409857651687</v>
      </c>
      <c r="S233" s="3">
        <f t="shared" si="50"/>
        <v>-4463.7841656951978</v>
      </c>
    </row>
    <row r="234" spans="1:19" x14ac:dyDescent="0.3">
      <c r="A234" s="4">
        <v>40609</v>
      </c>
      <c r="B234" s="11">
        <v>400.47341899999998</v>
      </c>
      <c r="C234" s="11">
        <v>270.93228099999999</v>
      </c>
      <c r="D234" s="3">
        <f>B234-'ADF test'!$E$3*'Profitability analysis'!C234</f>
        <v>121.79868217520954</v>
      </c>
      <c r="E234" s="3">
        <f t="shared" si="44"/>
        <v>111.60487231335399</v>
      </c>
      <c r="F234" s="3">
        <f t="shared" si="40"/>
        <v>14.050476622217047</v>
      </c>
      <c r="G234" s="17">
        <f t="shared" si="41"/>
        <v>0.72551345665646494</v>
      </c>
      <c r="H234" s="30">
        <f t="shared" si="42"/>
        <v>-6.9474180000000274</v>
      </c>
      <c r="I234" s="30">
        <f>(C234-C233)*'ADF test'!$E$3</f>
        <v>-0.25579477903368708</v>
      </c>
      <c r="J234" s="5">
        <f t="shared" si="45"/>
        <v>0</v>
      </c>
      <c r="K234" s="49">
        <f t="shared" si="51"/>
        <v>-311</v>
      </c>
      <c r="L234" s="5">
        <f t="shared" si="46"/>
        <v>0</v>
      </c>
      <c r="M234" s="49">
        <f t="shared" si="52"/>
        <v>-412</v>
      </c>
      <c r="N234" s="42">
        <f t="shared" si="43"/>
        <v>0</v>
      </c>
      <c r="P234" s="5">
        <f t="shared" si="47"/>
        <v>2160.6469980000084</v>
      </c>
      <c r="Q234" s="5">
        <f t="shared" si="48"/>
        <v>-79.552176279476683</v>
      </c>
      <c r="R234" s="5">
        <f t="shared" si="49"/>
        <v>2081.0948217205319</v>
      </c>
      <c r="S234" s="3">
        <f t="shared" si="50"/>
        <v>-2382.6893439746659</v>
      </c>
    </row>
    <row r="235" spans="1:19" x14ac:dyDescent="0.3">
      <c r="A235" s="4">
        <v>40610</v>
      </c>
      <c r="B235" s="11">
        <v>407.64209</v>
      </c>
      <c r="C235" s="11">
        <v>274.82882699999999</v>
      </c>
      <c r="D235" s="3">
        <f>B235-'ADF test'!$E$3*'Profitability analysis'!C235</f>
        <v>124.9594552345589</v>
      </c>
      <c r="E235" s="3">
        <f t="shared" si="44"/>
        <v>111.45674304024662</v>
      </c>
      <c r="F235" s="3">
        <f t="shared" si="40"/>
        <v>13.878738768773403</v>
      </c>
      <c r="G235" s="17">
        <f t="shared" si="41"/>
        <v>0.97290628631852583</v>
      </c>
      <c r="H235" s="30">
        <f t="shared" si="42"/>
        <v>7.1686710000000176</v>
      </c>
      <c r="I235" s="30">
        <f>(C235-C234)*'ADF test'!$E$3</f>
        <v>4.0078979406506754</v>
      </c>
      <c r="J235" s="5">
        <f t="shared" si="45"/>
        <v>0</v>
      </c>
      <c r="K235" s="49">
        <f t="shared" si="51"/>
        <v>-311</v>
      </c>
      <c r="L235" s="5">
        <f t="shared" si="46"/>
        <v>0</v>
      </c>
      <c r="M235" s="49">
        <f t="shared" si="52"/>
        <v>-412</v>
      </c>
      <c r="N235" s="42">
        <f t="shared" si="43"/>
        <v>0</v>
      </c>
      <c r="P235" s="5">
        <f t="shared" si="47"/>
        <v>-2229.4566810000056</v>
      </c>
      <c r="Q235" s="5">
        <f t="shared" si="48"/>
        <v>1246.4562595423602</v>
      </c>
      <c r="R235" s="5">
        <f t="shared" si="49"/>
        <v>-983.00042145764542</v>
      </c>
      <c r="S235" s="3">
        <f t="shared" si="50"/>
        <v>-3365.6897654323111</v>
      </c>
    </row>
    <row r="236" spans="1:19" x14ac:dyDescent="0.3">
      <c r="A236" s="4">
        <v>40611</v>
      </c>
      <c r="B236" s="11">
        <v>416.13833599999998</v>
      </c>
      <c r="C236" s="11">
        <v>275.03607199999999</v>
      </c>
      <c r="D236" s="3">
        <f>B236-'ADF test'!$E$3*'Profitability analysis'!C236</f>
        <v>133.24253377581203</v>
      </c>
      <c r="E236" s="3">
        <f t="shared" si="44"/>
        <v>111.68082387237328</v>
      </c>
      <c r="F236" s="3">
        <f t="shared" si="40"/>
        <v>14.181303412159135</v>
      </c>
      <c r="G236" s="17">
        <f t="shared" si="41"/>
        <v>1.5204321688055566</v>
      </c>
      <c r="H236" s="30">
        <f t="shared" si="42"/>
        <v>8.4962459999999851</v>
      </c>
      <c r="I236" s="30">
        <f>(C236-C235)*'ADF test'!$E$3</f>
        <v>0.2131674587468364</v>
      </c>
      <c r="J236" s="5">
        <f t="shared" si="45"/>
        <v>-10</v>
      </c>
      <c r="K236" s="49">
        <f t="shared" si="51"/>
        <v>-321</v>
      </c>
      <c r="L236" s="5">
        <f t="shared" si="46"/>
        <v>-10</v>
      </c>
      <c r="M236" s="49">
        <f t="shared" si="52"/>
        <v>-422</v>
      </c>
      <c r="N236" s="42">
        <f t="shared" si="43"/>
        <v>-10</v>
      </c>
      <c r="P236" s="5">
        <f t="shared" si="47"/>
        <v>-2642.3325059999952</v>
      </c>
      <c r="Q236" s="5">
        <f t="shared" si="48"/>
        <v>66.295079670266119</v>
      </c>
      <c r="R236" s="5">
        <f t="shared" si="49"/>
        <v>-2576.037426329729</v>
      </c>
      <c r="S236" s="3">
        <f t="shared" si="50"/>
        <v>-5941.7271917620401</v>
      </c>
    </row>
    <row r="237" spans="1:19" x14ac:dyDescent="0.3">
      <c r="A237" s="4">
        <v>40612</v>
      </c>
      <c r="B237" s="11">
        <v>412.68673699999999</v>
      </c>
      <c r="C237" s="11">
        <v>273.75106799999998</v>
      </c>
      <c r="D237" s="3">
        <f>B237-'ADF test'!$E$3*'Profitability analysis'!C237</f>
        <v>131.11266044909502</v>
      </c>
      <c r="E237" s="3">
        <f t="shared" si="44"/>
        <v>111.77947221612875</v>
      </c>
      <c r="F237" s="3">
        <f t="shared" si="40"/>
        <v>14.309553652409067</v>
      </c>
      <c r="G237" s="17">
        <f t="shared" si="41"/>
        <v>1.3510685729677845</v>
      </c>
      <c r="H237" s="30">
        <f t="shared" si="42"/>
        <v>-3.4515989999999874</v>
      </c>
      <c r="I237" s="30">
        <f>(C237-C236)*'ADF test'!$E$3</f>
        <v>-1.3217256732829381</v>
      </c>
      <c r="J237" s="5">
        <f t="shared" si="45"/>
        <v>-1</v>
      </c>
      <c r="K237" s="49">
        <f t="shared" si="51"/>
        <v>-322</v>
      </c>
      <c r="L237" s="5">
        <f t="shared" si="46"/>
        <v>-1</v>
      </c>
      <c r="M237" s="49">
        <f t="shared" si="52"/>
        <v>-423</v>
      </c>
      <c r="N237" s="42">
        <f t="shared" si="43"/>
        <v>-1</v>
      </c>
      <c r="P237" s="5">
        <f t="shared" si="47"/>
        <v>1107.963278999996</v>
      </c>
      <c r="Q237" s="5">
        <f t="shared" si="48"/>
        <v>-424.27394112382314</v>
      </c>
      <c r="R237" s="5">
        <f t="shared" si="49"/>
        <v>683.68933787617289</v>
      </c>
      <c r="S237" s="3">
        <f t="shared" si="50"/>
        <v>-5258.0378538858677</v>
      </c>
    </row>
    <row r="238" spans="1:19" x14ac:dyDescent="0.3">
      <c r="A238" s="4">
        <v>40613</v>
      </c>
      <c r="B238" s="11">
        <v>404.677277</v>
      </c>
      <c r="C238" s="11">
        <v>269.19131499999997</v>
      </c>
      <c r="D238" s="3">
        <f>B238-'ADF test'!$E$3*'Profitability analysis'!C238</f>
        <v>127.79325791500861</v>
      </c>
      <c r="E238" s="3">
        <f t="shared" si="44"/>
        <v>111.64374729830131</v>
      </c>
      <c r="F238" s="3">
        <f t="shared" si="40"/>
        <v>14.1306666945384</v>
      </c>
      <c r="G238" s="17">
        <f t="shared" si="41"/>
        <v>1.1428696866050347</v>
      </c>
      <c r="H238" s="30">
        <f t="shared" si="42"/>
        <v>-8.00945999999999</v>
      </c>
      <c r="I238" s="30">
        <f>(C238-C237)*'ADF test'!$E$3</f>
        <v>-4.6900574659135907</v>
      </c>
      <c r="J238" s="5">
        <f t="shared" si="45"/>
        <v>-1</v>
      </c>
      <c r="K238" s="49">
        <f t="shared" si="51"/>
        <v>-323</v>
      </c>
      <c r="L238" s="5">
        <f t="shared" si="46"/>
        <v>-1</v>
      </c>
      <c r="M238" s="49">
        <f t="shared" si="52"/>
        <v>-424</v>
      </c>
      <c r="N238" s="42">
        <f t="shared" si="43"/>
        <v>-1</v>
      </c>
      <c r="P238" s="5">
        <f t="shared" si="47"/>
        <v>2579.0461199999968</v>
      </c>
      <c r="Q238" s="5">
        <f t="shared" si="48"/>
        <v>-1510.1985040241761</v>
      </c>
      <c r="R238" s="5">
        <f t="shared" si="49"/>
        <v>1068.8476159758206</v>
      </c>
      <c r="S238" s="3">
        <f t="shared" si="50"/>
        <v>-4189.1902379100466</v>
      </c>
    </row>
    <row r="239" spans="1:19" x14ac:dyDescent="0.3">
      <c r="A239" s="4">
        <v>40616</v>
      </c>
      <c r="B239" s="11">
        <v>410.695404</v>
      </c>
      <c r="C239" s="11">
        <v>279.59579500000001</v>
      </c>
      <c r="D239" s="3">
        <f>B239-'ADF test'!$E$3*'Profitability analysis'!C239</f>
        <v>123.10957516721112</v>
      </c>
      <c r="E239" s="3">
        <f t="shared" si="44"/>
        <v>111.89655326901351</v>
      </c>
      <c r="F239" s="3">
        <f t="shared" si="40"/>
        <v>14.269665416283001</v>
      </c>
      <c r="G239" s="17">
        <f t="shared" si="41"/>
        <v>0.78579431059417282</v>
      </c>
      <c r="H239" s="30">
        <f t="shared" si="42"/>
        <v>6.0181269999999927</v>
      </c>
      <c r="I239" s="30">
        <f>(C239-C238)*'ADF test'!$E$3</f>
        <v>10.701809747797478</v>
      </c>
      <c r="J239" s="5">
        <f t="shared" si="45"/>
        <v>0</v>
      </c>
      <c r="K239" s="49">
        <f t="shared" si="51"/>
        <v>-323</v>
      </c>
      <c r="L239" s="5">
        <f t="shared" si="46"/>
        <v>0</v>
      </c>
      <c r="M239" s="49">
        <f t="shared" si="52"/>
        <v>-424</v>
      </c>
      <c r="N239" s="42">
        <f t="shared" si="43"/>
        <v>0</v>
      </c>
      <c r="P239" s="5">
        <f t="shared" si="47"/>
        <v>-1943.8550209999976</v>
      </c>
      <c r="Q239" s="5">
        <f t="shared" si="48"/>
        <v>3456.6845485385852</v>
      </c>
      <c r="R239" s="5">
        <f t="shared" si="49"/>
        <v>1512.8295275385876</v>
      </c>
      <c r="S239" s="3">
        <f t="shared" si="50"/>
        <v>-2676.3607103714589</v>
      </c>
    </row>
    <row r="240" spans="1:19" x14ac:dyDescent="0.3">
      <c r="A240" s="4">
        <v>40617</v>
      </c>
      <c r="B240" s="11">
        <v>406.04904199999999</v>
      </c>
      <c r="C240" s="11">
        <v>273.66812099999999</v>
      </c>
      <c r="D240" s="3">
        <f>B240-'ADF test'!$E$3*'Profitability analysis'!C240</f>
        <v>124.56028283287105</v>
      </c>
      <c r="E240" s="3">
        <f t="shared" si="44"/>
        <v>112.4777198690135</v>
      </c>
      <c r="F240" s="3">
        <f t="shared" si="40"/>
        <v>14.422862104354278</v>
      </c>
      <c r="G240" s="17">
        <f t="shared" si="41"/>
        <v>0.83773684282884575</v>
      </c>
      <c r="H240" s="30">
        <f t="shared" si="42"/>
        <v>-4.6463620000000105</v>
      </c>
      <c r="I240" s="30">
        <f>(C240-C239)*'ADF test'!$E$3</f>
        <v>-6.0970696656599577</v>
      </c>
      <c r="J240" s="5">
        <f t="shared" si="45"/>
        <v>0</v>
      </c>
      <c r="K240" s="49">
        <f t="shared" si="51"/>
        <v>-323</v>
      </c>
      <c r="L240" s="5">
        <f t="shared" si="46"/>
        <v>0</v>
      </c>
      <c r="M240" s="49">
        <f t="shared" si="52"/>
        <v>-424</v>
      </c>
      <c r="N240" s="42">
        <f t="shared" si="43"/>
        <v>0</v>
      </c>
      <c r="P240" s="5">
        <f t="shared" si="47"/>
        <v>1500.7749260000035</v>
      </c>
      <c r="Q240" s="5">
        <f t="shared" si="48"/>
        <v>-1969.3535020081663</v>
      </c>
      <c r="R240" s="5">
        <f t="shared" si="49"/>
        <v>-468.57857600816283</v>
      </c>
      <c r="S240" s="3">
        <f t="shared" si="50"/>
        <v>-3144.939286379622</v>
      </c>
    </row>
    <row r="241" spans="1:19" x14ac:dyDescent="0.3">
      <c r="A241" s="4">
        <v>40618</v>
      </c>
      <c r="B241" s="11">
        <v>411.09368899999998</v>
      </c>
      <c r="C241" s="11">
        <v>281.83422899999999</v>
      </c>
      <c r="D241" s="3">
        <f>B241-'ADF test'!$E$3*'Profitability analysis'!C241</f>
        <v>121.2054582402526</v>
      </c>
      <c r="E241" s="3">
        <f t="shared" si="44"/>
        <v>112.83279998302471</v>
      </c>
      <c r="F241" s="3">
        <f t="shared" si="40"/>
        <v>14.504739073429722</v>
      </c>
      <c r="G241" s="17">
        <f t="shared" si="41"/>
        <v>0.57723604780765791</v>
      </c>
      <c r="H241" s="30">
        <f t="shared" si="42"/>
        <v>5.0446469999999977</v>
      </c>
      <c r="I241" s="30">
        <f>(C241-C240)*'ADF test'!$E$3</f>
        <v>8.3994715926184451</v>
      </c>
      <c r="J241" s="5">
        <f t="shared" si="45"/>
        <v>0</v>
      </c>
      <c r="K241" s="49">
        <f t="shared" si="51"/>
        <v>-323</v>
      </c>
      <c r="L241" s="5">
        <f t="shared" si="46"/>
        <v>0</v>
      </c>
      <c r="M241" s="49">
        <f t="shared" si="52"/>
        <v>-424</v>
      </c>
      <c r="N241" s="42">
        <f t="shared" si="43"/>
        <v>0</v>
      </c>
      <c r="P241" s="5">
        <f t="shared" si="47"/>
        <v>-1629.4209809999993</v>
      </c>
      <c r="Q241" s="5">
        <f t="shared" si="48"/>
        <v>2713.0293244157579</v>
      </c>
      <c r="R241" s="5">
        <f t="shared" si="49"/>
        <v>1083.6083434157586</v>
      </c>
      <c r="S241" s="3">
        <f t="shared" si="50"/>
        <v>-2061.3309429638634</v>
      </c>
    </row>
    <row r="242" spans="1:19" x14ac:dyDescent="0.3">
      <c r="A242" s="4">
        <v>40619</v>
      </c>
      <c r="B242" s="11">
        <v>397.68557700000002</v>
      </c>
      <c r="C242" s="11">
        <v>279.96887199999998</v>
      </c>
      <c r="D242" s="3">
        <f>B242-'ADF test'!$E$3*'Profitability analysis'!C242</f>
        <v>109.71600971269169</v>
      </c>
      <c r="E242" s="3">
        <f t="shared" si="44"/>
        <v>112.55240738650066</v>
      </c>
      <c r="F242" s="3">
        <f t="shared" si="40"/>
        <v>14.480135143504627</v>
      </c>
      <c r="G242" s="17">
        <f t="shared" si="41"/>
        <v>-0.1958819890628784</v>
      </c>
      <c r="H242" s="30">
        <f t="shared" si="42"/>
        <v>-13.40811199999996</v>
      </c>
      <c r="I242" s="30">
        <f>(C242-C241)*'ADF test'!$E$3</f>
        <v>-1.9186634724390241</v>
      </c>
      <c r="J242" s="5">
        <f t="shared" si="45"/>
        <v>0</v>
      </c>
      <c r="K242" s="49">
        <f t="shared" si="51"/>
        <v>-323</v>
      </c>
      <c r="L242" s="5">
        <f t="shared" si="46"/>
        <v>0</v>
      </c>
      <c r="M242" s="49">
        <f t="shared" si="52"/>
        <v>-424</v>
      </c>
      <c r="N242" s="42">
        <f t="shared" si="43"/>
        <v>0</v>
      </c>
      <c r="P242" s="5">
        <f t="shared" si="47"/>
        <v>4330.8201759999874</v>
      </c>
      <c r="Q242" s="5">
        <f t="shared" si="48"/>
        <v>-619.72830159780483</v>
      </c>
      <c r="R242" s="5">
        <f t="shared" si="49"/>
        <v>3711.0918744021828</v>
      </c>
      <c r="S242" s="3">
        <f t="shared" si="50"/>
        <v>1649.7609314383194</v>
      </c>
    </row>
    <row r="243" spans="1:19" x14ac:dyDescent="0.3">
      <c r="A243" s="4">
        <v>40620</v>
      </c>
      <c r="B243" s="11">
        <v>385.47222900000003</v>
      </c>
      <c r="C243" s="11">
        <v>275.906586</v>
      </c>
      <c r="D243" s="3">
        <f>B243-'ADF test'!$E$3*'Profitability analysis'!C243</f>
        <v>101.68103602002282</v>
      </c>
      <c r="E243" s="3">
        <f t="shared" si="44"/>
        <v>112.00960244872951</v>
      </c>
      <c r="F243" s="3">
        <f t="shared" si="40"/>
        <v>14.575137719227056</v>
      </c>
      <c r="G243" s="17">
        <f t="shared" si="41"/>
        <v>-0.70864280171305538</v>
      </c>
      <c r="H243" s="30">
        <f t="shared" si="42"/>
        <v>-12.213347999999996</v>
      </c>
      <c r="I243" s="30">
        <f>(C243-C242)*'ADF test'!$E$3</f>
        <v>-4.1783743073311479</v>
      </c>
      <c r="J243" s="5">
        <f t="shared" si="45"/>
        <v>0</v>
      </c>
      <c r="K243" s="49">
        <f t="shared" si="51"/>
        <v>-323</v>
      </c>
      <c r="L243" s="5">
        <f t="shared" si="46"/>
        <v>0</v>
      </c>
      <c r="M243" s="49">
        <f t="shared" si="52"/>
        <v>-424</v>
      </c>
      <c r="N243" s="42">
        <f t="shared" si="43"/>
        <v>0</v>
      </c>
      <c r="P243" s="5">
        <f t="shared" si="47"/>
        <v>3944.9114039999986</v>
      </c>
      <c r="Q243" s="5">
        <f t="shared" si="48"/>
        <v>-1349.6149012679607</v>
      </c>
      <c r="R243" s="5">
        <f t="shared" si="49"/>
        <v>2595.2965027320379</v>
      </c>
      <c r="S243" s="3">
        <f t="shared" si="50"/>
        <v>4245.0574341703577</v>
      </c>
    </row>
    <row r="244" spans="1:19" x14ac:dyDescent="0.3">
      <c r="A244" s="4">
        <v>40623</v>
      </c>
      <c r="B244" s="11">
        <v>391.00363199999998</v>
      </c>
      <c r="C244" s="11">
        <v>276.65273999999999</v>
      </c>
      <c r="D244" s="3">
        <f>B244-'ADF test'!$E$3*'Profitability analysis'!C244</f>
        <v>106.44496211098379</v>
      </c>
      <c r="E244" s="3">
        <f t="shared" si="44"/>
        <v>111.90684136342695</v>
      </c>
      <c r="F244" s="3">
        <f t="shared" si="40"/>
        <v>14.604077847521008</v>
      </c>
      <c r="G244" s="17">
        <f t="shared" si="41"/>
        <v>-0.3739968596079683</v>
      </c>
      <c r="H244" s="30">
        <f t="shared" si="42"/>
        <v>5.5314029999999548</v>
      </c>
      <c r="I244" s="30">
        <f>(C244-C243)*'ADF test'!$E$3</f>
        <v>0.76747690903898569</v>
      </c>
      <c r="J244" s="5">
        <f t="shared" si="45"/>
        <v>0</v>
      </c>
      <c r="K244" s="49">
        <f t="shared" si="51"/>
        <v>-323</v>
      </c>
      <c r="L244" s="5">
        <f t="shared" si="46"/>
        <v>0</v>
      </c>
      <c r="M244" s="49">
        <f t="shared" si="52"/>
        <v>-424</v>
      </c>
      <c r="N244" s="42">
        <f t="shared" si="43"/>
        <v>0</v>
      </c>
      <c r="P244" s="5">
        <f t="shared" si="47"/>
        <v>-1786.6431689999854</v>
      </c>
      <c r="Q244" s="5">
        <f t="shared" si="48"/>
        <v>247.89504161959238</v>
      </c>
      <c r="R244" s="5">
        <f t="shared" si="49"/>
        <v>-1538.748127380393</v>
      </c>
      <c r="S244" s="3">
        <f t="shared" si="50"/>
        <v>2706.3093067899645</v>
      </c>
    </row>
    <row r="245" spans="1:19" x14ac:dyDescent="0.3">
      <c r="A245" s="4">
        <v>40624</v>
      </c>
      <c r="B245" s="11">
        <v>398.747589</v>
      </c>
      <c r="C245" s="11">
        <v>272.83914199999998</v>
      </c>
      <c r="D245" s="3">
        <f>B245-'ADF test'!$E$3*'Profitability analysis'!C245</f>
        <v>118.11149863928131</v>
      </c>
      <c r="E245" s="3">
        <f t="shared" si="44"/>
        <v>112.34230591300414</v>
      </c>
      <c r="F245" s="3">
        <f t="shared" si="40"/>
        <v>14.587255636234945</v>
      </c>
      <c r="G245" s="17">
        <f t="shared" si="41"/>
        <v>0.39549541532311355</v>
      </c>
      <c r="H245" s="30">
        <f t="shared" si="42"/>
        <v>7.7439570000000231</v>
      </c>
      <c r="I245" s="30">
        <f>(C245-C244)*'ADF test'!$E$3</f>
        <v>-3.9225795282975189</v>
      </c>
      <c r="J245" s="5">
        <f t="shared" si="45"/>
        <v>0</v>
      </c>
      <c r="K245" s="49">
        <f t="shared" si="51"/>
        <v>-323</v>
      </c>
      <c r="L245" s="5">
        <f t="shared" si="46"/>
        <v>0</v>
      </c>
      <c r="M245" s="49">
        <f t="shared" si="52"/>
        <v>-424</v>
      </c>
      <c r="N245" s="42">
        <f t="shared" si="43"/>
        <v>0</v>
      </c>
      <c r="P245" s="5">
        <f t="shared" si="47"/>
        <v>-2501.2981110000073</v>
      </c>
      <c r="Q245" s="5">
        <f t="shared" si="48"/>
        <v>-1266.9931876400985</v>
      </c>
      <c r="R245" s="5">
        <f t="shared" si="49"/>
        <v>-3768.2912986401061</v>
      </c>
      <c r="S245" s="3">
        <f t="shared" si="50"/>
        <v>-1061.9819918501416</v>
      </c>
    </row>
    <row r="246" spans="1:19" x14ac:dyDescent="0.3">
      <c r="A246" s="4">
        <v>40625</v>
      </c>
      <c r="B246" s="11">
        <v>398.21661399999999</v>
      </c>
      <c r="C246" s="11">
        <v>270.51773100000003</v>
      </c>
      <c r="D246" s="3">
        <f>B246-'ADF test'!$E$3*'Profitability analysis'!C246</f>
        <v>119.9682738073285</v>
      </c>
      <c r="E246" s="3">
        <f t="shared" si="44"/>
        <v>113.30115744870787</v>
      </c>
      <c r="F246" s="3">
        <f t="shared" si="40"/>
        <v>14.086609581707847</v>
      </c>
      <c r="G246" s="17">
        <f t="shared" si="41"/>
        <v>0.47329460790041411</v>
      </c>
      <c r="H246" s="30">
        <f t="shared" si="42"/>
        <v>-0.53097500000001219</v>
      </c>
      <c r="I246" s="30">
        <f>(C246-C245)*'ADF test'!$E$3</f>
        <v>-2.3877501680471993</v>
      </c>
      <c r="J246" s="5">
        <f t="shared" si="45"/>
        <v>0</v>
      </c>
      <c r="K246" s="49">
        <f t="shared" si="51"/>
        <v>-323</v>
      </c>
      <c r="L246" s="5">
        <f t="shared" si="46"/>
        <v>0</v>
      </c>
      <c r="M246" s="49">
        <f t="shared" si="52"/>
        <v>-424</v>
      </c>
      <c r="N246" s="42">
        <f t="shared" si="43"/>
        <v>0</v>
      </c>
      <c r="P246" s="5">
        <f t="shared" si="47"/>
        <v>171.50492500000394</v>
      </c>
      <c r="Q246" s="5">
        <f t="shared" si="48"/>
        <v>-771.24330427924542</v>
      </c>
      <c r="R246" s="5">
        <f t="shared" si="49"/>
        <v>-599.73837927924149</v>
      </c>
      <c r="S246" s="3">
        <f t="shared" si="50"/>
        <v>-1661.7203711293832</v>
      </c>
    </row>
    <row r="247" spans="1:19" x14ac:dyDescent="0.3">
      <c r="A247" s="4">
        <v>40626</v>
      </c>
      <c r="B247" s="11">
        <v>400.29638699999998</v>
      </c>
      <c r="C247" s="11">
        <v>277.15011600000003</v>
      </c>
      <c r="D247" s="3">
        <f>B247-'ADF test'!$E$3*'Profitability analysis'!C247</f>
        <v>115.22612755291641</v>
      </c>
      <c r="E247" s="3">
        <f t="shared" si="44"/>
        <v>114.43415400838856</v>
      </c>
      <c r="F247" s="3">
        <f t="shared" si="40"/>
        <v>12.719222577222526</v>
      </c>
      <c r="G247" s="17">
        <f t="shared" si="41"/>
        <v>6.2265876685427962E-2</v>
      </c>
      <c r="H247" s="30">
        <f t="shared" si="42"/>
        <v>2.0797729999999888</v>
      </c>
      <c r="I247" s="30">
        <f>(C247-C246)*'ADF test'!$E$3</f>
        <v>6.8219192544120926</v>
      </c>
      <c r="J247" s="5">
        <f t="shared" si="45"/>
        <v>0</v>
      </c>
      <c r="K247" s="49">
        <f t="shared" si="51"/>
        <v>-323</v>
      </c>
      <c r="L247" s="5">
        <f t="shared" si="46"/>
        <v>0</v>
      </c>
      <c r="M247" s="49">
        <f t="shared" si="52"/>
        <v>-424</v>
      </c>
      <c r="N247" s="42">
        <f t="shared" si="43"/>
        <v>0</v>
      </c>
      <c r="P247" s="5">
        <f t="shared" si="47"/>
        <v>-671.76667899999643</v>
      </c>
      <c r="Q247" s="5">
        <f t="shared" si="48"/>
        <v>2203.4799191751058</v>
      </c>
      <c r="R247" s="5">
        <f t="shared" si="49"/>
        <v>1531.7132401751094</v>
      </c>
      <c r="S247" s="3">
        <f t="shared" si="50"/>
        <v>-130.00713095427386</v>
      </c>
    </row>
    <row r="248" spans="1:19" x14ac:dyDescent="0.3">
      <c r="A248" s="4">
        <v>40627</v>
      </c>
      <c r="B248" s="11">
        <v>403.26123000000001</v>
      </c>
      <c r="C248" s="11">
        <v>279.43002300000001</v>
      </c>
      <c r="D248" s="3">
        <f>B248-'ADF test'!$E$3*'Profitability analysis'!C248</f>
        <v>115.8459104483585</v>
      </c>
      <c r="E248" s="3">
        <f t="shared" si="44"/>
        <v>115.03521593527186</v>
      </c>
      <c r="F248" s="3">
        <f t="shared" si="40"/>
        <v>12.326740053027532</v>
      </c>
      <c r="G248" s="17">
        <f t="shared" si="41"/>
        <v>6.5767146025564049E-2</v>
      </c>
      <c r="H248" s="30">
        <f t="shared" si="42"/>
        <v>2.9648430000000303</v>
      </c>
      <c r="I248" s="30">
        <f>(C248-C247)*'ADF test'!$E$3</f>
        <v>2.3450601045579798</v>
      </c>
      <c r="J248" s="5">
        <f t="shared" si="45"/>
        <v>0</v>
      </c>
      <c r="K248" s="49">
        <f t="shared" si="51"/>
        <v>-323</v>
      </c>
      <c r="L248" s="5">
        <f t="shared" si="46"/>
        <v>0</v>
      </c>
      <c r="M248" s="49">
        <f t="shared" si="52"/>
        <v>-424</v>
      </c>
      <c r="N248" s="42">
        <f t="shared" si="43"/>
        <v>0</v>
      </c>
      <c r="P248" s="5">
        <f t="shared" si="47"/>
        <v>-957.64428900000985</v>
      </c>
      <c r="Q248" s="5">
        <f t="shared" si="48"/>
        <v>757.45441377222744</v>
      </c>
      <c r="R248" s="5">
        <f t="shared" si="49"/>
        <v>-200.18987522778241</v>
      </c>
      <c r="S248" s="3">
        <f t="shared" si="50"/>
        <v>-330.19700618205627</v>
      </c>
    </row>
    <row r="249" spans="1:19" x14ac:dyDescent="0.3">
      <c r="A249" s="4">
        <v>40630</v>
      </c>
      <c r="B249" s="11">
        <v>408.30584700000003</v>
      </c>
      <c r="C249" s="11">
        <v>282.207336</v>
      </c>
      <c r="D249" s="3">
        <f>B249-'ADF test'!$E$3*'Profitability analysis'!C249</f>
        <v>118.03384692842047</v>
      </c>
      <c r="E249" s="3">
        <f t="shared" si="44"/>
        <v>115.99814255051432</v>
      </c>
      <c r="F249" s="3">
        <f t="shared" si="40"/>
        <v>11.321985106145652</v>
      </c>
      <c r="G249" s="17">
        <f t="shared" si="41"/>
        <v>0.17980101182090077</v>
      </c>
      <c r="H249" s="30">
        <f t="shared" si="42"/>
        <v>5.0446170000000166</v>
      </c>
      <c r="I249" s="30">
        <f>(C249-C248)*'ADF test'!$E$3</f>
        <v>2.8566805199379957</v>
      </c>
      <c r="J249" s="5">
        <f t="shared" si="45"/>
        <v>0</v>
      </c>
      <c r="K249" s="49">
        <f t="shared" si="51"/>
        <v>-323</v>
      </c>
      <c r="L249" s="5">
        <f t="shared" si="46"/>
        <v>0</v>
      </c>
      <c r="M249" s="49">
        <f t="shared" si="52"/>
        <v>-424</v>
      </c>
      <c r="N249" s="42">
        <f t="shared" si="43"/>
        <v>0</v>
      </c>
      <c r="P249" s="5">
        <f t="shared" si="47"/>
        <v>-1629.4112910000053</v>
      </c>
      <c r="Q249" s="5">
        <f t="shared" si="48"/>
        <v>922.70780793997255</v>
      </c>
      <c r="R249" s="5">
        <f t="shared" si="49"/>
        <v>-706.7034830600328</v>
      </c>
      <c r="S249" s="3">
        <f t="shared" si="50"/>
        <v>-1036.900489242089</v>
      </c>
    </row>
    <row r="250" spans="1:19" x14ac:dyDescent="0.3">
      <c r="A250" s="4">
        <v>40631</v>
      </c>
      <c r="B250" s="11">
        <v>416.53656000000001</v>
      </c>
      <c r="C250" s="11">
        <v>283.824005</v>
      </c>
      <c r="D250" s="3">
        <f>B250-'ADF test'!$E$3*'Profitability analysis'!C250</f>
        <v>124.60169123501515</v>
      </c>
      <c r="E250" s="3">
        <f t="shared" si="44"/>
        <v>117.04621259283944</v>
      </c>
      <c r="F250" s="3">
        <f t="shared" si="40"/>
        <v>10.564907912744532</v>
      </c>
      <c r="G250" s="17">
        <f t="shared" si="41"/>
        <v>0.71514855638840735</v>
      </c>
      <c r="H250" s="30">
        <f t="shared" si="42"/>
        <v>8.2307129999999802</v>
      </c>
      <c r="I250" s="30">
        <f>(C250-C249)*'ADF test'!$E$3</f>
        <v>1.6628686934053369</v>
      </c>
      <c r="J250" s="5">
        <f t="shared" si="45"/>
        <v>0</v>
      </c>
      <c r="K250" s="49">
        <f t="shared" si="51"/>
        <v>-323</v>
      </c>
      <c r="L250" s="5">
        <f t="shared" si="46"/>
        <v>0</v>
      </c>
      <c r="M250" s="49">
        <f t="shared" si="52"/>
        <v>-424</v>
      </c>
      <c r="N250" s="42">
        <f t="shared" si="43"/>
        <v>0</v>
      </c>
      <c r="P250" s="5">
        <f t="shared" si="47"/>
        <v>-2658.5202989999934</v>
      </c>
      <c r="Q250" s="5">
        <f t="shared" si="48"/>
        <v>537.10658796992379</v>
      </c>
      <c r="R250" s="5">
        <f t="shared" si="49"/>
        <v>-2121.4137110300699</v>
      </c>
      <c r="S250" s="3">
        <f t="shared" si="50"/>
        <v>-3158.3142002721588</v>
      </c>
    </row>
    <row r="251" spans="1:19" x14ac:dyDescent="0.3">
      <c r="A251" s="4">
        <v>40632</v>
      </c>
      <c r="B251" s="11">
        <v>423.97073399999999</v>
      </c>
      <c r="C251" s="11">
        <v>284.86025999999998</v>
      </c>
      <c r="D251" s="3">
        <f>B251-'ADF test'!$E$3*'Profitability analysis'!C251</f>
        <v>130.96999708396828</v>
      </c>
      <c r="E251" s="3">
        <f t="shared" si="44"/>
        <v>118.02685343322281</v>
      </c>
      <c r="F251" s="3">
        <f t="shared" si="40"/>
        <v>10.441651498785131</v>
      </c>
      <c r="G251" s="17">
        <f t="shared" si="41"/>
        <v>1.2395686307143448</v>
      </c>
      <c r="H251" s="30">
        <f t="shared" si="42"/>
        <v>7.4341739999999845</v>
      </c>
      <c r="I251" s="30">
        <f>(C251-C250)*'ADF test'!$E$3</f>
        <v>1.0658681510468235</v>
      </c>
      <c r="J251" s="5">
        <f t="shared" si="45"/>
        <v>-1</v>
      </c>
      <c r="K251" s="49">
        <f t="shared" si="51"/>
        <v>-324</v>
      </c>
      <c r="L251" s="5">
        <f t="shared" si="46"/>
        <v>-1</v>
      </c>
      <c r="M251" s="49">
        <f t="shared" si="52"/>
        <v>-425</v>
      </c>
      <c r="N251" s="42">
        <f t="shared" si="43"/>
        <v>-1</v>
      </c>
      <c r="P251" s="5">
        <f t="shared" si="47"/>
        <v>-2401.238201999995</v>
      </c>
      <c r="Q251" s="5">
        <f t="shared" si="48"/>
        <v>344.27541278812402</v>
      </c>
      <c r="R251" s="5">
        <f t="shared" si="49"/>
        <v>-2056.962789211871</v>
      </c>
      <c r="S251" s="3">
        <f t="shared" si="50"/>
        <v>-5215.2769894840294</v>
      </c>
    </row>
    <row r="252" spans="1:19" x14ac:dyDescent="0.3">
      <c r="A252" s="4">
        <v>40633</v>
      </c>
      <c r="B252" s="11">
        <v>420.69619799999998</v>
      </c>
      <c r="C252" s="11">
        <v>287.88626099999999</v>
      </c>
      <c r="D252" s="3">
        <f>B252-'ADF test'!$E$3*'Profitability analysis'!C252</f>
        <v>124.58298578499659</v>
      </c>
      <c r="E252" s="3">
        <f t="shared" si="44"/>
        <v>118.97863192991213</v>
      </c>
      <c r="F252" s="3">
        <f t="shared" si="40"/>
        <v>9.6378261552851452</v>
      </c>
      <c r="G252" s="17">
        <f t="shared" si="41"/>
        <v>0.58149563654571423</v>
      </c>
      <c r="H252" s="30">
        <f t="shared" si="42"/>
        <v>-3.2745360000000119</v>
      </c>
      <c r="I252" s="30">
        <f>(C252-C251)*'ADF test'!$E$3</f>
        <v>3.1124752989716824</v>
      </c>
      <c r="J252" s="5">
        <f t="shared" si="45"/>
        <v>0</v>
      </c>
      <c r="K252" s="49">
        <f t="shared" si="51"/>
        <v>-324</v>
      </c>
      <c r="L252" s="5">
        <f t="shared" si="46"/>
        <v>0</v>
      </c>
      <c r="M252" s="49">
        <f t="shared" si="52"/>
        <v>-425</v>
      </c>
      <c r="N252" s="42">
        <f t="shared" si="43"/>
        <v>0</v>
      </c>
      <c r="P252" s="5">
        <f t="shared" si="47"/>
        <v>1060.9496640000038</v>
      </c>
      <c r="Q252" s="5">
        <f t="shared" si="48"/>
        <v>1008.4419968668251</v>
      </c>
      <c r="R252" s="5">
        <f t="shared" si="49"/>
        <v>2069.3916608668287</v>
      </c>
      <c r="S252" s="3">
        <f t="shared" si="50"/>
        <v>-3145.8853286172007</v>
      </c>
    </row>
    <row r="253" spans="1:19" x14ac:dyDescent="0.3">
      <c r="A253" s="4">
        <v>40634</v>
      </c>
      <c r="B253" s="11">
        <v>424.944275</v>
      </c>
      <c r="C253" s="11">
        <v>285.15045199999997</v>
      </c>
      <c r="D253" s="3">
        <f>B253-'ADF test'!$E$3*'Profitability analysis'!C253</f>
        <v>131.6450532414454</v>
      </c>
      <c r="E253" s="3">
        <f t="shared" si="44"/>
        <v>120.0675673173585</v>
      </c>
      <c r="F253" s="3">
        <f t="shared" si="40"/>
        <v>9.1322511148596615</v>
      </c>
      <c r="G253" s="17">
        <f t="shared" si="41"/>
        <v>1.2677581659190738</v>
      </c>
      <c r="H253" s="30">
        <f t="shared" si="42"/>
        <v>4.2480770000000234</v>
      </c>
      <c r="I253" s="30">
        <f>(C253-C252)*'ADF test'!$E$3</f>
        <v>-2.8139904564487757</v>
      </c>
      <c r="J253" s="5">
        <f t="shared" si="45"/>
        <v>-1</v>
      </c>
      <c r="K253" s="49">
        <f t="shared" si="51"/>
        <v>-325</v>
      </c>
      <c r="L253" s="5">
        <f t="shared" si="46"/>
        <v>-1</v>
      </c>
      <c r="M253" s="49">
        <f t="shared" si="52"/>
        <v>-426</v>
      </c>
      <c r="N253" s="42">
        <f t="shared" si="43"/>
        <v>-1</v>
      </c>
      <c r="P253" s="5">
        <f t="shared" si="47"/>
        <v>-1376.3769480000076</v>
      </c>
      <c r="Q253" s="5">
        <f t="shared" si="48"/>
        <v>-911.73290788940335</v>
      </c>
      <c r="R253" s="5">
        <f t="shared" si="49"/>
        <v>-2288.1098558894109</v>
      </c>
      <c r="S253" s="3">
        <f t="shared" si="50"/>
        <v>-5433.9951845066116</v>
      </c>
    </row>
    <row r="254" spans="1:19" x14ac:dyDescent="0.3">
      <c r="A254" s="4">
        <v>40637</v>
      </c>
      <c r="B254" s="11">
        <v>430.91821299999998</v>
      </c>
      <c r="C254" s="11">
        <v>291.82424900000001</v>
      </c>
      <c r="D254" s="3">
        <f>B254-'ADF test'!$E$3*'Profitability analysis'!C254</f>
        <v>130.75447655263616</v>
      </c>
      <c r="E254" s="3">
        <f t="shared" si="44"/>
        <v>120.99045107054963</v>
      </c>
      <c r="F254" s="3">
        <f t="shared" si="40"/>
        <v>8.7458648046473755</v>
      </c>
      <c r="G254" s="17">
        <f t="shared" si="41"/>
        <v>1.1164162378657092</v>
      </c>
      <c r="H254" s="30">
        <f t="shared" si="42"/>
        <v>5.9739379999999755</v>
      </c>
      <c r="I254" s="30">
        <f>(C254-C253)*'ADF test'!$E$3</f>
        <v>6.8645146888092157</v>
      </c>
      <c r="J254" s="5">
        <f t="shared" si="45"/>
        <v>-1</v>
      </c>
      <c r="K254" s="49">
        <f t="shared" si="51"/>
        <v>-326</v>
      </c>
      <c r="L254" s="5">
        <f t="shared" si="46"/>
        <v>-1</v>
      </c>
      <c r="M254" s="49">
        <f t="shared" si="52"/>
        <v>-427</v>
      </c>
      <c r="N254" s="42">
        <f t="shared" si="43"/>
        <v>-1</v>
      </c>
      <c r="P254" s="5">
        <f t="shared" si="47"/>
        <v>-1941.5298499999922</v>
      </c>
      <c r="Q254" s="5">
        <f t="shared" si="48"/>
        <v>2230.9672738629952</v>
      </c>
      <c r="R254" s="5">
        <f t="shared" si="49"/>
        <v>289.437423863003</v>
      </c>
      <c r="S254" s="3">
        <f t="shared" si="50"/>
        <v>-5144.5577606436091</v>
      </c>
    </row>
    <row r="255" spans="1:19" s="10" customFormat="1" x14ac:dyDescent="0.3">
      <c r="A255" s="9">
        <v>40638</v>
      </c>
      <c r="B255" s="12">
        <v>433.08651700000001</v>
      </c>
      <c r="C255" s="12">
        <v>293.27511600000003</v>
      </c>
      <c r="D255" s="3">
        <f>B255-'ADF test'!$E$3*'Profitability analysis'!C255</f>
        <v>131.43045199769085</v>
      </c>
      <c r="E255" s="3">
        <f t="shared" si="44"/>
        <v>121.71709753343985</v>
      </c>
      <c r="F255" s="3">
        <f t="shared" si="40"/>
        <v>8.6748382529726094</v>
      </c>
      <c r="G255" s="17">
        <f t="shared" si="41"/>
        <v>1.1197159164232855</v>
      </c>
      <c r="H255" s="30">
        <f t="shared" si="42"/>
        <v>2.1683040000000346</v>
      </c>
      <c r="I255" s="30">
        <f>(C255-C254)*'ADF test'!$E$3</f>
        <v>1.4923285549453513</v>
      </c>
      <c r="J255" s="5">
        <f t="shared" si="45"/>
        <v>-1</v>
      </c>
      <c r="K255" s="49">
        <f t="shared" si="51"/>
        <v>-327</v>
      </c>
      <c r="L255" s="5">
        <f t="shared" si="46"/>
        <v>-1</v>
      </c>
      <c r="M255" s="49">
        <f t="shared" si="52"/>
        <v>-428</v>
      </c>
      <c r="N255" s="42">
        <f t="shared" si="43"/>
        <v>-1</v>
      </c>
      <c r="O255" s="42"/>
      <c r="P255" s="5">
        <f t="shared" si="47"/>
        <v>-706.8671040000113</v>
      </c>
      <c r="Q255" s="5">
        <f t="shared" si="48"/>
        <v>486.49910891218451</v>
      </c>
      <c r="R255" s="5">
        <f t="shared" si="49"/>
        <v>-220.36799508782678</v>
      </c>
      <c r="S255" s="3">
        <f t="shared" si="50"/>
        <v>-5364.9257557314359</v>
      </c>
    </row>
    <row r="256" spans="1:19" s="10" customFormat="1" x14ac:dyDescent="0.3">
      <c r="A256" s="9">
        <v>40639</v>
      </c>
      <c r="B256" s="12">
        <v>427.77639799999997</v>
      </c>
      <c r="C256" s="12">
        <v>288.09353599999997</v>
      </c>
      <c r="D256" s="3">
        <f>B256-'ADF test'!$E$3*'Profitability analysis'!C256</f>
        <v>131.44998746893714</v>
      </c>
      <c r="E256" s="3">
        <f t="shared" si="44"/>
        <v>122.49591166669956</v>
      </c>
      <c r="F256" s="3">
        <f t="shared" si="40"/>
        <v>8.4548407369366974</v>
      </c>
      <c r="G256" s="17">
        <f t="shared" si="41"/>
        <v>1.0590472465223235</v>
      </c>
      <c r="H256" s="30">
        <f t="shared" si="42"/>
        <v>-5.3101190000000429</v>
      </c>
      <c r="I256" s="30">
        <f>(C256-C255)*'ADF test'!$E$3</f>
        <v>-5.3296544712463136</v>
      </c>
      <c r="J256" s="5">
        <f t="shared" si="45"/>
        <v>-1</v>
      </c>
      <c r="K256" s="49">
        <f t="shared" si="51"/>
        <v>-328</v>
      </c>
      <c r="L256" s="5">
        <f t="shared" si="46"/>
        <v>-1</v>
      </c>
      <c r="M256" s="49">
        <f t="shared" si="52"/>
        <v>-429</v>
      </c>
      <c r="N256" s="42">
        <f t="shared" si="43"/>
        <v>-1</v>
      </c>
      <c r="O256" s="42"/>
      <c r="P256" s="5">
        <f t="shared" si="47"/>
        <v>1736.4089130000141</v>
      </c>
      <c r="Q256" s="5">
        <f t="shared" si="48"/>
        <v>-1742.7970120975447</v>
      </c>
      <c r="R256" s="5">
        <f t="shared" si="49"/>
        <v>-6.3880990975305849</v>
      </c>
      <c r="S256" s="3">
        <f t="shared" si="50"/>
        <v>-5371.3138548289662</v>
      </c>
    </row>
    <row r="257" spans="1:19" s="10" customFormat="1" x14ac:dyDescent="0.3">
      <c r="A257" s="9">
        <v>40640</v>
      </c>
      <c r="B257" s="12">
        <v>433.219269</v>
      </c>
      <c r="C257" s="12">
        <v>291.326843</v>
      </c>
      <c r="D257" s="3">
        <f>B257-'ADF test'!$E$3*'Profitability analysis'!C257</f>
        <v>133.56715296801622</v>
      </c>
      <c r="E257" s="3">
        <f t="shared" si="44"/>
        <v>122.96455396412979</v>
      </c>
      <c r="F257" s="3">
        <f t="shared" si="40"/>
        <v>8.6704033464590022</v>
      </c>
      <c r="G257" s="17">
        <f t="shared" si="41"/>
        <v>1.2228495699933652</v>
      </c>
      <c r="H257" s="30">
        <f t="shared" si="42"/>
        <v>5.4428710000000251</v>
      </c>
      <c r="I257" s="30">
        <f>(C257-C256)*'ADF test'!$E$3</f>
        <v>3.3257055009209462</v>
      </c>
      <c r="J257" s="5">
        <f t="shared" si="45"/>
        <v>-1</v>
      </c>
      <c r="K257" s="49">
        <f t="shared" si="51"/>
        <v>-329</v>
      </c>
      <c r="L257" s="5">
        <f t="shared" si="46"/>
        <v>-1</v>
      </c>
      <c r="M257" s="49">
        <f t="shared" si="52"/>
        <v>-430</v>
      </c>
      <c r="N257" s="42">
        <f t="shared" si="43"/>
        <v>-1</v>
      </c>
      <c r="O257" s="42"/>
      <c r="P257" s="5">
        <f t="shared" si="47"/>
        <v>-1785.2616880000082</v>
      </c>
      <c r="Q257" s="5">
        <f t="shared" si="48"/>
        <v>1090.8314043020703</v>
      </c>
      <c r="R257" s="5">
        <f t="shared" si="49"/>
        <v>-694.43028369793797</v>
      </c>
      <c r="S257" s="3">
        <f t="shared" si="50"/>
        <v>-6065.744138526904</v>
      </c>
    </row>
    <row r="258" spans="1:19" s="10" customFormat="1" x14ac:dyDescent="0.3">
      <c r="A258" s="9">
        <v>40641</v>
      </c>
      <c r="B258" s="12">
        <v>427.95336900000001</v>
      </c>
      <c r="C258" s="12">
        <v>284.23852499999998</v>
      </c>
      <c r="D258" s="3">
        <f>B258-'ADF test'!$E$3*'Profitability analysis'!C258</f>
        <v>135.5921344602088</v>
      </c>
      <c r="E258" s="3">
        <f t="shared" si="44"/>
        <v>123.90789498382665</v>
      </c>
      <c r="F258" s="3">
        <f t="shared" si="40"/>
        <v>8.4429688995517527</v>
      </c>
      <c r="G258" s="17">
        <f t="shared" si="41"/>
        <v>1.3839017548675889</v>
      </c>
      <c r="H258" s="30">
        <f t="shared" si="42"/>
        <v>-5.2658999999999878</v>
      </c>
      <c r="I258" s="30">
        <f>(C258-C257)*'ADF test'!$E$3</f>
        <v>-7.2908814921926162</v>
      </c>
      <c r="J258" s="5">
        <f t="shared" si="45"/>
        <v>-1</v>
      </c>
      <c r="K258" s="49">
        <f t="shared" si="51"/>
        <v>-330</v>
      </c>
      <c r="L258" s="5">
        <f t="shared" si="46"/>
        <v>-1</v>
      </c>
      <c r="M258" s="49">
        <f t="shared" si="52"/>
        <v>-431</v>
      </c>
      <c r="N258" s="42">
        <f t="shared" si="43"/>
        <v>-1</v>
      </c>
      <c r="O258" s="42"/>
      <c r="P258" s="5">
        <f t="shared" si="47"/>
        <v>1732.4810999999959</v>
      </c>
      <c r="Q258" s="5">
        <f t="shared" si="48"/>
        <v>-2398.7000109313708</v>
      </c>
      <c r="R258" s="5">
        <f t="shared" si="49"/>
        <v>-666.21891093137492</v>
      </c>
      <c r="S258" s="3">
        <f t="shared" si="50"/>
        <v>-6731.9630494582789</v>
      </c>
    </row>
    <row r="259" spans="1:19" x14ac:dyDescent="0.3">
      <c r="A259" s="4">
        <v>40644</v>
      </c>
      <c r="B259" s="11">
        <v>422.33349600000003</v>
      </c>
      <c r="C259" s="11">
        <v>282.91201799999999</v>
      </c>
      <c r="D259" s="3">
        <f>B259-'ADF test'!$E$3*'Profitability analysis'!C259</f>
        <v>131.33667616840393</v>
      </c>
      <c r="E259" s="3">
        <f t="shared" si="44"/>
        <v>124.35631783869287</v>
      </c>
      <c r="F259" s="3">
        <f t="shared" si="40"/>
        <v>8.4692035707275206</v>
      </c>
      <c r="G259" s="17">
        <f t="shared" si="41"/>
        <v>0.82420481116283117</v>
      </c>
      <c r="H259" s="30">
        <f t="shared" si="42"/>
        <v>-5.6198729999999841</v>
      </c>
      <c r="I259" s="30">
        <f>(C259-C258)*'ADF test'!$E$3</f>
        <v>-1.3644147081950717</v>
      </c>
      <c r="J259" s="5">
        <f t="shared" si="45"/>
        <v>0</v>
      </c>
      <c r="K259" s="49">
        <f t="shared" si="51"/>
        <v>-330</v>
      </c>
      <c r="L259" s="5">
        <f t="shared" si="46"/>
        <v>0</v>
      </c>
      <c r="M259" s="49">
        <f t="shared" si="52"/>
        <v>-431</v>
      </c>
      <c r="N259" s="42">
        <f t="shared" si="43"/>
        <v>0</v>
      </c>
      <c r="P259" s="5">
        <f t="shared" si="47"/>
        <v>1854.5580899999948</v>
      </c>
      <c r="Q259" s="5">
        <f t="shared" si="48"/>
        <v>-450.25685370437367</v>
      </c>
      <c r="R259" s="5">
        <f t="shared" si="49"/>
        <v>1404.301236295621</v>
      </c>
      <c r="S259" s="3">
        <f t="shared" si="50"/>
        <v>-5327.6618131626583</v>
      </c>
    </row>
    <row r="260" spans="1:19" x14ac:dyDescent="0.3">
      <c r="A260" s="4">
        <v>40646</v>
      </c>
      <c r="B260" s="11">
        <v>430.96249399999999</v>
      </c>
      <c r="C260" s="11">
        <v>284.65304600000002</v>
      </c>
      <c r="D260" s="3">
        <f>B260-'ADF test'!$E$3*'Profitability analysis'!C260</f>
        <v>138.17489265682536</v>
      </c>
      <c r="E260" s="3">
        <f t="shared" si="44"/>
        <v>124.92039422404108</v>
      </c>
      <c r="F260" s="3">
        <f t="shared" si="40"/>
        <v>8.8119616037693866</v>
      </c>
      <c r="G260" s="17">
        <f t="shared" si="41"/>
        <v>1.504148455108403</v>
      </c>
      <c r="H260" s="30">
        <f t="shared" si="42"/>
        <v>8.6289979999999673</v>
      </c>
      <c r="I260" s="30">
        <f>(C260-C259)*'ADF test'!$E$3</f>
        <v>1.7907815115785304</v>
      </c>
      <c r="J260" s="5">
        <f t="shared" si="45"/>
        <v>-10</v>
      </c>
      <c r="K260" s="49">
        <f t="shared" si="51"/>
        <v>-340</v>
      </c>
      <c r="L260" s="5">
        <f t="shared" si="46"/>
        <v>-10</v>
      </c>
      <c r="M260" s="49">
        <f t="shared" si="52"/>
        <v>-441</v>
      </c>
      <c r="N260" s="42">
        <f t="shared" si="43"/>
        <v>-10</v>
      </c>
      <c r="P260" s="5">
        <f t="shared" si="47"/>
        <v>-2847.5693399999891</v>
      </c>
      <c r="Q260" s="5">
        <f t="shared" si="48"/>
        <v>590.95789882091503</v>
      </c>
      <c r="R260" s="5">
        <f t="shared" si="49"/>
        <v>-2256.6114411790741</v>
      </c>
      <c r="S260" s="3">
        <f t="shared" si="50"/>
        <v>-7584.2732543417324</v>
      </c>
    </row>
    <row r="261" spans="1:19" x14ac:dyDescent="0.3">
      <c r="A261" s="4">
        <v>40648</v>
      </c>
      <c r="B261" s="11">
        <v>431.98022500000002</v>
      </c>
      <c r="C261" s="11">
        <v>284.52865600000001</v>
      </c>
      <c r="D261" s="3">
        <f>B261-'ADF test'!$E$3*'Profitability analysis'!C261</f>
        <v>139.32056836088827</v>
      </c>
      <c r="E261" s="3">
        <f t="shared" si="44"/>
        <v>125.13632166997986</v>
      </c>
      <c r="F261" s="3">
        <f t="shared" si="40"/>
        <v>9.0878319284890487</v>
      </c>
      <c r="G261" s="17">
        <f t="shared" si="41"/>
        <v>1.5607954463201319</v>
      </c>
      <c r="H261" s="30">
        <f t="shared" si="42"/>
        <v>1.0177310000000261</v>
      </c>
      <c r="I261" s="30">
        <f>(C261-C260)*'ADF test'!$E$3</f>
        <v>-0.12794470406292105</v>
      </c>
      <c r="J261" s="5">
        <f t="shared" si="45"/>
        <v>-10</v>
      </c>
      <c r="K261" s="49">
        <f t="shared" si="51"/>
        <v>-350</v>
      </c>
      <c r="L261" s="5">
        <f t="shared" si="46"/>
        <v>-10</v>
      </c>
      <c r="M261" s="49">
        <f t="shared" si="52"/>
        <v>-451</v>
      </c>
      <c r="N261" s="42">
        <f t="shared" si="43"/>
        <v>-10</v>
      </c>
      <c r="P261" s="5">
        <f t="shared" si="47"/>
        <v>-346.02854000000889</v>
      </c>
      <c r="Q261" s="5">
        <f t="shared" si="48"/>
        <v>-43.501199381393157</v>
      </c>
      <c r="R261" s="5">
        <f t="shared" si="49"/>
        <v>-389.52973938140207</v>
      </c>
      <c r="S261" s="3">
        <f t="shared" si="50"/>
        <v>-7973.802993723134</v>
      </c>
    </row>
    <row r="262" spans="1:19" x14ac:dyDescent="0.3">
      <c r="A262" s="4">
        <v>40651</v>
      </c>
      <c r="B262" s="11">
        <v>429.98895299999998</v>
      </c>
      <c r="C262" s="11">
        <v>281.00518799999998</v>
      </c>
      <c r="D262" s="3">
        <f>B262-'ADF test'!$E$3*'Profitability analysis'!C262</f>
        <v>140.95345481844237</v>
      </c>
      <c r="E262" s="3">
        <f t="shared" si="44"/>
        <v>125.52264664012245</v>
      </c>
      <c r="F262" s="3">
        <f t="shared" si="40"/>
        <v>9.5102585289852755</v>
      </c>
      <c r="G262" s="17">
        <f t="shared" si="41"/>
        <v>1.6225435019763186</v>
      </c>
      <c r="H262" s="30">
        <f t="shared" si="42"/>
        <v>-1.9912720000000377</v>
      </c>
      <c r="I262" s="30">
        <f>(C262-C261)*'ADF test'!$E$3</f>
        <v>-3.6241584575541257</v>
      </c>
      <c r="J262" s="5">
        <f t="shared" si="45"/>
        <v>-10</v>
      </c>
      <c r="K262" s="49">
        <f t="shared" si="51"/>
        <v>-360</v>
      </c>
      <c r="L262" s="5">
        <f t="shared" si="46"/>
        <v>-10</v>
      </c>
      <c r="M262" s="49">
        <f t="shared" si="52"/>
        <v>-461</v>
      </c>
      <c r="N262" s="42">
        <f t="shared" si="43"/>
        <v>-10</v>
      </c>
      <c r="P262" s="5">
        <f t="shared" si="47"/>
        <v>696.94520000001319</v>
      </c>
      <c r="Q262" s="5">
        <f t="shared" si="48"/>
        <v>-1268.455460143944</v>
      </c>
      <c r="R262" s="5">
        <f t="shared" si="49"/>
        <v>-571.51026014393085</v>
      </c>
      <c r="S262" s="3">
        <f t="shared" si="50"/>
        <v>-8545.3132538670652</v>
      </c>
    </row>
    <row r="263" spans="1:19" x14ac:dyDescent="0.3">
      <c r="A263" s="4">
        <v>40652</v>
      </c>
      <c r="B263" s="11">
        <v>427.73208599999998</v>
      </c>
      <c r="C263" s="11">
        <v>276.65273999999999</v>
      </c>
      <c r="D263" s="3">
        <f>B263-'ADF test'!$E$3*'Profitability analysis'!C263</f>
        <v>143.17341611098379</v>
      </c>
      <c r="E263" s="3">
        <f t="shared" si="44"/>
        <v>126.01208366394937</v>
      </c>
      <c r="F263" s="3">
        <f t="shared" si="40"/>
        <v>10.031780032112966</v>
      </c>
      <c r="G263" s="17">
        <f t="shared" si="41"/>
        <v>1.7106966452712162</v>
      </c>
      <c r="H263" s="30">
        <f t="shared" si="42"/>
        <v>-2.2568669999999997</v>
      </c>
      <c r="I263" s="30">
        <f>(C263-C262)*'ADF test'!$E$3</f>
        <v>-4.4768282925414127</v>
      </c>
      <c r="J263" s="5">
        <f t="shared" si="45"/>
        <v>-10</v>
      </c>
      <c r="K263" s="49">
        <f t="shared" si="51"/>
        <v>-370</v>
      </c>
      <c r="L263" s="5">
        <f t="shared" si="46"/>
        <v>-10</v>
      </c>
      <c r="M263" s="49">
        <f t="shared" si="52"/>
        <v>-471</v>
      </c>
      <c r="N263" s="42">
        <f t="shared" si="43"/>
        <v>-10</v>
      </c>
      <c r="P263" s="5">
        <f t="shared" si="47"/>
        <v>812.4721199999999</v>
      </c>
      <c r="Q263" s="5">
        <f t="shared" si="48"/>
        <v>-1611.6581853149087</v>
      </c>
      <c r="R263" s="5">
        <f t="shared" si="49"/>
        <v>-799.18606531490877</v>
      </c>
      <c r="S263" s="3">
        <f t="shared" si="50"/>
        <v>-9344.499319181974</v>
      </c>
    </row>
    <row r="264" spans="1:19" x14ac:dyDescent="0.3">
      <c r="A264" s="4">
        <v>40653</v>
      </c>
      <c r="B264" s="11">
        <v>427.59936499999998</v>
      </c>
      <c r="C264" s="11">
        <v>276.569794</v>
      </c>
      <c r="D264" s="3">
        <f>B264-'ADF test'!$E$3*'Profitability analysis'!C264</f>
        <v>143.12601146618277</v>
      </c>
      <c r="E264" s="3">
        <f t="shared" si="44"/>
        <v>126.72299464031512</v>
      </c>
      <c r="F264" s="3">
        <f t="shared" si="40"/>
        <v>10.46905727731199</v>
      </c>
      <c r="G264" s="17">
        <f t="shared" si="41"/>
        <v>1.5668093498175275</v>
      </c>
      <c r="H264" s="30">
        <f t="shared" si="42"/>
        <v>-0.13272100000000364</v>
      </c>
      <c r="I264" s="30">
        <f>(C264-C263)*'ADF test'!$E$3</f>
        <v>-8.531635519898427E-2</v>
      </c>
      <c r="J264" s="5">
        <f t="shared" si="45"/>
        <v>-10</v>
      </c>
      <c r="K264" s="49">
        <f t="shared" si="51"/>
        <v>-380</v>
      </c>
      <c r="L264" s="5">
        <f t="shared" si="46"/>
        <v>-10</v>
      </c>
      <c r="M264" s="49">
        <f t="shared" si="52"/>
        <v>-481</v>
      </c>
      <c r="N264" s="42">
        <f t="shared" si="43"/>
        <v>-10</v>
      </c>
      <c r="P264" s="5">
        <f t="shared" si="47"/>
        <v>49.106770000001347</v>
      </c>
      <c r="Q264" s="5">
        <f t="shared" si="48"/>
        <v>-31.567051423624179</v>
      </c>
      <c r="R264" s="5">
        <f t="shared" si="49"/>
        <v>17.539718576377169</v>
      </c>
      <c r="S264" s="3">
        <f t="shared" si="50"/>
        <v>-9326.9596006055963</v>
      </c>
    </row>
    <row r="265" spans="1:19" x14ac:dyDescent="0.3">
      <c r="A265" s="4">
        <v>40654</v>
      </c>
      <c r="B265" s="11">
        <v>423.749481</v>
      </c>
      <c r="C265" s="11">
        <v>276.03094499999997</v>
      </c>
      <c r="D265" s="3">
        <f>B265-'ADF test'!$E$3*'Profitability analysis'!C265</f>
        <v>139.83037520184968</v>
      </c>
      <c r="E265" s="3">
        <f t="shared" si="44"/>
        <v>127.21869197255815</v>
      </c>
      <c r="F265" s="3">
        <f t="shared" si="40"/>
        <v>10.731448349380123</v>
      </c>
      <c r="G265" s="17">
        <f t="shared" si="41"/>
        <v>1.175207932675743</v>
      </c>
      <c r="H265" s="30">
        <f t="shared" si="42"/>
        <v>-3.8498839999999745</v>
      </c>
      <c r="I265" s="30">
        <f>(C265-C264)*'ADF test'!$E$3</f>
        <v>-0.55424773566686636</v>
      </c>
      <c r="J265" s="5">
        <f t="shared" si="45"/>
        <v>-1</v>
      </c>
      <c r="K265" s="49">
        <f t="shared" si="51"/>
        <v>-381</v>
      </c>
      <c r="L265" s="5">
        <f t="shared" si="46"/>
        <v>-1</v>
      </c>
      <c r="M265" s="49">
        <f t="shared" si="52"/>
        <v>-482</v>
      </c>
      <c r="N265" s="42">
        <f t="shared" si="43"/>
        <v>-1</v>
      </c>
      <c r="P265" s="5">
        <f t="shared" si="47"/>
        <v>1462.9559199999903</v>
      </c>
      <c r="Q265" s="5">
        <f t="shared" si="48"/>
        <v>-210.61413955340922</v>
      </c>
      <c r="R265" s="5">
        <f t="shared" si="49"/>
        <v>1252.3417804465812</v>
      </c>
      <c r="S265" s="3">
        <f t="shared" si="50"/>
        <v>-8074.6178201590155</v>
      </c>
    </row>
    <row r="266" spans="1:19" x14ac:dyDescent="0.3">
      <c r="A266" s="4">
        <v>40658</v>
      </c>
      <c r="B266" s="11">
        <v>428.83840900000001</v>
      </c>
      <c r="C266" s="11">
        <v>282.53894000000003</v>
      </c>
      <c r="D266" s="3">
        <f>B266-'ADF test'!$E$3*'Profitability analysis'!C266</f>
        <v>138.22532865150043</v>
      </c>
      <c r="E266" s="3">
        <f t="shared" si="44"/>
        <v>127.38478513508109</v>
      </c>
      <c r="F266" s="3">
        <f t="shared" si="40"/>
        <v>10.865616918137071</v>
      </c>
      <c r="G266" s="17">
        <f t="shared" si="41"/>
        <v>0.99769240882440158</v>
      </c>
      <c r="H266" s="30">
        <f t="shared" si="42"/>
        <v>5.0889280000000099</v>
      </c>
      <c r="I266" s="30">
        <f>(C266-C265)*'ADF test'!$E$3</f>
        <v>6.6939745503492301</v>
      </c>
      <c r="J266" s="5">
        <f t="shared" si="45"/>
        <v>0</v>
      </c>
      <c r="K266" s="49">
        <f t="shared" si="51"/>
        <v>-381</v>
      </c>
      <c r="L266" s="5">
        <f t="shared" si="46"/>
        <v>0</v>
      </c>
      <c r="M266" s="49">
        <f t="shared" si="52"/>
        <v>-482</v>
      </c>
      <c r="N266" s="42">
        <f t="shared" si="43"/>
        <v>0</v>
      </c>
      <c r="P266" s="5">
        <f t="shared" si="47"/>
        <v>-1938.8815680000039</v>
      </c>
      <c r="Q266" s="5">
        <f t="shared" si="48"/>
        <v>2550.4043036830567</v>
      </c>
      <c r="R266" s="5">
        <f t="shared" si="49"/>
        <v>611.52273568305282</v>
      </c>
      <c r="S266" s="3">
        <f t="shared" si="50"/>
        <v>-7463.0950844759627</v>
      </c>
    </row>
    <row r="267" spans="1:19" x14ac:dyDescent="0.3">
      <c r="A267" s="4">
        <v>40659</v>
      </c>
      <c r="B267" s="11">
        <v>431.050995</v>
      </c>
      <c r="C267" s="11">
        <v>283.61673000000002</v>
      </c>
      <c r="D267" s="3">
        <f>B267-'ADF test'!$E$3*'Profitability analysis'!C267</f>
        <v>139.32932455107459</v>
      </c>
      <c r="E267" s="3">
        <f t="shared" si="44"/>
        <v>127.65867393848042</v>
      </c>
      <c r="F267" s="3">
        <f t="shared" si="40"/>
        <v>11.064562590952489</v>
      </c>
      <c r="G267" s="17">
        <f t="shared" si="41"/>
        <v>1.0547774045887077</v>
      </c>
      <c r="H267" s="30">
        <f t="shared" si="42"/>
        <v>2.2125859999999875</v>
      </c>
      <c r="I267" s="30">
        <f>(C267-C266)*'ADF test'!$E$3</f>
        <v>1.1085901004258292</v>
      </c>
      <c r="J267" s="5">
        <f t="shared" si="45"/>
        <v>-1</v>
      </c>
      <c r="K267" s="49">
        <f t="shared" si="51"/>
        <v>-382</v>
      </c>
      <c r="L267" s="5">
        <f t="shared" si="46"/>
        <v>-1</v>
      </c>
      <c r="M267" s="49">
        <f t="shared" si="52"/>
        <v>-483</v>
      </c>
      <c r="N267" s="42">
        <f t="shared" si="43"/>
        <v>-1</v>
      </c>
      <c r="P267" s="5">
        <f t="shared" si="47"/>
        <v>-842.99526599999524</v>
      </c>
      <c r="Q267" s="5">
        <f t="shared" si="48"/>
        <v>422.37282826224089</v>
      </c>
      <c r="R267" s="5">
        <f t="shared" si="49"/>
        <v>-420.62243773775435</v>
      </c>
      <c r="S267" s="3">
        <f t="shared" si="50"/>
        <v>-7883.7175222137175</v>
      </c>
    </row>
    <row r="268" spans="1:19" x14ac:dyDescent="0.3">
      <c r="A268" s="4">
        <v>40660</v>
      </c>
      <c r="B268" s="11">
        <v>431.00671399999999</v>
      </c>
      <c r="C268" s="11">
        <v>284.03121900000002</v>
      </c>
      <c r="D268" s="3">
        <f>B268-'ADF test'!$E$3*'Profitability analysis'!C268</f>
        <v>138.85870966215799</v>
      </c>
      <c r="E268" s="3">
        <f t="shared" si="44"/>
        <v>128.02752233005208</v>
      </c>
      <c r="F268" s="3">
        <f t="shared" si="40"/>
        <v>11.252054261226561</v>
      </c>
      <c r="G268" s="17">
        <f t="shared" si="41"/>
        <v>0.96259643622845703</v>
      </c>
      <c r="H268" s="30">
        <f t="shared" si="42"/>
        <v>-4.4281000000012227E-2</v>
      </c>
      <c r="I268" s="30">
        <f>(C268-C267)*'ADF test'!$E$3</f>
        <v>0.42633388891658675</v>
      </c>
      <c r="J268" s="5">
        <f t="shared" si="45"/>
        <v>0</v>
      </c>
      <c r="K268" s="49">
        <f t="shared" si="51"/>
        <v>-382</v>
      </c>
      <c r="L268" s="5">
        <f t="shared" si="46"/>
        <v>0</v>
      </c>
      <c r="M268" s="49">
        <f t="shared" si="52"/>
        <v>-483</v>
      </c>
      <c r="N268" s="42">
        <f t="shared" si="43"/>
        <v>0</v>
      </c>
      <c r="P268" s="5">
        <f t="shared" si="47"/>
        <v>16.915342000004671</v>
      </c>
      <c r="Q268" s="5">
        <f t="shared" si="48"/>
        <v>162.85954556613615</v>
      </c>
      <c r="R268" s="5">
        <f t="shared" si="49"/>
        <v>179.77488756614082</v>
      </c>
      <c r="S268" s="3">
        <f t="shared" si="50"/>
        <v>-7703.9426346475766</v>
      </c>
    </row>
    <row r="269" spans="1:19" x14ac:dyDescent="0.3">
      <c r="A269" s="4">
        <v>40661</v>
      </c>
      <c r="B269" s="11">
        <v>426.2276</v>
      </c>
      <c r="C269" s="11">
        <v>281.37823500000002</v>
      </c>
      <c r="D269" s="3">
        <f>B269-'ADF test'!$E$3*'Profitability analysis'!C269</f>
        <v>136.80839422123552</v>
      </c>
      <c r="E269" s="3">
        <f t="shared" si="44"/>
        <v>128.48414963185286</v>
      </c>
      <c r="F269" s="3">
        <f t="shared" si="40"/>
        <v>11.323328497977849</v>
      </c>
      <c r="G269" s="17">
        <f t="shared" si="41"/>
        <v>0.73514113724327834</v>
      </c>
      <c r="H269" s="30">
        <f t="shared" si="42"/>
        <v>-4.7791139999999928</v>
      </c>
      <c r="I269" s="30">
        <f>(C269-C268)*'ADF test'!$E$3</f>
        <v>-2.7287985590775019</v>
      </c>
      <c r="J269" s="5">
        <f t="shared" si="45"/>
        <v>0</v>
      </c>
      <c r="K269" s="49">
        <f t="shared" si="51"/>
        <v>-382</v>
      </c>
      <c r="L269" s="5">
        <f t="shared" si="46"/>
        <v>0</v>
      </c>
      <c r="M269" s="49">
        <f t="shared" si="52"/>
        <v>-483</v>
      </c>
      <c r="N269" s="42">
        <f t="shared" si="43"/>
        <v>0</v>
      </c>
      <c r="P269" s="5">
        <f t="shared" si="47"/>
        <v>1825.6215479999973</v>
      </c>
      <c r="Q269" s="5">
        <f t="shared" si="48"/>
        <v>-1042.4010495676057</v>
      </c>
      <c r="R269" s="5">
        <f t="shared" si="49"/>
        <v>783.22049843239165</v>
      </c>
      <c r="S269" s="3">
        <f t="shared" si="50"/>
        <v>-6920.7221362151849</v>
      </c>
    </row>
    <row r="270" spans="1:19" x14ac:dyDescent="0.3">
      <c r="A270" s="4">
        <v>40662</v>
      </c>
      <c r="B270" s="11">
        <v>404.54452500000002</v>
      </c>
      <c r="C270" s="11">
        <v>264.71444700000001</v>
      </c>
      <c r="D270" s="3">
        <f>B270-'ADF test'!$E$3*'Profitability analysis'!C270</f>
        <v>132.26530976892559</v>
      </c>
      <c r="E270" s="3">
        <f t="shared" si="44"/>
        <v>128.74098386305471</v>
      </c>
      <c r="F270" s="3">
        <f t="shared" si="40"/>
        <v>11.318640113542529</v>
      </c>
      <c r="G270" s="17">
        <f t="shared" si="41"/>
        <v>0.31137361648720463</v>
      </c>
      <c r="H270" s="30">
        <f t="shared" si="42"/>
        <v>-21.683074999999974</v>
      </c>
      <c r="I270" s="30">
        <f>(C270-C269)*'ADF test'!$E$3</f>
        <v>-17.139990547690047</v>
      </c>
      <c r="J270" s="5">
        <f t="shared" si="45"/>
        <v>0</v>
      </c>
      <c r="K270" s="49">
        <f t="shared" si="51"/>
        <v>-382</v>
      </c>
      <c r="L270" s="5">
        <f t="shared" si="46"/>
        <v>0</v>
      </c>
      <c r="M270" s="49">
        <f t="shared" si="52"/>
        <v>-483</v>
      </c>
      <c r="N270" s="42">
        <f t="shared" si="43"/>
        <v>0</v>
      </c>
      <c r="P270" s="5">
        <f t="shared" si="47"/>
        <v>8282.9346499999901</v>
      </c>
      <c r="Q270" s="5">
        <f t="shared" si="48"/>
        <v>-6547.4763892175979</v>
      </c>
      <c r="R270" s="5">
        <f t="shared" si="49"/>
        <v>1735.4582607823922</v>
      </c>
      <c r="S270" s="3">
        <f t="shared" si="50"/>
        <v>-5185.2638754327927</v>
      </c>
    </row>
    <row r="271" spans="1:19" x14ac:dyDescent="0.3">
      <c r="A271" s="4">
        <v>40665</v>
      </c>
      <c r="B271" s="11">
        <v>371.975616</v>
      </c>
      <c r="C271" s="11">
        <v>255.30481</v>
      </c>
      <c r="D271" s="3">
        <f>B271-'ADF test'!$E$3*'Profitability analysis'!C271</f>
        <v>109.37493780007327</v>
      </c>
      <c r="E271" s="3">
        <f t="shared" si="44"/>
        <v>128.34663318171539</v>
      </c>
      <c r="F271" s="3">
        <f t="shared" si="40"/>
        <v>11.786653800368295</v>
      </c>
      <c r="G271" s="17">
        <f t="shared" si="41"/>
        <v>-1.6095912973238695</v>
      </c>
      <c r="H271" s="30">
        <f t="shared" si="42"/>
        <v>-32.568909000000019</v>
      </c>
      <c r="I271" s="30">
        <f>(C271-C270)*'ADF test'!$E$3</f>
        <v>-9.6785370311476893</v>
      </c>
      <c r="J271" s="5">
        <f t="shared" si="45"/>
        <v>10</v>
      </c>
      <c r="K271" s="49">
        <f t="shared" si="51"/>
        <v>-372</v>
      </c>
      <c r="L271" s="5">
        <f t="shared" si="46"/>
        <v>0</v>
      </c>
      <c r="M271" s="49">
        <f t="shared" si="52"/>
        <v>-483</v>
      </c>
      <c r="N271" s="42">
        <f t="shared" si="43"/>
        <v>10</v>
      </c>
      <c r="P271" s="5">
        <f t="shared" si="47"/>
        <v>12441.323238000008</v>
      </c>
      <c r="Q271" s="5">
        <f t="shared" si="48"/>
        <v>-3697.2011458984175</v>
      </c>
      <c r="R271" s="5">
        <f t="shared" si="49"/>
        <v>8744.1220921015902</v>
      </c>
      <c r="S271" s="3">
        <f t="shared" si="50"/>
        <v>3558.8582166687975</v>
      </c>
    </row>
    <row r="272" spans="1:19" x14ac:dyDescent="0.3">
      <c r="A272" s="4">
        <v>40666</v>
      </c>
      <c r="B272" s="11">
        <v>349.00921599999998</v>
      </c>
      <c r="C272" s="11">
        <v>250.45488</v>
      </c>
      <c r="D272" s="3">
        <f>B272-'ADF test'!$E$3*'Profitability analysis'!C272</f>
        <v>91.397064679853429</v>
      </c>
      <c r="E272" s="3">
        <f t="shared" si="44"/>
        <v>127.73600168062077</v>
      </c>
      <c r="F272" s="3">
        <f t="shared" si="40"/>
        <v>13.177587272240343</v>
      </c>
      <c r="G272" s="17">
        <f t="shared" si="41"/>
        <v>-2.7576320497848847</v>
      </c>
      <c r="H272" s="30">
        <f t="shared" si="42"/>
        <v>-22.966400000000021</v>
      </c>
      <c r="I272" s="30">
        <f>(C272-C271)*'ADF test'!$E$3</f>
        <v>-4.9885268797801769</v>
      </c>
      <c r="J272" s="5">
        <f t="shared" si="45"/>
        <v>0</v>
      </c>
      <c r="K272" s="49">
        <f t="shared" si="51"/>
        <v>-372</v>
      </c>
      <c r="L272" s="5">
        <f t="shared" si="46"/>
        <v>0</v>
      </c>
      <c r="M272" s="49">
        <f t="shared" si="52"/>
        <v>-483</v>
      </c>
      <c r="N272" s="42">
        <f t="shared" si="43"/>
        <v>0</v>
      </c>
      <c r="P272" s="5">
        <f t="shared" si="47"/>
        <v>8543.5008000000089</v>
      </c>
      <c r="Q272" s="5">
        <f t="shared" si="48"/>
        <v>-1855.7319992782259</v>
      </c>
      <c r="R272" s="5">
        <f t="shared" si="49"/>
        <v>6687.768800721783</v>
      </c>
      <c r="S272" s="3">
        <f t="shared" si="50"/>
        <v>10246.62701739058</v>
      </c>
    </row>
    <row r="273" spans="1:19" x14ac:dyDescent="0.3">
      <c r="A273" s="4">
        <v>40667</v>
      </c>
      <c r="B273" s="11">
        <v>346.97369400000002</v>
      </c>
      <c r="C273" s="11">
        <v>245.27328499999999</v>
      </c>
      <c r="D273" s="3">
        <f>B273-'ADF test'!$E$3*'Profitability analysis'!C273</f>
        <v>94.691212579756069</v>
      </c>
      <c r="E273" s="3">
        <f t="shared" si="44"/>
        <v>127.50300756594523</v>
      </c>
      <c r="F273" s="3">
        <f t="shared" si="40"/>
        <v>13.705377306923896</v>
      </c>
      <c r="G273" s="17">
        <f t="shared" si="41"/>
        <v>-2.394081844767074</v>
      </c>
      <c r="H273" s="30">
        <f t="shared" si="42"/>
        <v>-2.0355219999999576</v>
      </c>
      <c r="I273" s="30">
        <f>(C273-C272)*'ADF test'!$E$3</f>
        <v>-5.3296698999026049</v>
      </c>
      <c r="J273" s="5">
        <f t="shared" si="45"/>
        <v>10</v>
      </c>
      <c r="K273" s="49">
        <f t="shared" si="51"/>
        <v>-362</v>
      </c>
      <c r="L273" s="5">
        <f t="shared" si="46"/>
        <v>0</v>
      </c>
      <c r="M273" s="49">
        <f t="shared" si="52"/>
        <v>-483</v>
      </c>
      <c r="N273" s="42">
        <f t="shared" si="43"/>
        <v>10</v>
      </c>
      <c r="P273" s="5">
        <f t="shared" si="47"/>
        <v>757.21418399998424</v>
      </c>
      <c r="Q273" s="5">
        <f t="shared" si="48"/>
        <v>-1982.637202763769</v>
      </c>
      <c r="R273" s="5">
        <f t="shared" si="49"/>
        <v>-1225.4230187637847</v>
      </c>
      <c r="S273" s="3">
        <f t="shared" si="50"/>
        <v>9021.2039986267955</v>
      </c>
    </row>
    <row r="274" spans="1:19" x14ac:dyDescent="0.3">
      <c r="A274" s="4">
        <v>40668</v>
      </c>
      <c r="B274" s="11">
        <v>355.691193</v>
      </c>
      <c r="C274" s="11">
        <v>240.46481299999999</v>
      </c>
      <c r="D274" s="3">
        <f>B274-'ADF test'!$E$3*'Profitability analysis'!C274</f>
        <v>108.35459571059303</v>
      </c>
      <c r="E274" s="3">
        <f t="shared" si="44"/>
        <v>127.56666201926555</v>
      </c>
      <c r="F274" s="3">
        <f t="shared" ref="F274:F337" si="53">_xlfn.STDEV.S(D245:D274)</f>
        <v>13.608291701734268</v>
      </c>
      <c r="G274" s="17">
        <f t="shared" ref="G274:G337" si="54">(D274-E274)/F274</f>
        <v>-1.4117911880316392</v>
      </c>
      <c r="H274" s="30">
        <f t="shared" ref="H274:H337" si="55">B274-B273</f>
        <v>8.7174989999999752</v>
      </c>
      <c r="I274" s="30">
        <f>(C274-C273)*'ADF test'!$E$3</f>
        <v>-4.9458841308370056</v>
      </c>
      <c r="J274" s="5">
        <f t="shared" si="45"/>
        <v>1</v>
      </c>
      <c r="K274" s="49">
        <f t="shared" si="51"/>
        <v>-361</v>
      </c>
      <c r="L274" s="5">
        <f t="shared" si="46"/>
        <v>0</v>
      </c>
      <c r="M274" s="49">
        <f t="shared" si="52"/>
        <v>-483</v>
      </c>
      <c r="N274" s="42">
        <f t="shared" si="43"/>
        <v>1</v>
      </c>
      <c r="P274" s="5">
        <f t="shared" si="47"/>
        <v>-3155.7346379999908</v>
      </c>
      <c r="Q274" s="5">
        <f t="shared" si="48"/>
        <v>-1790.410055362996</v>
      </c>
      <c r="R274" s="5">
        <f t="shared" si="49"/>
        <v>-4946.1446933629868</v>
      </c>
      <c r="S274" s="3">
        <f t="shared" si="50"/>
        <v>4075.0593052638087</v>
      </c>
    </row>
    <row r="275" spans="1:19" x14ac:dyDescent="0.3">
      <c r="A275" s="4">
        <v>40669</v>
      </c>
      <c r="B275" s="11">
        <v>373.56866500000001</v>
      </c>
      <c r="C275" s="11">
        <v>265.29480000000001</v>
      </c>
      <c r="D275" s="3">
        <f>B275-'ADF test'!$E$3*'Profitability analysis'!C275</f>
        <v>100.6925119697695</v>
      </c>
      <c r="E275" s="3">
        <f t="shared" si="44"/>
        <v>126.98602913028182</v>
      </c>
      <c r="F275" s="3">
        <f t="shared" si="53"/>
        <v>14.375611864558625</v>
      </c>
      <c r="G275" s="17">
        <f t="shared" si="54"/>
        <v>-1.829036385250209</v>
      </c>
      <c r="H275" s="30">
        <f t="shared" si="55"/>
        <v>17.877472000000012</v>
      </c>
      <c r="I275" s="30">
        <f>(C275-C274)*'ADF test'!$E$3</f>
        <v>25.539555740823563</v>
      </c>
      <c r="J275" s="5">
        <f t="shared" si="45"/>
        <v>10</v>
      </c>
      <c r="K275" s="49">
        <f t="shared" si="51"/>
        <v>-351</v>
      </c>
      <c r="L275" s="5">
        <f t="shared" si="46"/>
        <v>0</v>
      </c>
      <c r="M275" s="49">
        <f t="shared" si="52"/>
        <v>-483</v>
      </c>
      <c r="N275" s="42">
        <f t="shared" si="43"/>
        <v>10</v>
      </c>
      <c r="P275" s="5">
        <f t="shared" si="47"/>
        <v>-6453.7673920000043</v>
      </c>
      <c r="Q275" s="5">
        <f t="shared" si="48"/>
        <v>9219.7796224373069</v>
      </c>
      <c r="R275" s="5">
        <f t="shared" si="49"/>
        <v>2766.0122304373026</v>
      </c>
      <c r="S275" s="3">
        <f t="shared" si="50"/>
        <v>6841.0715357011113</v>
      </c>
    </row>
    <row r="276" spans="1:19" x14ac:dyDescent="0.3">
      <c r="A276" s="4">
        <v>40672</v>
      </c>
      <c r="B276" s="11">
        <v>365.691956</v>
      </c>
      <c r="C276" s="11">
        <v>266.206726</v>
      </c>
      <c r="D276" s="3">
        <f>B276-'ADF test'!$E$3*'Profitability analysis'!C276</f>
        <v>91.877816779583156</v>
      </c>
      <c r="E276" s="3">
        <f t="shared" si="44"/>
        <v>126.0496805626903</v>
      </c>
      <c r="F276" s="3">
        <f t="shared" si="53"/>
        <v>15.70210122488653</v>
      </c>
      <c r="G276" s="17">
        <f t="shared" si="54"/>
        <v>-2.1762605713525507</v>
      </c>
      <c r="H276" s="30">
        <f t="shared" si="55"/>
        <v>-7.8767090000000053</v>
      </c>
      <c r="I276" s="30">
        <f>(C276-C275)*'ADF test'!$E$3</f>
        <v>0.93798619018632989</v>
      </c>
      <c r="J276" s="5">
        <f t="shared" si="45"/>
        <v>10</v>
      </c>
      <c r="K276" s="49">
        <f t="shared" si="51"/>
        <v>-341</v>
      </c>
      <c r="L276" s="5">
        <f t="shared" si="46"/>
        <v>0</v>
      </c>
      <c r="M276" s="49">
        <f t="shared" si="52"/>
        <v>-483</v>
      </c>
      <c r="N276" s="42">
        <f t="shared" si="43"/>
        <v>10</v>
      </c>
      <c r="P276" s="5">
        <f t="shared" si="47"/>
        <v>2764.7248590000017</v>
      </c>
      <c r="Q276" s="5">
        <f t="shared" si="48"/>
        <v>329.23315275540182</v>
      </c>
      <c r="R276" s="5">
        <f t="shared" si="49"/>
        <v>3093.9580117554037</v>
      </c>
      <c r="S276" s="3">
        <f t="shared" si="50"/>
        <v>9935.0295474565155</v>
      </c>
    </row>
    <row r="277" spans="1:19" x14ac:dyDescent="0.3">
      <c r="A277" s="4">
        <v>40673</v>
      </c>
      <c r="B277" s="11">
        <v>361.08981299999999</v>
      </c>
      <c r="C277" s="11">
        <v>263.34652699999998</v>
      </c>
      <c r="D277" s="3">
        <f>B277-'ADF test'!$E$3*'Profitability analysis'!C277</f>
        <v>90.217608940094863</v>
      </c>
      <c r="E277" s="3">
        <f t="shared" si="44"/>
        <v>125.21606327559626</v>
      </c>
      <c r="F277" s="3">
        <f t="shared" si="53"/>
        <v>16.913638678431916</v>
      </c>
      <c r="G277" s="17">
        <f t="shared" si="54"/>
        <v>-2.0692445310500238</v>
      </c>
      <c r="H277" s="30">
        <f t="shared" si="55"/>
        <v>-4.6021430000000123</v>
      </c>
      <c r="I277" s="30">
        <f>(C277-C276)*'ADF test'!$E$3</f>
        <v>-2.9419351605116968</v>
      </c>
      <c r="J277" s="5">
        <f t="shared" si="45"/>
        <v>10</v>
      </c>
      <c r="K277" s="49">
        <f t="shared" si="51"/>
        <v>-331</v>
      </c>
      <c r="L277" s="5">
        <f t="shared" si="46"/>
        <v>0</v>
      </c>
      <c r="M277" s="49">
        <f t="shared" si="52"/>
        <v>-483</v>
      </c>
      <c r="N277" s="42">
        <f t="shared" si="43"/>
        <v>10</v>
      </c>
      <c r="P277" s="5">
        <f t="shared" si="47"/>
        <v>1569.3307630000043</v>
      </c>
      <c r="Q277" s="5">
        <f t="shared" si="48"/>
        <v>-1003.1998897344886</v>
      </c>
      <c r="R277" s="5">
        <f t="shared" si="49"/>
        <v>566.13087326551567</v>
      </c>
      <c r="S277" s="3">
        <f t="shared" si="50"/>
        <v>10501.160420722032</v>
      </c>
    </row>
    <row r="278" spans="1:19" x14ac:dyDescent="0.3">
      <c r="A278" s="4">
        <v>40674</v>
      </c>
      <c r="B278" s="11">
        <v>354.23083500000001</v>
      </c>
      <c r="C278" s="11">
        <v>266.37252799999999</v>
      </c>
      <c r="D278" s="3">
        <f>B278-'ADF test'!$E$3*'Profitability analysis'!C278</f>
        <v>80.246155641123153</v>
      </c>
      <c r="E278" s="3">
        <f t="shared" si="44"/>
        <v>124.02940478202176</v>
      </c>
      <c r="F278" s="3">
        <f t="shared" si="53"/>
        <v>18.743561749100547</v>
      </c>
      <c r="G278" s="17">
        <f t="shared" si="54"/>
        <v>-2.33590870972</v>
      </c>
      <c r="H278" s="30">
        <f t="shared" si="55"/>
        <v>-6.8589779999999791</v>
      </c>
      <c r="I278" s="30">
        <f>(C278-C277)*'ADF test'!$E$3</f>
        <v>3.1124752989716824</v>
      </c>
      <c r="J278" s="5">
        <f t="shared" si="45"/>
        <v>10</v>
      </c>
      <c r="K278" s="49">
        <f t="shared" si="51"/>
        <v>-321</v>
      </c>
      <c r="L278" s="5">
        <f t="shared" si="46"/>
        <v>0</v>
      </c>
      <c r="M278" s="49">
        <f t="shared" si="52"/>
        <v>-483</v>
      </c>
      <c r="N278" s="42">
        <f t="shared" si="43"/>
        <v>10</v>
      </c>
      <c r="P278" s="5">
        <f t="shared" si="47"/>
        <v>2270.3217179999929</v>
      </c>
      <c r="Q278" s="5">
        <f t="shared" si="48"/>
        <v>1030.229323959627</v>
      </c>
      <c r="R278" s="5">
        <f t="shared" si="49"/>
        <v>3300.5510419596199</v>
      </c>
      <c r="S278" s="3">
        <f t="shared" si="50"/>
        <v>13801.711462681651</v>
      </c>
    </row>
    <row r="279" spans="1:19" s="8" customFormat="1" x14ac:dyDescent="0.3">
      <c r="A279" s="7">
        <v>40675</v>
      </c>
      <c r="B279" s="13">
        <v>348.74371300000001</v>
      </c>
      <c r="C279" s="13">
        <v>263.47085600000003</v>
      </c>
      <c r="D279" s="3">
        <f>B279-'ADF test'!$E$3*'Profitability analysis'!C279</f>
        <v>77.743626979234307</v>
      </c>
      <c r="E279" s="3">
        <f t="shared" si="44"/>
        <v>122.6863974503822</v>
      </c>
      <c r="F279" s="3">
        <f t="shared" si="53"/>
        <v>20.544844605681234</v>
      </c>
      <c r="G279" s="17">
        <f t="shared" si="54"/>
        <v>-2.187544921061118</v>
      </c>
      <c r="H279" s="30">
        <f t="shared" si="55"/>
        <v>-5.4871219999999994</v>
      </c>
      <c r="I279" s="30">
        <f>(C279-C278)*'ADF test'!$E$3</f>
        <v>-2.9845933381111305</v>
      </c>
      <c r="J279" s="5">
        <f t="shared" si="45"/>
        <v>10</v>
      </c>
      <c r="K279" s="49">
        <f t="shared" si="51"/>
        <v>-311</v>
      </c>
      <c r="L279" s="5">
        <f t="shared" si="46"/>
        <v>0</v>
      </c>
      <c r="M279" s="49">
        <f t="shared" si="52"/>
        <v>-483</v>
      </c>
      <c r="N279" s="42">
        <f t="shared" si="43"/>
        <v>10</v>
      </c>
      <c r="O279" s="42"/>
      <c r="P279" s="5">
        <f t="shared" si="47"/>
        <v>1761.3661619999998</v>
      </c>
      <c r="Q279" s="5">
        <f t="shared" si="48"/>
        <v>-958.05446153367291</v>
      </c>
      <c r="R279" s="5">
        <f t="shared" si="49"/>
        <v>803.3117004663269</v>
      </c>
      <c r="S279" s="3">
        <f t="shared" si="50"/>
        <v>14605.023163147978</v>
      </c>
    </row>
    <row r="280" spans="1:19" x14ac:dyDescent="0.3">
      <c r="A280" s="4">
        <v>40676</v>
      </c>
      <c r="B280" s="11">
        <v>350.381012</v>
      </c>
      <c r="C280" s="11">
        <v>269.60583500000001</v>
      </c>
      <c r="D280" s="3">
        <f>B280-'ADF test'!$E$3*'Profitability analysis'!C280</f>
        <v>73.070627140202191</v>
      </c>
      <c r="E280" s="3">
        <f t="shared" si="44"/>
        <v>120.96869531388845</v>
      </c>
      <c r="F280" s="3">
        <f t="shared" si="53"/>
        <v>22.445466365497435</v>
      </c>
      <c r="G280" s="17">
        <f t="shared" si="54"/>
        <v>-2.1339751820578732</v>
      </c>
      <c r="H280" s="30">
        <f t="shared" si="55"/>
        <v>1.6372989999999845</v>
      </c>
      <c r="I280" s="30">
        <f>(C280-C279)*'ADF test'!$E$3</f>
        <v>6.3102988390320771</v>
      </c>
      <c r="J280" s="5">
        <f t="shared" si="45"/>
        <v>10</v>
      </c>
      <c r="K280" s="49">
        <f t="shared" si="51"/>
        <v>-301</v>
      </c>
      <c r="L280" s="5">
        <f t="shared" si="46"/>
        <v>0</v>
      </c>
      <c r="M280" s="49">
        <f t="shared" si="52"/>
        <v>-483</v>
      </c>
      <c r="N280" s="42">
        <f t="shared" si="43"/>
        <v>10</v>
      </c>
      <c r="P280" s="5">
        <f t="shared" si="47"/>
        <v>-509.19998899999518</v>
      </c>
      <c r="Q280" s="5">
        <f t="shared" si="48"/>
        <v>1962.5029389389761</v>
      </c>
      <c r="R280" s="5">
        <f t="shared" si="49"/>
        <v>1453.3029499389809</v>
      </c>
      <c r="S280" s="3">
        <f t="shared" si="50"/>
        <v>16058.32611308696</v>
      </c>
    </row>
    <row r="281" spans="1:19" s="8" customFormat="1" x14ac:dyDescent="0.3">
      <c r="A281" s="7">
        <v>40679</v>
      </c>
      <c r="B281" s="13">
        <v>348.16845699999999</v>
      </c>
      <c r="C281" s="13">
        <v>270.60067700000002</v>
      </c>
      <c r="D281" s="3">
        <f>B281-'ADF test'!$E$3*'Profitability analysis'!C281</f>
        <v>69.834800452129514</v>
      </c>
      <c r="E281" s="3">
        <f t="shared" si="44"/>
        <v>118.93085542616048</v>
      </c>
      <c r="F281" s="3">
        <f t="shared" si="53"/>
        <v>24.211877446447822</v>
      </c>
      <c r="G281" s="17">
        <f t="shared" si="54"/>
        <v>-2.0277673667654366</v>
      </c>
      <c r="H281" s="30">
        <f t="shared" si="55"/>
        <v>-2.2125550000000089</v>
      </c>
      <c r="I281" s="30">
        <f>(C281-C280)*'ADF test'!$E$3</f>
        <v>1.0232716880726727</v>
      </c>
      <c r="J281" s="5">
        <f t="shared" si="45"/>
        <v>10</v>
      </c>
      <c r="K281" s="49">
        <f t="shared" si="51"/>
        <v>-291</v>
      </c>
      <c r="L281" s="5">
        <f t="shared" si="46"/>
        <v>0</v>
      </c>
      <c r="M281" s="49">
        <f t="shared" si="52"/>
        <v>-483</v>
      </c>
      <c r="N281" s="42">
        <f t="shared" si="43"/>
        <v>10</v>
      </c>
      <c r="O281" s="42"/>
      <c r="P281" s="5">
        <f t="shared" si="47"/>
        <v>665.97905500000275</v>
      </c>
      <c r="Q281" s="5">
        <f t="shared" si="48"/>
        <v>308.00477810987445</v>
      </c>
      <c r="R281" s="5">
        <f t="shared" si="49"/>
        <v>973.9838331098772</v>
      </c>
      <c r="S281" s="3">
        <f t="shared" si="50"/>
        <v>17032.309946196838</v>
      </c>
    </row>
    <row r="282" spans="1:19" x14ac:dyDescent="0.3">
      <c r="A282" s="4">
        <v>40680</v>
      </c>
      <c r="B282" s="11">
        <v>355.86816399999998</v>
      </c>
      <c r="C282" s="11">
        <v>263.968323</v>
      </c>
      <c r="D282" s="3">
        <f>B282-'ADF test'!$E$3*'Profitability analysis'!C282</f>
        <v>84.356394820651872</v>
      </c>
      <c r="E282" s="3">
        <f t="shared" si="44"/>
        <v>117.58996906068232</v>
      </c>
      <c r="F282" s="3">
        <f t="shared" si="53"/>
        <v>24.989475533806875</v>
      </c>
      <c r="G282" s="17">
        <f t="shared" si="54"/>
        <v>-1.3299028302963218</v>
      </c>
      <c r="H282" s="30">
        <f t="shared" si="55"/>
        <v>7.6997069999999894</v>
      </c>
      <c r="I282" s="30">
        <f>(C282-C281)*'ADF test'!$E$3</f>
        <v>-6.8218873685223649</v>
      </c>
      <c r="J282" s="5">
        <f t="shared" si="45"/>
        <v>1</v>
      </c>
      <c r="K282" s="49">
        <f t="shared" si="51"/>
        <v>-290</v>
      </c>
      <c r="L282" s="5">
        <f t="shared" si="46"/>
        <v>0</v>
      </c>
      <c r="M282" s="49">
        <f t="shared" si="52"/>
        <v>-483</v>
      </c>
      <c r="N282" s="42">
        <f t="shared" si="43"/>
        <v>1</v>
      </c>
      <c r="P282" s="5">
        <f t="shared" si="47"/>
        <v>-2240.6147369999971</v>
      </c>
      <c r="Q282" s="5">
        <f t="shared" si="48"/>
        <v>-1985.1692242400081</v>
      </c>
      <c r="R282" s="5">
        <f t="shared" si="49"/>
        <v>-4225.7839612400057</v>
      </c>
      <c r="S282" s="3">
        <f t="shared" si="50"/>
        <v>12806.525984956832</v>
      </c>
    </row>
    <row r="283" spans="1:19" x14ac:dyDescent="0.3">
      <c r="A283" s="4">
        <v>40681</v>
      </c>
      <c r="B283" s="11">
        <v>358.92147799999998</v>
      </c>
      <c r="C283" s="11">
        <v>264.963165</v>
      </c>
      <c r="D283" s="3">
        <f>B283-'ADF test'!$E$3*'Profitability analysis'!C283</f>
        <v>86.386437132579204</v>
      </c>
      <c r="E283" s="3">
        <f t="shared" si="44"/>
        <v>116.08134852372014</v>
      </c>
      <c r="F283" s="3">
        <f t="shared" si="53"/>
        <v>25.473163479475613</v>
      </c>
      <c r="G283" s="17">
        <f t="shared" si="54"/>
        <v>-1.1657331612960791</v>
      </c>
      <c r="H283" s="30">
        <f t="shared" si="55"/>
        <v>3.0533140000000003</v>
      </c>
      <c r="I283" s="30">
        <f>(C283-C282)*'ADF test'!$E$3</f>
        <v>1.0232716880726727</v>
      </c>
      <c r="J283" s="5">
        <f t="shared" si="45"/>
        <v>1</v>
      </c>
      <c r="K283" s="49">
        <f t="shared" si="51"/>
        <v>-289</v>
      </c>
      <c r="L283" s="5">
        <f t="shared" si="46"/>
        <v>0</v>
      </c>
      <c r="M283" s="49">
        <f t="shared" si="52"/>
        <v>-483</v>
      </c>
      <c r="N283" s="42">
        <f t="shared" si="43"/>
        <v>1</v>
      </c>
      <c r="P283" s="5">
        <f t="shared" si="47"/>
        <v>-885.46106000000009</v>
      </c>
      <c r="Q283" s="5">
        <f t="shared" si="48"/>
        <v>296.7487895410751</v>
      </c>
      <c r="R283" s="5">
        <f t="shared" si="49"/>
        <v>-588.71227045892499</v>
      </c>
      <c r="S283" s="3">
        <f t="shared" si="50"/>
        <v>12217.813714497906</v>
      </c>
    </row>
    <row r="284" spans="1:19" x14ac:dyDescent="0.3">
      <c r="A284" s="4">
        <v>40682</v>
      </c>
      <c r="B284" s="11">
        <v>357.81521600000002</v>
      </c>
      <c r="C284" s="11">
        <v>266.28964200000001</v>
      </c>
      <c r="D284" s="3">
        <f>B284-'ADF test'!$E$3*'Profitability analysis'!C284</f>
        <v>83.915791281696841</v>
      </c>
      <c r="E284" s="3">
        <f t="shared" si="44"/>
        <v>114.52005901468878</v>
      </c>
      <c r="F284" s="3">
        <f t="shared" si="53"/>
        <v>25.973310778113422</v>
      </c>
      <c r="G284" s="17">
        <f t="shared" si="54"/>
        <v>-1.1782967521714955</v>
      </c>
      <c r="H284" s="30">
        <f t="shared" si="55"/>
        <v>-1.1062619999999583</v>
      </c>
      <c r="I284" s="30">
        <f>(C284-C283)*'ADF test'!$E$3</f>
        <v>1.3643838508824302</v>
      </c>
      <c r="J284" s="5">
        <f t="shared" si="45"/>
        <v>1</v>
      </c>
      <c r="K284" s="49">
        <f t="shared" si="51"/>
        <v>-288</v>
      </c>
      <c r="L284" s="5">
        <f t="shared" si="46"/>
        <v>0</v>
      </c>
      <c r="M284" s="49">
        <f t="shared" si="52"/>
        <v>-483</v>
      </c>
      <c r="N284" s="42">
        <f t="shared" si="43"/>
        <v>1</v>
      </c>
      <c r="P284" s="5">
        <f t="shared" si="47"/>
        <v>319.70971799998796</v>
      </c>
      <c r="Q284" s="5">
        <f t="shared" si="48"/>
        <v>394.30693290502234</v>
      </c>
      <c r="R284" s="5">
        <f t="shared" si="49"/>
        <v>714.01665090501024</v>
      </c>
      <c r="S284" s="3">
        <f t="shared" si="50"/>
        <v>12931.830365402917</v>
      </c>
    </row>
    <row r="285" spans="1:19" x14ac:dyDescent="0.3">
      <c r="A285" s="4">
        <v>40683</v>
      </c>
      <c r="B285" s="11">
        <v>365.24945100000002</v>
      </c>
      <c r="C285" s="11">
        <v>263.88537600000001</v>
      </c>
      <c r="D285" s="3">
        <f>B285-'ADF test'!$E$3*'Profitability analysis'!C285</f>
        <v>93.822999204428015</v>
      </c>
      <c r="E285" s="3">
        <f t="shared" si="44"/>
        <v>113.26647725491334</v>
      </c>
      <c r="F285" s="3">
        <f t="shared" si="53"/>
        <v>26.036470566743631</v>
      </c>
      <c r="G285" s="17">
        <f t="shared" si="54"/>
        <v>-0.74677856204214055</v>
      </c>
      <c r="H285" s="30">
        <f t="shared" si="55"/>
        <v>7.434235000000001</v>
      </c>
      <c r="I285" s="30">
        <f>(C285-C284)*'ADF test'!$E$3</f>
        <v>-2.4729729227311732</v>
      </c>
      <c r="J285" s="5">
        <f t="shared" si="45"/>
        <v>0</v>
      </c>
      <c r="K285" s="49">
        <f t="shared" si="51"/>
        <v>-288</v>
      </c>
      <c r="L285" s="5">
        <f t="shared" si="46"/>
        <v>0</v>
      </c>
      <c r="M285" s="49">
        <f t="shared" si="52"/>
        <v>-483</v>
      </c>
      <c r="N285" s="42">
        <f t="shared" si="43"/>
        <v>0</v>
      </c>
      <c r="P285" s="5">
        <f t="shared" si="47"/>
        <v>-2141.0596800000003</v>
      </c>
      <c r="Q285" s="5">
        <f t="shared" si="48"/>
        <v>-712.21620174657789</v>
      </c>
      <c r="R285" s="5">
        <f t="shared" si="49"/>
        <v>-2853.2758817465783</v>
      </c>
      <c r="S285" s="3">
        <f t="shared" si="50"/>
        <v>10078.554483656339</v>
      </c>
    </row>
    <row r="286" spans="1:19" x14ac:dyDescent="0.3">
      <c r="A286" s="4">
        <v>40686</v>
      </c>
      <c r="B286" s="11">
        <v>365.20519999999999</v>
      </c>
      <c r="C286" s="11">
        <v>257.12863199999998</v>
      </c>
      <c r="D286" s="3">
        <f>B286-'ADF test'!$E$3*'Profitability analysis'!C286</f>
        <v>100.72858027701324</v>
      </c>
      <c r="E286" s="3">
        <f t="shared" si="44"/>
        <v>112.24243034851591</v>
      </c>
      <c r="F286" s="3">
        <f t="shared" si="53"/>
        <v>25.900429261882675</v>
      </c>
      <c r="G286" s="17">
        <f t="shared" si="54"/>
        <v>-0.44454282803904943</v>
      </c>
      <c r="H286" s="30">
        <f t="shared" si="55"/>
        <v>-4.4251000000031127E-2</v>
      </c>
      <c r="I286" s="30">
        <f>(C286-C285)*'ADF test'!$E$3</f>
        <v>-6.949832072585286</v>
      </c>
      <c r="J286" s="5">
        <f t="shared" si="45"/>
        <v>0</v>
      </c>
      <c r="K286" s="49">
        <f t="shared" si="51"/>
        <v>-288</v>
      </c>
      <c r="L286" s="5">
        <f t="shared" si="46"/>
        <v>0</v>
      </c>
      <c r="M286" s="49">
        <f t="shared" si="52"/>
        <v>-483</v>
      </c>
      <c r="N286" s="42">
        <f t="shared" si="43"/>
        <v>0</v>
      </c>
      <c r="P286" s="5">
        <f t="shared" si="47"/>
        <v>12.744288000008964</v>
      </c>
      <c r="Q286" s="5">
        <f t="shared" si="48"/>
        <v>-2001.5516369045624</v>
      </c>
      <c r="R286" s="5">
        <f t="shared" si="49"/>
        <v>-1988.8073489045535</v>
      </c>
      <c r="S286" s="3">
        <f t="shared" si="50"/>
        <v>8089.7471347517849</v>
      </c>
    </row>
    <row r="287" spans="1:19" x14ac:dyDescent="0.3">
      <c r="A287" s="4">
        <v>40687</v>
      </c>
      <c r="B287" s="11">
        <v>374.54220600000002</v>
      </c>
      <c r="C287" s="11">
        <v>260.900848</v>
      </c>
      <c r="D287" s="3">
        <f>B287-'ADF test'!$E$3*'Profitability analysis'!C287</f>
        <v>106.1855713258002</v>
      </c>
      <c r="E287" s="3">
        <f t="shared" si="44"/>
        <v>111.32971096044203</v>
      </c>
      <c r="F287" s="3">
        <f t="shared" si="53"/>
        <v>25.603801501504869</v>
      </c>
      <c r="G287" s="17">
        <f t="shared" si="54"/>
        <v>-0.20091311965293449</v>
      </c>
      <c r="H287" s="30">
        <f t="shared" si="55"/>
        <v>9.3370060000000308</v>
      </c>
      <c r="I287" s="30">
        <f>(C287-C286)*'ADF test'!$E$3</f>
        <v>3.8800149512130955</v>
      </c>
      <c r="J287" s="5">
        <f t="shared" si="45"/>
        <v>0</v>
      </c>
      <c r="K287" s="49">
        <f t="shared" si="51"/>
        <v>-288</v>
      </c>
      <c r="L287" s="5">
        <f t="shared" si="46"/>
        <v>0</v>
      </c>
      <c r="M287" s="49">
        <f t="shared" si="52"/>
        <v>-483</v>
      </c>
      <c r="N287" s="42">
        <f t="shared" si="43"/>
        <v>0</v>
      </c>
      <c r="P287" s="5">
        <f t="shared" si="47"/>
        <v>-2689.0577280000089</v>
      </c>
      <c r="Q287" s="5">
        <f t="shared" si="48"/>
        <v>1117.4443059493715</v>
      </c>
      <c r="R287" s="5">
        <f t="shared" si="49"/>
        <v>-1571.6134220506374</v>
      </c>
      <c r="S287" s="3">
        <f t="shared" si="50"/>
        <v>6518.1337127011475</v>
      </c>
    </row>
    <row r="288" spans="1:19" x14ac:dyDescent="0.3">
      <c r="A288" s="4">
        <v>40688</v>
      </c>
      <c r="B288" s="11">
        <v>380.25058000000001</v>
      </c>
      <c r="C288" s="11">
        <v>255.636414</v>
      </c>
      <c r="D288" s="3">
        <f>B288-'ADF test'!$E$3*'Profitability analysis'!C288</f>
        <v>117.30882152315326</v>
      </c>
      <c r="E288" s="3">
        <f t="shared" si="44"/>
        <v>110.72026719587352</v>
      </c>
      <c r="F288" s="3">
        <f t="shared" si="53"/>
        <v>25.221109663095881</v>
      </c>
      <c r="G288" s="17">
        <f t="shared" si="54"/>
        <v>0.26123173862251847</v>
      </c>
      <c r="H288" s="30">
        <f t="shared" si="55"/>
        <v>5.7083739999999921</v>
      </c>
      <c r="I288" s="30">
        <f>(C288-C287)*'ADF test'!$E$3</f>
        <v>-5.4148761973530837</v>
      </c>
      <c r="J288" s="5">
        <f t="shared" si="45"/>
        <v>0</v>
      </c>
      <c r="K288" s="49">
        <f t="shared" si="51"/>
        <v>-288</v>
      </c>
      <c r="L288" s="5">
        <f t="shared" si="46"/>
        <v>0</v>
      </c>
      <c r="M288" s="49">
        <f t="shared" si="52"/>
        <v>-483</v>
      </c>
      <c r="N288" s="42">
        <f t="shared" si="43"/>
        <v>0</v>
      </c>
      <c r="P288" s="5">
        <f t="shared" si="47"/>
        <v>-1644.0117119999977</v>
      </c>
      <c r="Q288" s="5">
        <f t="shared" si="48"/>
        <v>-1559.484344837688</v>
      </c>
      <c r="R288" s="5">
        <f t="shared" si="49"/>
        <v>-3203.4960568376855</v>
      </c>
      <c r="S288" s="3">
        <f t="shared" si="50"/>
        <v>3314.637655863462</v>
      </c>
    </row>
    <row r="289" spans="1:19" x14ac:dyDescent="0.3">
      <c r="A289" s="4">
        <v>40689</v>
      </c>
      <c r="B289" s="11">
        <v>385.118225</v>
      </c>
      <c r="C289" s="11">
        <v>254.558594</v>
      </c>
      <c r="D289" s="3">
        <f>B289-'ADF test'!$E$3*'Profitability analysis'!C289</f>
        <v>123.28508748089178</v>
      </c>
      <c r="E289" s="3">
        <f t="shared" si="44"/>
        <v>110.45188090628976</v>
      </c>
      <c r="F289" s="3">
        <f t="shared" si="53"/>
        <v>25.03632138091028</v>
      </c>
      <c r="G289" s="17">
        <f t="shared" si="54"/>
        <v>0.51258355328459282</v>
      </c>
      <c r="H289" s="30">
        <f t="shared" si="55"/>
        <v>4.8676449999999818</v>
      </c>
      <c r="I289" s="30">
        <f>(C289-C288)*'ADF test'!$E$3</f>
        <v>-1.1086209577384998</v>
      </c>
      <c r="J289" s="5">
        <f t="shared" si="45"/>
        <v>0</v>
      </c>
      <c r="K289" s="49">
        <f t="shared" si="51"/>
        <v>-288</v>
      </c>
      <c r="L289" s="5">
        <f t="shared" si="46"/>
        <v>0</v>
      </c>
      <c r="M289" s="49">
        <f t="shared" si="52"/>
        <v>-483</v>
      </c>
      <c r="N289" s="42">
        <f t="shared" si="43"/>
        <v>0</v>
      </c>
      <c r="P289" s="5">
        <f t="shared" si="47"/>
        <v>-1401.8817599999948</v>
      </c>
      <c r="Q289" s="5">
        <f t="shared" si="48"/>
        <v>-319.28283582868795</v>
      </c>
      <c r="R289" s="5">
        <f t="shared" si="49"/>
        <v>-1721.1645958286826</v>
      </c>
      <c r="S289" s="3">
        <f t="shared" si="50"/>
        <v>1593.4730600347793</v>
      </c>
    </row>
    <row r="290" spans="1:19" x14ac:dyDescent="0.3">
      <c r="A290" s="4">
        <v>40690</v>
      </c>
      <c r="B290" s="11">
        <v>385.64923099999999</v>
      </c>
      <c r="C290" s="11">
        <v>257.41885400000001</v>
      </c>
      <c r="D290" s="3">
        <f>B290-'ADF test'!$E$3*'Profitability analysis'!C290</f>
        <v>120.87409557717763</v>
      </c>
      <c r="E290" s="3">
        <f t="shared" si="44"/>
        <v>109.87518767030154</v>
      </c>
      <c r="F290" s="3">
        <f t="shared" si="53"/>
        <v>24.570647042012162</v>
      </c>
      <c r="G290" s="17">
        <f t="shared" si="54"/>
        <v>0.44764421091840129</v>
      </c>
      <c r="H290" s="30">
        <f t="shared" si="55"/>
        <v>0.53100599999999076</v>
      </c>
      <c r="I290" s="30">
        <f>(C290-C289)*'ADF test'!$E$3</f>
        <v>2.9419979037140949</v>
      </c>
      <c r="J290" s="5">
        <f t="shared" si="45"/>
        <v>0</v>
      </c>
      <c r="K290" s="49">
        <f t="shared" si="51"/>
        <v>-288</v>
      </c>
      <c r="L290" s="5">
        <f t="shared" si="46"/>
        <v>0</v>
      </c>
      <c r="M290" s="49">
        <f t="shared" si="52"/>
        <v>-483</v>
      </c>
      <c r="N290" s="42">
        <f t="shared" si="43"/>
        <v>0</v>
      </c>
      <c r="P290" s="5">
        <f t="shared" si="47"/>
        <v>-152.92972799999734</v>
      </c>
      <c r="Q290" s="5">
        <f t="shared" si="48"/>
        <v>847.29539626965936</v>
      </c>
      <c r="R290" s="5">
        <f t="shared" si="49"/>
        <v>694.36566826966202</v>
      </c>
      <c r="S290" s="3">
        <f t="shared" si="50"/>
        <v>2287.8387283044412</v>
      </c>
    </row>
    <row r="291" spans="1:19" x14ac:dyDescent="0.3">
      <c r="A291" s="4">
        <v>40693</v>
      </c>
      <c r="B291" s="11">
        <v>390.11859099999998</v>
      </c>
      <c r="C291" s="11">
        <v>262.76620500000001</v>
      </c>
      <c r="D291" s="3">
        <f>B291-'ADF test'!$E$3*'Profitability analysis'!C291</f>
        <v>119.84329285336111</v>
      </c>
      <c r="E291" s="3">
        <f t="shared" si="44"/>
        <v>109.22594515338396</v>
      </c>
      <c r="F291" s="3">
        <f t="shared" si="53"/>
        <v>24.016855709806915</v>
      </c>
      <c r="G291" s="17">
        <f t="shared" si="54"/>
        <v>0.44207900602249584</v>
      </c>
      <c r="H291" s="30">
        <f t="shared" si="55"/>
        <v>4.4693599999999947</v>
      </c>
      <c r="I291" s="30">
        <f>(C291-C290)*'ADF test'!$E$3</f>
        <v>5.5001627238165129</v>
      </c>
      <c r="J291" s="5">
        <f t="shared" si="45"/>
        <v>0</v>
      </c>
      <c r="K291" s="49">
        <f t="shared" si="51"/>
        <v>-288</v>
      </c>
      <c r="L291" s="5">
        <f t="shared" si="46"/>
        <v>0</v>
      </c>
      <c r="M291" s="49">
        <f t="shared" si="52"/>
        <v>-483</v>
      </c>
      <c r="N291" s="42">
        <f t="shared" ref="N291:N354" si="56">IF(J291&lt;&gt;"",J291,IF(L291&lt;&gt;"",L291,N290))</f>
        <v>0</v>
      </c>
      <c r="P291" s="5">
        <f t="shared" si="47"/>
        <v>-1287.1756799999985</v>
      </c>
      <c r="Q291" s="5">
        <f t="shared" si="48"/>
        <v>1584.0468644591558</v>
      </c>
      <c r="R291" s="5">
        <f t="shared" si="49"/>
        <v>296.87118445915735</v>
      </c>
      <c r="S291" s="3">
        <f t="shared" si="50"/>
        <v>2584.7099127635984</v>
      </c>
    </row>
    <row r="292" spans="1:19" x14ac:dyDescent="0.3">
      <c r="A292" s="4">
        <v>40694</v>
      </c>
      <c r="B292" s="11">
        <v>396.62350500000002</v>
      </c>
      <c r="C292" s="11">
        <v>264.00973499999998</v>
      </c>
      <c r="D292" s="3">
        <f>B292-'ADF test'!$E$3*'Profitability analysis'!C292</f>
        <v>125.06914038625484</v>
      </c>
      <c r="E292" s="3">
        <f t="shared" ref="E292:E355" si="57">AVERAGE(D263:D292)</f>
        <v>108.69646800564436</v>
      </c>
      <c r="F292" s="3">
        <f t="shared" si="53"/>
        <v>23.461952303989868</v>
      </c>
      <c r="G292" s="17">
        <f t="shared" si="54"/>
        <v>0.69783930034783148</v>
      </c>
      <c r="H292" s="30">
        <f t="shared" si="55"/>
        <v>6.5049140000000421</v>
      </c>
      <c r="I292" s="30">
        <f>(C292-C291)*'ADF test'!$E$3</f>
        <v>1.2790664671063015</v>
      </c>
      <c r="J292" s="5">
        <f t="shared" ref="J292:J355" si="58">IF(AND(G292&lt;-1.5,G292&gt;-2.5),10,IF(AND(G292&lt;-1,G292&gt;-1.5),1,IF(AND(G292&gt;1.5,G292&lt;2.5),-10,IF(AND(G292&gt;1,G292&lt;1.5),-1,0))))</f>
        <v>0</v>
      </c>
      <c r="K292" s="49">
        <f t="shared" si="51"/>
        <v>-288</v>
      </c>
      <c r="L292" s="5">
        <f t="shared" ref="L292:L355" si="59">IF(AND(G292&gt;1.5,G292&lt;2.5),-10,IF(AND(G292&gt;1,G292&lt;1.5),-1,0))</f>
        <v>0</v>
      </c>
      <c r="M292" s="49">
        <f t="shared" si="52"/>
        <v>-483</v>
      </c>
      <c r="N292" s="42">
        <f t="shared" si="56"/>
        <v>0</v>
      </c>
      <c r="P292" s="5">
        <f t="shared" ref="P292:P355" si="60">K291*H292</f>
        <v>-1873.4152320000121</v>
      </c>
      <c r="Q292" s="5">
        <f t="shared" ref="Q292:Q355" si="61">I292*-1*K291</f>
        <v>368.37114252661479</v>
      </c>
      <c r="R292" s="5">
        <f t="shared" ref="R292:R355" si="62">SUM(P292:Q292)</f>
        <v>-1505.0440894733974</v>
      </c>
      <c r="S292" s="3">
        <f t="shared" ref="S292:S355" si="63">R292+S291</f>
        <v>1079.6658232902009</v>
      </c>
    </row>
    <row r="293" spans="1:19" x14ac:dyDescent="0.3">
      <c r="A293" s="4">
        <v>40695</v>
      </c>
      <c r="B293" s="11">
        <v>383.30395499999997</v>
      </c>
      <c r="C293" s="11">
        <v>269.39855999999997</v>
      </c>
      <c r="D293" s="3">
        <f>B293-'ADF test'!$E$3*'Profitability analysis'!C293</f>
        <v>106.20676845626173</v>
      </c>
      <c r="E293" s="3">
        <f t="shared" si="57"/>
        <v>107.4642464171536</v>
      </c>
      <c r="F293" s="3">
        <f t="shared" si="53"/>
        <v>22.541471759480157</v>
      </c>
      <c r="G293" s="17">
        <f t="shared" si="54"/>
        <v>-5.5785086897133268E-2</v>
      </c>
      <c r="H293" s="30">
        <f t="shared" si="55"/>
        <v>-13.319550000000049</v>
      </c>
      <c r="I293" s="30">
        <f>(C293-C292)*'ADF test'!$E$3</f>
        <v>5.5428219299930914</v>
      </c>
      <c r="J293" s="5">
        <f t="shared" si="58"/>
        <v>0</v>
      </c>
      <c r="K293" s="49">
        <f t="shared" ref="K293:K356" si="64">J293+K292</f>
        <v>-288</v>
      </c>
      <c r="L293" s="5">
        <f t="shared" si="59"/>
        <v>0</v>
      </c>
      <c r="M293" s="49">
        <f t="shared" ref="M293:M356" si="65">L293+M292</f>
        <v>-483</v>
      </c>
      <c r="N293" s="42">
        <f t="shared" si="56"/>
        <v>0</v>
      </c>
      <c r="P293" s="5">
        <f t="shared" si="60"/>
        <v>3836.0304000000142</v>
      </c>
      <c r="Q293" s="5">
        <f t="shared" si="61"/>
        <v>1596.3327158380102</v>
      </c>
      <c r="R293" s="5">
        <f t="shared" si="62"/>
        <v>5432.3631158380249</v>
      </c>
      <c r="S293" s="3">
        <f t="shared" si="63"/>
        <v>6512.0289391282258</v>
      </c>
    </row>
    <row r="294" spans="1:19" x14ac:dyDescent="0.3">
      <c r="A294" s="4">
        <v>40696</v>
      </c>
      <c r="B294" s="11">
        <v>376.31225599999999</v>
      </c>
      <c r="C294" s="11">
        <v>266.455444</v>
      </c>
      <c r="D294" s="3">
        <f>B294-'ADF test'!$E$3*'Profitability analysis'!C294</f>
        <v>102.2422911432368</v>
      </c>
      <c r="E294" s="3">
        <f t="shared" si="57"/>
        <v>106.10145573972208</v>
      </c>
      <c r="F294" s="3">
        <f t="shared" si="53"/>
        <v>21.524013775296584</v>
      </c>
      <c r="G294" s="17">
        <f t="shared" si="54"/>
        <v>-0.17929576875268979</v>
      </c>
      <c r="H294" s="30">
        <f t="shared" si="55"/>
        <v>-6.9916989999999828</v>
      </c>
      <c r="I294" s="30">
        <f>(C294-C293)*'ADF test'!$E$3</f>
        <v>-3.0272216869750674</v>
      </c>
      <c r="J294" s="5">
        <f t="shared" si="58"/>
        <v>0</v>
      </c>
      <c r="K294" s="49">
        <f t="shared" si="64"/>
        <v>-288</v>
      </c>
      <c r="L294" s="5">
        <f t="shared" si="59"/>
        <v>0</v>
      </c>
      <c r="M294" s="49">
        <f t="shared" si="65"/>
        <v>-483</v>
      </c>
      <c r="N294" s="42">
        <f t="shared" si="56"/>
        <v>0</v>
      </c>
      <c r="P294" s="5">
        <f t="shared" si="60"/>
        <v>2013.609311999995</v>
      </c>
      <c r="Q294" s="5">
        <f t="shared" si="61"/>
        <v>-871.83984584881944</v>
      </c>
      <c r="R294" s="5">
        <f t="shared" si="62"/>
        <v>1141.7694661511755</v>
      </c>
      <c r="S294" s="3">
        <f t="shared" si="63"/>
        <v>7653.7984052794018</v>
      </c>
    </row>
    <row r="295" spans="1:19" s="8" customFormat="1" x14ac:dyDescent="0.3">
      <c r="A295" s="7">
        <v>40697</v>
      </c>
      <c r="B295" s="13">
        <v>375.73696899999999</v>
      </c>
      <c r="C295" s="13">
        <v>263.595215</v>
      </c>
      <c r="D295" s="3">
        <f>B295-'ADF test'!$E$3*'Profitability analysis'!C295</f>
        <v>104.60897016106117</v>
      </c>
      <c r="E295" s="3">
        <f t="shared" si="57"/>
        <v>104.92740890502914</v>
      </c>
      <c r="F295" s="3">
        <f t="shared" si="53"/>
        <v>20.559793225675829</v>
      </c>
      <c r="G295" s="17">
        <f t="shared" si="54"/>
        <v>-1.5488421526063591E-2</v>
      </c>
      <c r="H295" s="30">
        <f t="shared" si="55"/>
        <v>-0.57528700000000299</v>
      </c>
      <c r="I295" s="30">
        <f>(C295-C294)*'ADF test'!$E$3</f>
        <v>-2.9419660178243383</v>
      </c>
      <c r="J295" s="5">
        <f t="shared" si="58"/>
        <v>0</v>
      </c>
      <c r="K295" s="49">
        <f t="shared" si="64"/>
        <v>-288</v>
      </c>
      <c r="L295" s="5">
        <f t="shared" si="59"/>
        <v>0</v>
      </c>
      <c r="M295" s="49">
        <f t="shared" si="65"/>
        <v>-483</v>
      </c>
      <c r="N295" s="42">
        <f t="shared" si="56"/>
        <v>0</v>
      </c>
      <c r="O295" s="42"/>
      <c r="P295" s="5">
        <f t="shared" si="60"/>
        <v>165.68265600000086</v>
      </c>
      <c r="Q295" s="5">
        <f t="shared" si="61"/>
        <v>-847.28621313340943</v>
      </c>
      <c r="R295" s="5">
        <f t="shared" si="62"/>
        <v>-681.60355713340857</v>
      </c>
      <c r="S295" s="3">
        <f t="shared" si="63"/>
        <v>6972.1948481459931</v>
      </c>
    </row>
    <row r="296" spans="1:19" x14ac:dyDescent="0.3">
      <c r="A296" s="4">
        <v>40700</v>
      </c>
      <c r="B296" s="11">
        <v>372.24115</v>
      </c>
      <c r="C296" s="11">
        <v>267.40884399999999</v>
      </c>
      <c r="D296" s="3">
        <f>B296-'ADF test'!$E$3*'Profitability analysis'!C296</f>
        <v>97.190539746873924</v>
      </c>
      <c r="E296" s="3">
        <f t="shared" si="57"/>
        <v>103.55958260820826</v>
      </c>
      <c r="F296" s="3">
        <f t="shared" si="53"/>
        <v>19.611245057604862</v>
      </c>
      <c r="G296" s="17">
        <f t="shared" si="54"/>
        <v>-0.32476483989804328</v>
      </c>
      <c r="H296" s="30">
        <f t="shared" si="55"/>
        <v>-3.4958189999999831</v>
      </c>
      <c r="I296" s="30">
        <f>(C296-C295)*'ADF test'!$E$3</f>
        <v>3.9226114141872466</v>
      </c>
      <c r="J296" s="5">
        <f t="shared" si="58"/>
        <v>0</v>
      </c>
      <c r="K296" s="49">
        <f t="shared" si="64"/>
        <v>-288</v>
      </c>
      <c r="L296" s="5">
        <f t="shared" si="59"/>
        <v>0</v>
      </c>
      <c r="M296" s="49">
        <f t="shared" si="65"/>
        <v>-483</v>
      </c>
      <c r="N296" s="42">
        <f t="shared" si="56"/>
        <v>0</v>
      </c>
      <c r="P296" s="5">
        <f t="shared" si="60"/>
        <v>1006.7958719999951</v>
      </c>
      <c r="Q296" s="5">
        <f t="shared" si="61"/>
        <v>1129.7120872859271</v>
      </c>
      <c r="R296" s="5">
        <f t="shared" si="62"/>
        <v>2136.507959285922</v>
      </c>
      <c r="S296" s="3">
        <f t="shared" si="63"/>
        <v>9108.7028074319151</v>
      </c>
    </row>
    <row r="297" spans="1:19" x14ac:dyDescent="0.3">
      <c r="A297" s="4">
        <v>40701</v>
      </c>
      <c r="B297" s="11">
        <v>379.100098</v>
      </c>
      <c r="C297" s="11">
        <v>267.74047899999999</v>
      </c>
      <c r="D297" s="3">
        <f>B297-'ADF test'!$E$3*'Profitability analysis'!C297</f>
        <v>103.70837558406419</v>
      </c>
      <c r="E297" s="3">
        <f t="shared" si="57"/>
        <v>102.37221764264125</v>
      </c>
      <c r="F297" s="3">
        <f t="shared" si="53"/>
        <v>18.412589098897449</v>
      </c>
      <c r="G297" s="17">
        <f t="shared" si="54"/>
        <v>7.256762936739565E-2</v>
      </c>
      <c r="H297" s="30">
        <f t="shared" si="55"/>
        <v>6.858947999999998</v>
      </c>
      <c r="I297" s="30">
        <f>(C297-C296)*'ADF test'!$E$3</f>
        <v>0.34111216280975748</v>
      </c>
      <c r="J297" s="5">
        <f t="shared" si="58"/>
        <v>0</v>
      </c>
      <c r="K297" s="49">
        <f t="shared" si="64"/>
        <v>-288</v>
      </c>
      <c r="L297" s="5">
        <f t="shared" si="59"/>
        <v>0</v>
      </c>
      <c r="M297" s="49">
        <f t="shared" si="65"/>
        <v>-483</v>
      </c>
      <c r="N297" s="42">
        <f t="shared" si="56"/>
        <v>0</v>
      </c>
      <c r="P297" s="5">
        <f t="shared" si="60"/>
        <v>-1975.3770239999994</v>
      </c>
      <c r="Q297" s="5">
        <f t="shared" si="61"/>
        <v>98.240302889210156</v>
      </c>
      <c r="R297" s="5">
        <f t="shared" si="62"/>
        <v>-1877.1367211107893</v>
      </c>
      <c r="S297" s="3">
        <f t="shared" si="63"/>
        <v>7231.566086321126</v>
      </c>
    </row>
    <row r="298" spans="1:19" x14ac:dyDescent="0.3">
      <c r="A298" s="4">
        <v>40702</v>
      </c>
      <c r="B298" s="11">
        <v>374.76348899999999</v>
      </c>
      <c r="C298" s="11">
        <v>266.78704800000003</v>
      </c>
      <c r="D298" s="3">
        <f>B298-'ADF test'!$E$3*'Profitability analysis'!C298</f>
        <v>100.35244386631678</v>
      </c>
      <c r="E298" s="3">
        <f t="shared" si="57"/>
        <v>101.08867544944653</v>
      </c>
      <c r="F298" s="3">
        <f t="shared" si="53"/>
        <v>17.074957112872102</v>
      </c>
      <c r="G298" s="17">
        <f t="shared" si="54"/>
        <v>-4.3117624147631754E-2</v>
      </c>
      <c r="H298" s="30">
        <f t="shared" si="55"/>
        <v>-4.3366090000000099</v>
      </c>
      <c r="I298" s="30">
        <f>(C298-C297)*'ADF test'!$E$3</f>
        <v>-0.98067728225263573</v>
      </c>
      <c r="J298" s="5">
        <f t="shared" si="58"/>
        <v>0</v>
      </c>
      <c r="K298" s="49">
        <f t="shared" si="64"/>
        <v>-288</v>
      </c>
      <c r="L298" s="5">
        <f t="shared" si="59"/>
        <v>0</v>
      </c>
      <c r="M298" s="49">
        <f t="shared" si="65"/>
        <v>-483</v>
      </c>
      <c r="N298" s="42">
        <f t="shared" si="56"/>
        <v>0</v>
      </c>
      <c r="P298" s="5">
        <f t="shared" si="60"/>
        <v>1248.9433920000029</v>
      </c>
      <c r="Q298" s="5">
        <f t="shared" si="61"/>
        <v>-282.43505728875908</v>
      </c>
      <c r="R298" s="5">
        <f t="shared" si="62"/>
        <v>966.50833471124383</v>
      </c>
      <c r="S298" s="3">
        <f t="shared" si="63"/>
        <v>8198.0744210323701</v>
      </c>
    </row>
    <row r="299" spans="1:19" x14ac:dyDescent="0.3">
      <c r="A299" s="4">
        <v>40703</v>
      </c>
      <c r="B299" s="11">
        <v>378.52478000000002</v>
      </c>
      <c r="C299" s="11">
        <v>267.32595800000001</v>
      </c>
      <c r="D299" s="3">
        <f>B299-'ADF test'!$E$3*'Profitability analysis'!C299</f>
        <v>103.55942438744756</v>
      </c>
      <c r="E299" s="3">
        <f t="shared" si="57"/>
        <v>99.980376454986924</v>
      </c>
      <c r="F299" s="3">
        <f t="shared" si="53"/>
        <v>15.700238459787535</v>
      </c>
      <c r="G299" s="17">
        <f t="shared" si="54"/>
        <v>0.22796137406623015</v>
      </c>
      <c r="H299" s="30">
        <f t="shared" si="55"/>
        <v>3.7612910000000284</v>
      </c>
      <c r="I299" s="30">
        <f>(C299-C298)*'ADF test'!$E$3</f>
        <v>0.55431047886923535</v>
      </c>
      <c r="J299" s="5">
        <f t="shared" si="58"/>
        <v>0</v>
      </c>
      <c r="K299" s="49">
        <f t="shared" si="64"/>
        <v>-288</v>
      </c>
      <c r="L299" s="5">
        <f t="shared" si="59"/>
        <v>0</v>
      </c>
      <c r="M299" s="49">
        <f t="shared" si="65"/>
        <v>-483</v>
      </c>
      <c r="N299" s="42">
        <f t="shared" si="56"/>
        <v>0</v>
      </c>
      <c r="P299" s="5">
        <f t="shared" si="60"/>
        <v>-1083.2518080000082</v>
      </c>
      <c r="Q299" s="5">
        <f t="shared" si="61"/>
        <v>159.64141791433977</v>
      </c>
      <c r="R299" s="5">
        <f t="shared" si="62"/>
        <v>-923.61039008566843</v>
      </c>
      <c r="S299" s="3">
        <f t="shared" si="63"/>
        <v>7274.4640309467013</v>
      </c>
    </row>
    <row r="300" spans="1:19" x14ac:dyDescent="0.3">
      <c r="A300" s="4">
        <v>40704</v>
      </c>
      <c r="B300" s="11">
        <v>380.91436800000002</v>
      </c>
      <c r="C300" s="11">
        <v>265.25335699999999</v>
      </c>
      <c r="D300" s="3">
        <f>B300-'ADF test'!$E$3*'Profitability analysis'!C300</f>
        <v>108.08084229005635</v>
      </c>
      <c r="E300" s="3">
        <f t="shared" si="57"/>
        <v>99.174227539024614</v>
      </c>
      <c r="F300" s="3">
        <f t="shared" si="53"/>
        <v>14.565229603348952</v>
      </c>
      <c r="G300" s="17">
        <f t="shared" si="54"/>
        <v>0.61149841050111975</v>
      </c>
      <c r="H300" s="30">
        <f t="shared" si="55"/>
        <v>2.3895880000000034</v>
      </c>
      <c r="I300" s="30">
        <f>(C300-C299)*'ADF test'!$E$3</f>
        <v>-2.1318299026087746</v>
      </c>
      <c r="J300" s="5">
        <f t="shared" si="58"/>
        <v>0</v>
      </c>
      <c r="K300" s="49">
        <f t="shared" si="64"/>
        <v>-288</v>
      </c>
      <c r="L300" s="5">
        <f t="shared" si="59"/>
        <v>0</v>
      </c>
      <c r="M300" s="49">
        <f t="shared" si="65"/>
        <v>-483</v>
      </c>
      <c r="N300" s="42">
        <f t="shared" si="56"/>
        <v>0</v>
      </c>
      <c r="P300" s="5">
        <f t="shared" si="60"/>
        <v>-688.20134400000097</v>
      </c>
      <c r="Q300" s="5">
        <f t="shared" si="61"/>
        <v>-613.96701195132709</v>
      </c>
      <c r="R300" s="5">
        <f t="shared" si="62"/>
        <v>-1302.1683559513281</v>
      </c>
      <c r="S300" s="3">
        <f t="shared" si="63"/>
        <v>5972.2956749953737</v>
      </c>
    </row>
    <row r="301" spans="1:19" x14ac:dyDescent="0.3">
      <c r="A301" s="4">
        <v>40707</v>
      </c>
      <c r="B301" s="11">
        <v>374.586456</v>
      </c>
      <c r="C301" s="11">
        <v>268.279358</v>
      </c>
      <c r="D301" s="3">
        <f>B301-'ADF test'!$E$3*'Profitability analysis'!C301</f>
        <v>98.640454991084653</v>
      </c>
      <c r="E301" s="3">
        <f t="shared" si="57"/>
        <v>98.81641144539168</v>
      </c>
      <c r="F301" s="3">
        <f t="shared" si="53"/>
        <v>14.437285231896579</v>
      </c>
      <c r="G301" s="17">
        <f t="shared" si="54"/>
        <v>-1.2187641338434099E-2</v>
      </c>
      <c r="H301" s="30">
        <f t="shared" si="55"/>
        <v>-6.3279120000000262</v>
      </c>
      <c r="I301" s="30">
        <f>(C301-C300)*'ADF test'!$E$3</f>
        <v>3.1124752989716824</v>
      </c>
      <c r="J301" s="5">
        <f t="shared" si="58"/>
        <v>0</v>
      </c>
      <c r="K301" s="49">
        <f t="shared" si="64"/>
        <v>-288</v>
      </c>
      <c r="L301" s="5">
        <f t="shared" si="59"/>
        <v>0</v>
      </c>
      <c r="M301" s="49">
        <f t="shared" si="65"/>
        <v>-483</v>
      </c>
      <c r="N301" s="42">
        <f t="shared" si="56"/>
        <v>0</v>
      </c>
      <c r="P301" s="5">
        <f t="shared" si="60"/>
        <v>1822.4386560000075</v>
      </c>
      <c r="Q301" s="5">
        <f t="shared" si="61"/>
        <v>896.39288610384449</v>
      </c>
      <c r="R301" s="5">
        <f t="shared" si="62"/>
        <v>2718.8315421038519</v>
      </c>
      <c r="S301" s="3">
        <f t="shared" si="63"/>
        <v>8691.1272170992252</v>
      </c>
    </row>
    <row r="302" spans="1:19" x14ac:dyDescent="0.3">
      <c r="A302" s="4">
        <v>40708</v>
      </c>
      <c r="B302" s="11">
        <v>368.39126599999997</v>
      </c>
      <c r="C302" s="11">
        <v>267.61608899999999</v>
      </c>
      <c r="D302" s="3">
        <f>B302-'ADF test'!$E$3*'Profitability analysis'!C302</f>
        <v>93.12748828812704</v>
      </c>
      <c r="E302" s="3">
        <f t="shared" si="57"/>
        <v>98.874092232334135</v>
      </c>
      <c r="F302" s="3">
        <f t="shared" si="53"/>
        <v>14.410051890611598</v>
      </c>
      <c r="G302" s="17">
        <f t="shared" si="54"/>
        <v>-0.39879134286470602</v>
      </c>
      <c r="H302" s="30">
        <f t="shared" si="55"/>
        <v>-6.1951900000000251</v>
      </c>
      <c r="I302" s="30">
        <f>(C302-C301)*'ADF test'!$E$3</f>
        <v>-0.68222329704242879</v>
      </c>
      <c r="J302" s="5">
        <f t="shared" si="58"/>
        <v>0</v>
      </c>
      <c r="K302" s="49">
        <f t="shared" si="64"/>
        <v>-288</v>
      </c>
      <c r="L302" s="5">
        <f t="shared" si="59"/>
        <v>0</v>
      </c>
      <c r="M302" s="49">
        <f t="shared" si="65"/>
        <v>-483</v>
      </c>
      <c r="N302" s="42">
        <f t="shared" si="56"/>
        <v>0</v>
      </c>
      <c r="P302" s="5">
        <f t="shared" si="60"/>
        <v>1784.2147200000072</v>
      </c>
      <c r="Q302" s="5">
        <f t="shared" si="61"/>
        <v>-196.48030954821948</v>
      </c>
      <c r="R302" s="5">
        <f t="shared" si="62"/>
        <v>1587.7344104517877</v>
      </c>
      <c r="S302" s="3">
        <f t="shared" si="63"/>
        <v>10278.861627551012</v>
      </c>
    </row>
    <row r="303" spans="1:19" x14ac:dyDescent="0.3">
      <c r="A303" s="4">
        <v>40709</v>
      </c>
      <c r="B303" s="11">
        <v>366.842468</v>
      </c>
      <c r="C303" s="11">
        <v>265.33624300000002</v>
      </c>
      <c r="D303" s="3">
        <f>B303-'ADF test'!$E$3*'Profitability analysis'!C303</f>
        <v>93.923687649482645</v>
      </c>
      <c r="E303" s="3">
        <f t="shared" si="57"/>
        <v>98.848508067991673</v>
      </c>
      <c r="F303" s="3">
        <f t="shared" si="53"/>
        <v>14.418413342422635</v>
      </c>
      <c r="G303" s="17">
        <f t="shared" si="54"/>
        <v>-0.34156465774350886</v>
      </c>
      <c r="H303" s="30">
        <f t="shared" si="55"/>
        <v>-1.5487979999999766</v>
      </c>
      <c r="I303" s="30">
        <f>(C303-C302)*'ADF test'!$E$3</f>
        <v>-2.3449973613555524</v>
      </c>
      <c r="J303" s="5">
        <f t="shared" si="58"/>
        <v>0</v>
      </c>
      <c r="K303" s="49">
        <f t="shared" si="64"/>
        <v>-288</v>
      </c>
      <c r="L303" s="5">
        <f t="shared" si="59"/>
        <v>0</v>
      </c>
      <c r="M303" s="49">
        <f t="shared" si="65"/>
        <v>-483</v>
      </c>
      <c r="N303" s="42">
        <f t="shared" si="56"/>
        <v>0</v>
      </c>
      <c r="P303" s="5">
        <f t="shared" si="60"/>
        <v>446.05382399999326</v>
      </c>
      <c r="Q303" s="5">
        <f t="shared" si="61"/>
        <v>-675.3592400703991</v>
      </c>
      <c r="R303" s="5">
        <f t="shared" si="62"/>
        <v>-229.30541607040584</v>
      </c>
      <c r="S303" s="3">
        <f t="shared" si="63"/>
        <v>10049.556211480607</v>
      </c>
    </row>
    <row r="304" spans="1:19" x14ac:dyDescent="0.3">
      <c r="A304" s="4">
        <v>40710</v>
      </c>
      <c r="B304" s="11">
        <v>361.39956699999999</v>
      </c>
      <c r="C304" s="11">
        <v>262.19012500000002</v>
      </c>
      <c r="D304" s="3">
        <f>B304-'ADF test'!$E$3*'Profitability analysis'!C304</f>
        <v>91.716811542617222</v>
      </c>
      <c r="E304" s="3">
        <f t="shared" si="57"/>
        <v>98.29391526239246</v>
      </c>
      <c r="F304" s="3">
        <f t="shared" si="53"/>
        <v>14.360022156519511</v>
      </c>
      <c r="G304" s="17">
        <f t="shared" si="54"/>
        <v>-0.45801487268522106</v>
      </c>
      <c r="H304" s="30">
        <f t="shared" si="55"/>
        <v>-5.4429010000000062</v>
      </c>
      <c r="I304" s="30">
        <f>(C304-C303)*'ADF test'!$E$3</f>
        <v>-3.2360248931345925</v>
      </c>
      <c r="J304" s="5">
        <f t="shared" si="58"/>
        <v>0</v>
      </c>
      <c r="K304" s="49">
        <f t="shared" si="64"/>
        <v>-288</v>
      </c>
      <c r="L304" s="5">
        <f t="shared" si="59"/>
        <v>0</v>
      </c>
      <c r="M304" s="49">
        <f t="shared" si="65"/>
        <v>-483</v>
      </c>
      <c r="N304" s="42">
        <f t="shared" si="56"/>
        <v>0</v>
      </c>
      <c r="P304" s="5">
        <f t="shared" si="60"/>
        <v>1567.5554880000018</v>
      </c>
      <c r="Q304" s="5">
        <f t="shared" si="61"/>
        <v>-931.97516922276259</v>
      </c>
      <c r="R304" s="5">
        <f t="shared" si="62"/>
        <v>635.5803187772392</v>
      </c>
      <c r="S304" s="3">
        <f t="shared" si="63"/>
        <v>10685.136530257847</v>
      </c>
    </row>
    <row r="305" spans="1:19" x14ac:dyDescent="0.3">
      <c r="A305" s="4">
        <v>40711</v>
      </c>
      <c r="B305" s="11">
        <v>361.93057299999998</v>
      </c>
      <c r="C305" s="11">
        <v>262.06262199999998</v>
      </c>
      <c r="D305" s="3">
        <f>B305-'ADF test'!$E$3*'Profitability analysis'!C305</f>
        <v>92.378964207157253</v>
      </c>
      <c r="E305" s="3">
        <f t="shared" si="57"/>
        <v>98.016797003638743</v>
      </c>
      <c r="F305" s="3">
        <f t="shared" si="53"/>
        <v>14.392318829820846</v>
      </c>
      <c r="G305" s="17">
        <f t="shared" si="54"/>
        <v>-0.39172511831796802</v>
      </c>
      <c r="H305" s="30">
        <f t="shared" si="55"/>
        <v>0.53100599999999076</v>
      </c>
      <c r="I305" s="30">
        <f>(C305-C304)*'ADF test'!$E$3</f>
        <v>-0.13114666454007506</v>
      </c>
      <c r="J305" s="5">
        <f t="shared" si="58"/>
        <v>0</v>
      </c>
      <c r="K305" s="49">
        <f t="shared" si="64"/>
        <v>-288</v>
      </c>
      <c r="L305" s="5">
        <f t="shared" si="59"/>
        <v>0</v>
      </c>
      <c r="M305" s="49">
        <f t="shared" si="65"/>
        <v>-483</v>
      </c>
      <c r="N305" s="42">
        <f t="shared" si="56"/>
        <v>0</v>
      </c>
      <c r="P305" s="5">
        <f t="shared" si="60"/>
        <v>-152.92972799999734</v>
      </c>
      <c r="Q305" s="5">
        <f t="shared" si="61"/>
        <v>-37.770239387541622</v>
      </c>
      <c r="R305" s="5">
        <f t="shared" si="62"/>
        <v>-190.69996738753895</v>
      </c>
      <c r="S305" s="3">
        <f t="shared" si="63"/>
        <v>10494.436562870307</v>
      </c>
    </row>
    <row r="306" spans="1:19" x14ac:dyDescent="0.3">
      <c r="A306" s="4">
        <v>40714</v>
      </c>
      <c r="B306" s="11">
        <v>361.26684599999999</v>
      </c>
      <c r="C306" s="11">
        <v>259.85180700000001</v>
      </c>
      <c r="D306" s="3">
        <f>B306-'ADF test'!$E$3*'Profitability analysis'!C306</f>
        <v>93.989230863503053</v>
      </c>
      <c r="E306" s="3">
        <f t="shared" si="57"/>
        <v>98.087177473102727</v>
      </c>
      <c r="F306" s="3">
        <f t="shared" si="53"/>
        <v>14.366402383848383</v>
      </c>
      <c r="G306" s="17">
        <f t="shared" si="54"/>
        <v>-0.28524515046347615</v>
      </c>
      <c r="H306" s="30">
        <f t="shared" si="55"/>
        <v>-0.6637269999999944</v>
      </c>
      <c r="I306" s="30">
        <f>(C306-C305)*'ADF test'!$E$3</f>
        <v>-2.2739936563457723</v>
      </c>
      <c r="J306" s="5">
        <f t="shared" si="58"/>
        <v>0</v>
      </c>
      <c r="K306" s="49">
        <f t="shared" si="64"/>
        <v>-288</v>
      </c>
      <c r="L306" s="5">
        <f t="shared" si="59"/>
        <v>0</v>
      </c>
      <c r="M306" s="49">
        <f t="shared" si="65"/>
        <v>-483</v>
      </c>
      <c r="N306" s="42">
        <f t="shared" si="56"/>
        <v>0</v>
      </c>
      <c r="P306" s="5">
        <f t="shared" si="60"/>
        <v>191.15337599999839</v>
      </c>
      <c r="Q306" s="5">
        <f t="shared" si="61"/>
        <v>-654.91017302758246</v>
      </c>
      <c r="R306" s="5">
        <f t="shared" si="62"/>
        <v>-463.75679702758407</v>
      </c>
      <c r="S306" s="3">
        <f t="shared" si="63"/>
        <v>10030.679765842724</v>
      </c>
    </row>
    <row r="307" spans="1:19" x14ac:dyDescent="0.3">
      <c r="A307" s="4">
        <v>40715</v>
      </c>
      <c r="B307" s="11">
        <v>365.11669899999998</v>
      </c>
      <c r="C307" s="11">
        <v>252.156586</v>
      </c>
      <c r="D307" s="3">
        <f>B307-'ADF test'!$E$3*'Profitability analysis'!C307</f>
        <v>105.75421187655661</v>
      </c>
      <c r="E307" s="3">
        <f t="shared" si="57"/>
        <v>98.605064237651462</v>
      </c>
      <c r="F307" s="3">
        <f t="shared" si="53"/>
        <v>14.352963304279669</v>
      </c>
      <c r="G307" s="17">
        <f t="shared" si="54"/>
        <v>0.49809558398114656</v>
      </c>
      <c r="H307" s="30">
        <f t="shared" si="55"/>
        <v>3.849852999999996</v>
      </c>
      <c r="I307" s="30">
        <f>(C307-C306)*'ADF test'!$E$3</f>
        <v>-7.9151280130535708</v>
      </c>
      <c r="J307" s="5">
        <f t="shared" si="58"/>
        <v>0</v>
      </c>
      <c r="K307" s="49">
        <f t="shared" si="64"/>
        <v>-288</v>
      </c>
      <c r="L307" s="5">
        <f t="shared" si="59"/>
        <v>0</v>
      </c>
      <c r="M307" s="49">
        <f t="shared" si="65"/>
        <v>-483</v>
      </c>
      <c r="N307" s="42">
        <f t="shared" si="56"/>
        <v>0</v>
      </c>
      <c r="P307" s="5">
        <f t="shared" si="60"/>
        <v>-1108.7576639999988</v>
      </c>
      <c r="Q307" s="5">
        <f t="shared" si="61"/>
        <v>-2279.5568677594283</v>
      </c>
      <c r="R307" s="5">
        <f t="shared" si="62"/>
        <v>-3388.3145317594272</v>
      </c>
      <c r="S307" s="3">
        <f t="shared" si="63"/>
        <v>6642.3652340832969</v>
      </c>
    </row>
    <row r="308" spans="1:19" x14ac:dyDescent="0.3">
      <c r="A308" s="4">
        <v>40716</v>
      </c>
      <c r="B308" s="11">
        <v>359.45254499999999</v>
      </c>
      <c r="C308" s="11">
        <v>250.32841500000001</v>
      </c>
      <c r="D308" s="3">
        <f>B308-'ADF test'!$E$3*'Profitability analysis'!C308</f>
        <v>101.97047268137538</v>
      </c>
      <c r="E308" s="3">
        <f t="shared" si="57"/>
        <v>99.329208138993209</v>
      </c>
      <c r="F308" s="3">
        <f t="shared" si="53"/>
        <v>13.936758677050209</v>
      </c>
      <c r="G308" s="17">
        <f t="shared" si="54"/>
        <v>0.18951785013911229</v>
      </c>
      <c r="H308" s="30">
        <f t="shared" si="55"/>
        <v>-5.6641539999999964</v>
      </c>
      <c r="I308" s="30">
        <f>(C308-C307)*'ADF test'!$E$3</f>
        <v>-1.8804148048187483</v>
      </c>
      <c r="J308" s="5">
        <f t="shared" si="58"/>
        <v>0</v>
      </c>
      <c r="K308" s="49">
        <f t="shared" si="64"/>
        <v>-288</v>
      </c>
      <c r="L308" s="5">
        <f t="shared" si="59"/>
        <v>0</v>
      </c>
      <c r="M308" s="49">
        <f t="shared" si="65"/>
        <v>-483</v>
      </c>
      <c r="N308" s="42">
        <f t="shared" si="56"/>
        <v>0</v>
      </c>
      <c r="P308" s="5">
        <f t="shared" si="60"/>
        <v>1631.276351999999</v>
      </c>
      <c r="Q308" s="5">
        <f t="shared" si="61"/>
        <v>-541.55946378779947</v>
      </c>
      <c r="R308" s="5">
        <f t="shared" si="62"/>
        <v>1089.7168882121996</v>
      </c>
      <c r="S308" s="3">
        <f t="shared" si="63"/>
        <v>7732.0821222954964</v>
      </c>
    </row>
    <row r="309" spans="1:19" x14ac:dyDescent="0.3">
      <c r="A309" s="4">
        <v>40717</v>
      </c>
      <c r="B309" s="11">
        <v>360.11627199999998</v>
      </c>
      <c r="C309" s="11">
        <v>248.37274199999999</v>
      </c>
      <c r="D309" s="3">
        <f>B309-'ADF test'!$E$3*'Profitability analysis'!C309</f>
        <v>104.64576012215707</v>
      </c>
      <c r="E309" s="3">
        <f t="shared" si="57"/>
        <v>100.22594591042397</v>
      </c>
      <c r="F309" s="3">
        <f t="shared" si="53"/>
        <v>13.353248710115084</v>
      </c>
      <c r="G309" s="17">
        <f t="shared" si="54"/>
        <v>0.3309916790799447</v>
      </c>
      <c r="H309" s="30">
        <f t="shared" si="55"/>
        <v>0.6637269999999944</v>
      </c>
      <c r="I309" s="30">
        <f>(C309-C308)*'ADF test'!$E$3</f>
        <v>-2.0115604407817083</v>
      </c>
      <c r="J309" s="5">
        <f t="shared" si="58"/>
        <v>0</v>
      </c>
      <c r="K309" s="49">
        <f t="shared" si="64"/>
        <v>-288</v>
      </c>
      <c r="L309" s="5">
        <f t="shared" si="59"/>
        <v>0</v>
      </c>
      <c r="M309" s="49">
        <f t="shared" si="65"/>
        <v>-483</v>
      </c>
      <c r="N309" s="42">
        <f t="shared" si="56"/>
        <v>0</v>
      </c>
      <c r="P309" s="5">
        <f t="shared" si="60"/>
        <v>-191.15337599999839</v>
      </c>
      <c r="Q309" s="5">
        <f t="shared" si="61"/>
        <v>-579.32940694513195</v>
      </c>
      <c r="R309" s="5">
        <f t="shared" si="62"/>
        <v>-770.48278294513034</v>
      </c>
      <c r="S309" s="3">
        <f t="shared" si="63"/>
        <v>6961.5993393503659</v>
      </c>
    </row>
    <row r="310" spans="1:19" x14ac:dyDescent="0.3">
      <c r="A310" s="4">
        <v>40718</v>
      </c>
      <c r="B310" s="11">
        <v>363.78909299999998</v>
      </c>
      <c r="C310" s="11">
        <v>260.744598</v>
      </c>
      <c r="D310" s="3">
        <f>B310-'ADF test'!$E$3*'Profitability analysis'!C310</f>
        <v>95.5931734959089</v>
      </c>
      <c r="E310" s="3">
        <f t="shared" si="57"/>
        <v>100.9766974556142</v>
      </c>
      <c r="F310" s="3">
        <f t="shared" si="53"/>
        <v>12.370864949780755</v>
      </c>
      <c r="G310" s="17">
        <f t="shared" si="54"/>
        <v>-0.43517765181008716</v>
      </c>
      <c r="H310" s="30">
        <f t="shared" si="55"/>
        <v>3.672820999999999</v>
      </c>
      <c r="I310" s="30">
        <f>(C310-C309)*'ADF test'!$E$3</f>
        <v>12.725407626248151</v>
      </c>
      <c r="J310" s="5">
        <f t="shared" si="58"/>
        <v>0</v>
      </c>
      <c r="K310" s="49">
        <f t="shared" si="64"/>
        <v>-288</v>
      </c>
      <c r="L310" s="5">
        <f t="shared" si="59"/>
        <v>0</v>
      </c>
      <c r="M310" s="49">
        <f t="shared" si="65"/>
        <v>-483</v>
      </c>
      <c r="N310" s="42">
        <f t="shared" si="56"/>
        <v>0</v>
      </c>
      <c r="P310" s="5">
        <f t="shared" si="60"/>
        <v>-1057.7724479999997</v>
      </c>
      <c r="Q310" s="5">
        <f t="shared" si="61"/>
        <v>3664.9173963594676</v>
      </c>
      <c r="R310" s="5">
        <f t="shared" si="62"/>
        <v>2607.1449483594679</v>
      </c>
      <c r="S310" s="3">
        <f t="shared" si="63"/>
        <v>9568.7442877098329</v>
      </c>
    </row>
    <row r="311" spans="1:19" x14ac:dyDescent="0.3">
      <c r="A311" s="4">
        <v>40721</v>
      </c>
      <c r="B311" s="11">
        <v>371.93133499999999</v>
      </c>
      <c r="C311" s="11">
        <v>266.951843</v>
      </c>
      <c r="D311" s="3">
        <f>B311-'ADF test'!$E$3*'Profitability analysis'!C311</f>
        <v>97.35078550498514</v>
      </c>
      <c r="E311" s="3">
        <f t="shared" si="57"/>
        <v>101.89389695737606</v>
      </c>
      <c r="F311" s="3">
        <f t="shared" si="53"/>
        <v>10.916931691710495</v>
      </c>
      <c r="G311" s="17">
        <f t="shared" si="54"/>
        <v>-0.41615277815108231</v>
      </c>
      <c r="H311" s="30">
        <f t="shared" si="55"/>
        <v>8.1422420000000102</v>
      </c>
      <c r="I311" s="30">
        <f>(C311-C310)*'ADF test'!$E$3</f>
        <v>6.3846299909238073</v>
      </c>
      <c r="J311" s="5">
        <f t="shared" si="58"/>
        <v>0</v>
      </c>
      <c r="K311" s="49">
        <f t="shared" si="64"/>
        <v>-288</v>
      </c>
      <c r="L311" s="5">
        <f t="shared" si="59"/>
        <v>0</v>
      </c>
      <c r="M311" s="49">
        <f t="shared" si="65"/>
        <v>-483</v>
      </c>
      <c r="N311" s="42">
        <f t="shared" si="56"/>
        <v>0</v>
      </c>
      <c r="P311" s="5">
        <f t="shared" si="60"/>
        <v>-2344.9656960000029</v>
      </c>
      <c r="Q311" s="5">
        <f t="shared" si="61"/>
        <v>1838.7734373860565</v>
      </c>
      <c r="R311" s="5">
        <f t="shared" si="62"/>
        <v>-506.19225861394648</v>
      </c>
      <c r="S311" s="3">
        <f t="shared" si="63"/>
        <v>9062.5520290958866</v>
      </c>
    </row>
    <row r="312" spans="1:19" x14ac:dyDescent="0.3">
      <c r="A312" s="4">
        <v>40722</v>
      </c>
      <c r="B312" s="11">
        <v>366.31140099999999</v>
      </c>
      <c r="C312" s="11">
        <v>260.872162</v>
      </c>
      <c r="D312" s="3">
        <f>B312-'ADF test'!$E$3*'Profitability analysis'!C312</f>
        <v>97.984272088166506</v>
      </c>
      <c r="E312" s="3">
        <f t="shared" si="57"/>
        <v>102.34815953295988</v>
      </c>
      <c r="F312" s="3">
        <f t="shared" si="53"/>
        <v>10.434910042204164</v>
      </c>
      <c r="G312" s="17">
        <f t="shared" si="54"/>
        <v>-0.41820077290015567</v>
      </c>
      <c r="H312" s="30">
        <f t="shared" si="55"/>
        <v>-5.6199340000000007</v>
      </c>
      <c r="I312" s="30">
        <f>(C312-C311)*'ADF test'!$E$3</f>
        <v>-6.253420583181363</v>
      </c>
      <c r="J312" s="5">
        <f t="shared" si="58"/>
        <v>0</v>
      </c>
      <c r="K312" s="49">
        <f t="shared" si="64"/>
        <v>-288</v>
      </c>
      <c r="L312" s="5">
        <f t="shared" si="59"/>
        <v>0</v>
      </c>
      <c r="M312" s="49">
        <f t="shared" si="65"/>
        <v>-483</v>
      </c>
      <c r="N312" s="42">
        <f t="shared" si="56"/>
        <v>0</v>
      </c>
      <c r="P312" s="5">
        <f t="shared" si="60"/>
        <v>1618.5409920000002</v>
      </c>
      <c r="Q312" s="5">
        <f t="shared" si="61"/>
        <v>-1800.9851279562326</v>
      </c>
      <c r="R312" s="5">
        <f t="shared" si="62"/>
        <v>-182.44413595623246</v>
      </c>
      <c r="S312" s="3">
        <f t="shared" si="63"/>
        <v>8880.1078931396551</v>
      </c>
    </row>
    <row r="313" spans="1:19" x14ac:dyDescent="0.3">
      <c r="A313" s="4">
        <v>40723</v>
      </c>
      <c r="B313" s="11">
        <v>364.58569299999999</v>
      </c>
      <c r="C313" s="11">
        <v>253.89970400000001</v>
      </c>
      <c r="D313" s="3">
        <f>B313-'ADF test'!$E$3*'Profitability analysis'!C313</f>
        <v>103.43027463886273</v>
      </c>
      <c r="E313" s="3">
        <f t="shared" si="57"/>
        <v>102.91628744983601</v>
      </c>
      <c r="F313" s="3">
        <f t="shared" si="53"/>
        <v>9.9904167723900077</v>
      </c>
      <c r="G313" s="17">
        <f t="shared" si="54"/>
        <v>5.1448022713847241E-2</v>
      </c>
      <c r="H313" s="30">
        <f t="shared" si="55"/>
        <v>-1.7257079999999974</v>
      </c>
      <c r="I313" s="30">
        <f>(C313-C312)*'ADF test'!$E$3</f>
        <v>-7.1717105506962513</v>
      </c>
      <c r="J313" s="5">
        <f t="shared" si="58"/>
        <v>0</v>
      </c>
      <c r="K313" s="49">
        <f t="shared" si="64"/>
        <v>-288</v>
      </c>
      <c r="L313" s="5">
        <f t="shared" si="59"/>
        <v>0</v>
      </c>
      <c r="M313" s="49">
        <f t="shared" si="65"/>
        <v>-483</v>
      </c>
      <c r="N313" s="42">
        <f t="shared" si="56"/>
        <v>0</v>
      </c>
      <c r="P313" s="5">
        <f t="shared" si="60"/>
        <v>497.00390399999924</v>
      </c>
      <c r="Q313" s="5">
        <f t="shared" si="61"/>
        <v>-2065.4526386005205</v>
      </c>
      <c r="R313" s="5">
        <f t="shared" si="62"/>
        <v>-1568.4487346005212</v>
      </c>
      <c r="S313" s="3">
        <f t="shared" si="63"/>
        <v>7311.6591585391343</v>
      </c>
    </row>
    <row r="314" spans="1:19" x14ac:dyDescent="0.3">
      <c r="A314" s="4">
        <v>40724</v>
      </c>
      <c r="B314" s="11">
        <v>366.222961</v>
      </c>
      <c r="C314" s="11">
        <v>249.05299400000001</v>
      </c>
      <c r="D314" s="3">
        <f>B314-'ADF test'!$E$3*'Profitability analysis'!C314</f>
        <v>110.05275750041733</v>
      </c>
      <c r="E314" s="3">
        <f t="shared" si="57"/>
        <v>103.78751965712667</v>
      </c>
      <c r="F314" s="3">
        <f t="shared" si="53"/>
        <v>9.3984286556633965</v>
      </c>
      <c r="G314" s="17">
        <f t="shared" si="54"/>
        <v>0.66662610025935509</v>
      </c>
      <c r="H314" s="30">
        <f t="shared" si="55"/>
        <v>1.6372680000000059</v>
      </c>
      <c r="I314" s="30">
        <f>(C314-C313)*'ADF test'!$E$3</f>
        <v>-4.9852148615545762</v>
      </c>
      <c r="J314" s="5">
        <f t="shared" si="58"/>
        <v>0</v>
      </c>
      <c r="K314" s="49">
        <f t="shared" si="64"/>
        <v>-288</v>
      </c>
      <c r="L314" s="5">
        <f t="shared" si="59"/>
        <v>0</v>
      </c>
      <c r="M314" s="49">
        <f t="shared" si="65"/>
        <v>-483</v>
      </c>
      <c r="N314" s="42">
        <f t="shared" si="56"/>
        <v>0</v>
      </c>
      <c r="P314" s="5">
        <f t="shared" si="60"/>
        <v>-471.53318400000171</v>
      </c>
      <c r="Q314" s="5">
        <f t="shared" si="61"/>
        <v>-1435.7418801277179</v>
      </c>
      <c r="R314" s="5">
        <f t="shared" si="62"/>
        <v>-1907.2750641277196</v>
      </c>
      <c r="S314" s="3">
        <f t="shared" si="63"/>
        <v>5404.3840944114145</v>
      </c>
    </row>
    <row r="315" spans="1:19" x14ac:dyDescent="0.3">
      <c r="A315" s="4">
        <v>40725</v>
      </c>
      <c r="B315" s="11">
        <v>366.57696499999997</v>
      </c>
      <c r="C315" s="11">
        <v>253.304474</v>
      </c>
      <c r="D315" s="3">
        <f>B315-'ADF test'!$E$3*'Profitability analysis'!C315</f>
        <v>106.03378657936736</v>
      </c>
      <c r="E315" s="3">
        <f t="shared" si="57"/>
        <v>104.194545902958</v>
      </c>
      <c r="F315" s="3">
        <f t="shared" si="53"/>
        <v>9.2146197761699504</v>
      </c>
      <c r="G315" s="17">
        <f t="shared" si="54"/>
        <v>0.19960027880540934</v>
      </c>
      <c r="H315" s="30">
        <f t="shared" si="55"/>
        <v>0.35400399999997489</v>
      </c>
      <c r="I315" s="30">
        <f>(C315-C314)*'ADF test'!$E$3</f>
        <v>4.372974921049944</v>
      </c>
      <c r="J315" s="5">
        <f t="shared" si="58"/>
        <v>0</v>
      </c>
      <c r="K315" s="49">
        <f t="shared" si="64"/>
        <v>-288</v>
      </c>
      <c r="L315" s="5">
        <f t="shared" si="59"/>
        <v>0</v>
      </c>
      <c r="M315" s="49">
        <f t="shared" si="65"/>
        <v>-483</v>
      </c>
      <c r="N315" s="42">
        <f t="shared" si="56"/>
        <v>0</v>
      </c>
      <c r="P315" s="5">
        <f t="shared" si="60"/>
        <v>-101.95315199999277</v>
      </c>
      <c r="Q315" s="5">
        <f t="shared" si="61"/>
        <v>1259.4167772623839</v>
      </c>
      <c r="R315" s="5">
        <f t="shared" si="62"/>
        <v>1157.4636252623911</v>
      </c>
      <c r="S315" s="3">
        <f t="shared" si="63"/>
        <v>6561.8477196738058</v>
      </c>
    </row>
    <row r="316" spans="1:19" x14ac:dyDescent="0.3">
      <c r="A316" s="4">
        <v>40728</v>
      </c>
      <c r="B316" s="11">
        <v>367.81601000000001</v>
      </c>
      <c r="C316" s="11">
        <v>253.47453300000001</v>
      </c>
      <c r="D316" s="3">
        <f>B316-'ADF test'!$E$3*'Profitability analysis'!C316</f>
        <v>107.09791278824082</v>
      </c>
      <c r="E316" s="3">
        <f t="shared" si="57"/>
        <v>104.40685698666557</v>
      </c>
      <c r="F316" s="3">
        <f t="shared" si="53"/>
        <v>9.2053800847271816</v>
      </c>
      <c r="G316" s="17">
        <f t="shared" si="54"/>
        <v>0.29233511020799963</v>
      </c>
      <c r="H316" s="30">
        <f t="shared" si="55"/>
        <v>1.2390450000000328</v>
      </c>
      <c r="I316" s="30">
        <f>(C316-C315)*'ADF test'!$E$3</f>
        <v>0.1749187911265899</v>
      </c>
      <c r="J316" s="5">
        <f t="shared" si="58"/>
        <v>0</v>
      </c>
      <c r="K316" s="49">
        <f t="shared" si="64"/>
        <v>-288</v>
      </c>
      <c r="L316" s="5">
        <f t="shared" si="59"/>
        <v>0</v>
      </c>
      <c r="M316" s="49">
        <f t="shared" si="65"/>
        <v>-483</v>
      </c>
      <c r="N316" s="42">
        <f t="shared" si="56"/>
        <v>0</v>
      </c>
      <c r="P316" s="5">
        <f t="shared" si="60"/>
        <v>-356.84496000000945</v>
      </c>
      <c r="Q316" s="5">
        <f t="shared" si="61"/>
        <v>50.376611844457891</v>
      </c>
      <c r="R316" s="5">
        <f t="shared" si="62"/>
        <v>-306.46834815555155</v>
      </c>
      <c r="S316" s="3">
        <f t="shared" si="63"/>
        <v>6255.3793715182546</v>
      </c>
    </row>
    <row r="317" spans="1:19" x14ac:dyDescent="0.3">
      <c r="A317" s="4">
        <v>40729</v>
      </c>
      <c r="B317" s="11">
        <v>366.75396699999999</v>
      </c>
      <c r="C317" s="11">
        <v>255.55775499999999</v>
      </c>
      <c r="D317" s="3">
        <f>B317-'ADF test'!$E$3*'Profitability analysis'!C317</f>
        <v>103.893115368373</v>
      </c>
      <c r="E317" s="3">
        <f t="shared" si="57"/>
        <v>104.33044178808467</v>
      </c>
      <c r="F317" s="3">
        <f t="shared" si="53"/>
        <v>9.1996187700198764</v>
      </c>
      <c r="G317" s="17">
        <f t="shared" si="54"/>
        <v>-4.7537450262270159E-2</v>
      </c>
      <c r="H317" s="30">
        <f t="shared" si="55"/>
        <v>-1.0620430000000169</v>
      </c>
      <c r="I317" s="30">
        <f>(C317-C316)*'ADF test'!$E$3</f>
        <v>2.142754419867773</v>
      </c>
      <c r="J317" s="5">
        <f t="shared" si="58"/>
        <v>0</v>
      </c>
      <c r="K317" s="49">
        <f t="shared" si="64"/>
        <v>-288</v>
      </c>
      <c r="L317" s="5">
        <f t="shared" si="59"/>
        <v>0</v>
      </c>
      <c r="M317" s="49">
        <f t="shared" si="65"/>
        <v>-483</v>
      </c>
      <c r="N317" s="42">
        <f t="shared" si="56"/>
        <v>0</v>
      </c>
      <c r="P317" s="5">
        <f t="shared" si="60"/>
        <v>305.86838400000488</v>
      </c>
      <c r="Q317" s="5">
        <f t="shared" si="61"/>
        <v>617.11327292191868</v>
      </c>
      <c r="R317" s="5">
        <f t="shared" si="62"/>
        <v>922.98165692192356</v>
      </c>
      <c r="S317" s="3">
        <f t="shared" si="63"/>
        <v>7178.3610284401784</v>
      </c>
    </row>
    <row r="318" spans="1:19" x14ac:dyDescent="0.3">
      <c r="A318" s="4">
        <v>40730</v>
      </c>
      <c r="B318" s="11">
        <v>365.603455</v>
      </c>
      <c r="C318" s="11">
        <v>252.45416299999999</v>
      </c>
      <c r="D318" s="3">
        <f>B318-'ADF test'!$E$3*'Profitability analysis'!C318</f>
        <v>105.93488699223371</v>
      </c>
      <c r="E318" s="3">
        <f t="shared" si="57"/>
        <v>103.95131063705399</v>
      </c>
      <c r="F318" s="3">
        <f t="shared" si="53"/>
        <v>8.8749556013894466</v>
      </c>
      <c r="G318" s="17">
        <f t="shared" si="54"/>
        <v>0.22350267925500117</v>
      </c>
      <c r="H318" s="30">
        <f t="shared" si="55"/>
        <v>-1.150511999999992</v>
      </c>
      <c r="I318" s="30">
        <f>(C318-C317)*'ADF test'!$E$3</f>
        <v>-3.19228362386069</v>
      </c>
      <c r="J318" s="5">
        <f t="shared" si="58"/>
        <v>0</v>
      </c>
      <c r="K318" s="49">
        <f t="shared" si="64"/>
        <v>-288</v>
      </c>
      <c r="L318" s="5">
        <f t="shared" si="59"/>
        <v>0</v>
      </c>
      <c r="M318" s="49">
        <f t="shared" si="65"/>
        <v>-483</v>
      </c>
      <c r="N318" s="42">
        <f t="shared" si="56"/>
        <v>0</v>
      </c>
      <c r="P318" s="5">
        <f t="shared" si="60"/>
        <v>331.34745599999769</v>
      </c>
      <c r="Q318" s="5">
        <f t="shared" si="61"/>
        <v>-919.37768367187869</v>
      </c>
      <c r="R318" s="5">
        <f t="shared" si="62"/>
        <v>-588.03022767188099</v>
      </c>
      <c r="S318" s="3">
        <f t="shared" si="63"/>
        <v>6590.3308007682972</v>
      </c>
    </row>
    <row r="319" spans="1:19" x14ac:dyDescent="0.3">
      <c r="A319" s="4">
        <v>40731</v>
      </c>
      <c r="B319" s="11">
        <v>370.78005999999999</v>
      </c>
      <c r="C319" s="11">
        <v>254.96258499999999</v>
      </c>
      <c r="D319" s="3">
        <f>B319-'ADF test'!$E$3*'Profitability analysis'!C319</f>
        <v>108.5313865942523</v>
      </c>
      <c r="E319" s="3">
        <f t="shared" si="57"/>
        <v>103.45952060749937</v>
      </c>
      <c r="F319" s="3">
        <f t="shared" si="53"/>
        <v>8.1454593160295623</v>
      </c>
      <c r="G319" s="17">
        <f t="shared" si="54"/>
        <v>0.62266175423305226</v>
      </c>
      <c r="H319" s="30">
        <f t="shared" si="55"/>
        <v>5.176604999999995</v>
      </c>
      <c r="I319" s="30">
        <f>(C319-C318)*'ADF test'!$E$3</f>
        <v>2.5801053979813995</v>
      </c>
      <c r="J319" s="5">
        <f t="shared" si="58"/>
        <v>0</v>
      </c>
      <c r="K319" s="49">
        <f t="shared" si="64"/>
        <v>-288</v>
      </c>
      <c r="L319" s="5">
        <f t="shared" si="59"/>
        <v>0</v>
      </c>
      <c r="M319" s="49">
        <f t="shared" si="65"/>
        <v>-483</v>
      </c>
      <c r="N319" s="42">
        <f t="shared" si="56"/>
        <v>0</v>
      </c>
      <c r="P319" s="5">
        <f t="shared" si="60"/>
        <v>-1490.8622399999986</v>
      </c>
      <c r="Q319" s="5">
        <f t="shared" si="61"/>
        <v>743.07035461864302</v>
      </c>
      <c r="R319" s="5">
        <f t="shared" si="62"/>
        <v>-747.79188538135554</v>
      </c>
      <c r="S319" s="3">
        <f t="shared" si="63"/>
        <v>5842.5389153869419</v>
      </c>
    </row>
    <row r="320" spans="1:19" x14ac:dyDescent="0.3">
      <c r="A320" s="4">
        <v>40732</v>
      </c>
      <c r="B320" s="11">
        <v>371.72534200000001</v>
      </c>
      <c r="C320" s="11">
        <v>255.13258400000001</v>
      </c>
      <c r="D320" s="3">
        <f>B320-'ADF test'!$E$3*'Profitability analysis'!C320</f>
        <v>109.30181151775105</v>
      </c>
      <c r="E320" s="3">
        <f t="shared" si="57"/>
        <v>103.07377780551846</v>
      </c>
      <c r="F320" s="3">
        <f t="shared" si="53"/>
        <v>7.5441407568841887</v>
      </c>
      <c r="G320" s="17">
        <f t="shared" si="54"/>
        <v>0.82554579944036366</v>
      </c>
      <c r="H320" s="30">
        <f t="shared" si="55"/>
        <v>0.94528200000002016</v>
      </c>
      <c r="I320" s="30">
        <f>(C320-C319)*'ADF test'!$E$3</f>
        <v>0.17485707650127777</v>
      </c>
      <c r="J320" s="5">
        <f t="shared" si="58"/>
        <v>0</v>
      </c>
      <c r="K320" s="49">
        <f t="shared" si="64"/>
        <v>-288</v>
      </c>
      <c r="L320" s="5">
        <f t="shared" si="59"/>
        <v>0</v>
      </c>
      <c r="M320" s="49">
        <f t="shared" si="65"/>
        <v>-483</v>
      </c>
      <c r="N320" s="42">
        <f t="shared" si="56"/>
        <v>0</v>
      </c>
      <c r="P320" s="5">
        <f t="shared" si="60"/>
        <v>-272.24121600000581</v>
      </c>
      <c r="Q320" s="5">
        <f t="shared" si="61"/>
        <v>50.358838032367998</v>
      </c>
      <c r="R320" s="5">
        <f t="shared" si="62"/>
        <v>-221.88237796763781</v>
      </c>
      <c r="S320" s="3">
        <f t="shared" si="63"/>
        <v>5620.6565374193042</v>
      </c>
    </row>
    <row r="321" spans="1:19" s="8" customFormat="1" x14ac:dyDescent="0.3">
      <c r="A321" s="7">
        <v>40735</v>
      </c>
      <c r="B321" s="13">
        <v>367.449005</v>
      </c>
      <c r="C321" s="13">
        <v>253.60211200000001</v>
      </c>
      <c r="D321" s="3">
        <f>B321-'ADF test'!$E$3*'Profitability analysis'!C321</f>
        <v>106.59968295184206</v>
      </c>
      <c r="E321" s="3">
        <f t="shared" si="57"/>
        <v>102.63232414213449</v>
      </c>
      <c r="F321" s="3">
        <f t="shared" si="53"/>
        <v>6.8879621757050256</v>
      </c>
      <c r="G321" s="17">
        <f t="shared" si="54"/>
        <v>0.5759844070719623</v>
      </c>
      <c r="H321" s="30">
        <f t="shared" si="55"/>
        <v>-4.2763370000000123</v>
      </c>
      <c r="I321" s="30">
        <f>(C321-C320)*'ADF test'!$E$3</f>
        <v>-1.5742084340909954</v>
      </c>
      <c r="J321" s="5">
        <f t="shared" si="58"/>
        <v>0</v>
      </c>
      <c r="K321" s="49">
        <f t="shared" si="64"/>
        <v>-288</v>
      </c>
      <c r="L321" s="5">
        <f t="shared" si="59"/>
        <v>0</v>
      </c>
      <c r="M321" s="49">
        <f t="shared" si="65"/>
        <v>-483</v>
      </c>
      <c r="N321" s="42">
        <f t="shared" si="56"/>
        <v>0</v>
      </c>
      <c r="O321" s="42"/>
      <c r="P321" s="5">
        <f t="shared" si="60"/>
        <v>1231.5850560000035</v>
      </c>
      <c r="Q321" s="5">
        <f t="shared" si="61"/>
        <v>-453.37202901820666</v>
      </c>
      <c r="R321" s="5">
        <f t="shared" si="62"/>
        <v>778.21302698179693</v>
      </c>
      <c r="S321" s="3">
        <f t="shared" si="63"/>
        <v>6398.8695644011013</v>
      </c>
    </row>
    <row r="322" spans="1:19" x14ac:dyDescent="0.3">
      <c r="A322" s="4">
        <v>40736</v>
      </c>
      <c r="B322" s="11">
        <v>364.79321299999998</v>
      </c>
      <c r="C322" s="11">
        <v>252.28413399999999</v>
      </c>
      <c r="D322" s="3">
        <f>B322-'ADF test'!$E$3*'Profitability analysis'!C322</f>
        <v>105.29953292604762</v>
      </c>
      <c r="E322" s="3">
        <f t="shared" si="57"/>
        <v>101.97333722679426</v>
      </c>
      <c r="F322" s="3">
        <f t="shared" si="53"/>
        <v>5.4663611800476355</v>
      </c>
      <c r="G322" s="17">
        <f t="shared" si="54"/>
        <v>0.60848443593410262</v>
      </c>
      <c r="H322" s="30">
        <f t="shared" si="55"/>
        <v>-2.6557920000000195</v>
      </c>
      <c r="I322" s="30">
        <f>(C322-C321)*'ADF test'!$E$3</f>
        <v>-1.355641974205601</v>
      </c>
      <c r="J322" s="5">
        <f t="shared" si="58"/>
        <v>0</v>
      </c>
      <c r="K322" s="49">
        <f t="shared" si="64"/>
        <v>-288</v>
      </c>
      <c r="L322" s="5">
        <f t="shared" si="59"/>
        <v>0</v>
      </c>
      <c r="M322" s="49">
        <f t="shared" si="65"/>
        <v>-483</v>
      </c>
      <c r="N322" s="42">
        <f t="shared" si="56"/>
        <v>0</v>
      </c>
      <c r="P322" s="5">
        <f t="shared" si="60"/>
        <v>764.86809600000561</v>
      </c>
      <c r="Q322" s="5">
        <f t="shared" si="61"/>
        <v>-390.42488857121305</v>
      </c>
      <c r="R322" s="5">
        <f t="shared" si="62"/>
        <v>374.44320742879256</v>
      </c>
      <c r="S322" s="3">
        <f t="shared" si="63"/>
        <v>6773.3127718298938</v>
      </c>
    </row>
    <row r="323" spans="1:19" x14ac:dyDescent="0.3">
      <c r="A323" s="4">
        <v>40737</v>
      </c>
      <c r="B323" s="11">
        <v>362.812592</v>
      </c>
      <c r="C323" s="11">
        <v>255.09013400000001</v>
      </c>
      <c r="D323" s="3">
        <f>B323-'ADF test'!$E$3*'Profitability analysis'!C323</f>
        <v>100.43272461516619</v>
      </c>
      <c r="E323" s="3">
        <f t="shared" si="57"/>
        <v>101.78086909875773</v>
      </c>
      <c r="F323" s="3">
        <f t="shared" si="53"/>
        <v>5.4135597944879699</v>
      </c>
      <c r="G323" s="17">
        <f t="shared" si="54"/>
        <v>-0.24903105068945694</v>
      </c>
      <c r="H323" s="30">
        <f t="shared" si="55"/>
        <v>-1.9806209999999851</v>
      </c>
      <c r="I323" s="30">
        <f>(C323-C322)*'ADF test'!$E$3</f>
        <v>2.886187310881442</v>
      </c>
      <c r="J323" s="5">
        <f t="shared" si="58"/>
        <v>0</v>
      </c>
      <c r="K323" s="49">
        <f t="shared" si="64"/>
        <v>-288</v>
      </c>
      <c r="L323" s="5">
        <f t="shared" si="59"/>
        <v>0</v>
      </c>
      <c r="M323" s="49">
        <f t="shared" si="65"/>
        <v>-483</v>
      </c>
      <c r="N323" s="42">
        <f t="shared" si="56"/>
        <v>0</v>
      </c>
      <c r="P323" s="5">
        <f t="shared" si="60"/>
        <v>570.41884799999571</v>
      </c>
      <c r="Q323" s="5">
        <f t="shared" si="61"/>
        <v>831.22194553385532</v>
      </c>
      <c r="R323" s="5">
        <f t="shared" si="62"/>
        <v>1401.6407935338511</v>
      </c>
      <c r="S323" s="3">
        <f t="shared" si="63"/>
        <v>8174.9535653637449</v>
      </c>
    </row>
    <row r="324" spans="1:19" s="8" customFormat="1" x14ac:dyDescent="0.3">
      <c r="A324" s="7">
        <v>40738</v>
      </c>
      <c r="B324" s="13">
        <v>362.36245700000001</v>
      </c>
      <c r="C324" s="13">
        <v>259.34164399999997</v>
      </c>
      <c r="D324" s="3">
        <f>B324-'ADF test'!$E$3*'Profitability analysis'!C324</f>
        <v>95.609583836803608</v>
      </c>
      <c r="E324" s="3">
        <f t="shared" si="57"/>
        <v>101.55977885520997</v>
      </c>
      <c r="F324" s="3">
        <f t="shared" si="53"/>
        <v>5.5282898908904441</v>
      </c>
      <c r="G324" s="17">
        <f t="shared" si="54"/>
        <v>-1.0763174753572775</v>
      </c>
      <c r="H324" s="30">
        <f t="shared" si="55"/>
        <v>-0.45013499999998885</v>
      </c>
      <c r="I324" s="30">
        <f>(C324-C323)*'ADF test'!$E$3</f>
        <v>4.373005778362586</v>
      </c>
      <c r="J324" s="5">
        <f t="shared" si="58"/>
        <v>1</v>
      </c>
      <c r="K324" s="49">
        <f t="shared" si="64"/>
        <v>-287</v>
      </c>
      <c r="L324" s="5">
        <f t="shared" si="59"/>
        <v>0</v>
      </c>
      <c r="M324" s="49">
        <f t="shared" si="65"/>
        <v>-483</v>
      </c>
      <c r="N324" s="42">
        <f t="shared" si="56"/>
        <v>1</v>
      </c>
      <c r="O324" s="42"/>
      <c r="P324" s="5">
        <f t="shared" si="60"/>
        <v>129.63887999999679</v>
      </c>
      <c r="Q324" s="5">
        <f t="shared" si="61"/>
        <v>1259.4256641684246</v>
      </c>
      <c r="R324" s="5">
        <f t="shared" si="62"/>
        <v>1389.0645441684214</v>
      </c>
      <c r="S324" s="3">
        <f t="shared" si="63"/>
        <v>9564.0181095321659</v>
      </c>
    </row>
    <row r="325" spans="1:19" s="8" customFormat="1" x14ac:dyDescent="0.3">
      <c r="A325" s="7">
        <v>40739</v>
      </c>
      <c r="B325" s="13">
        <v>365.15332000000001</v>
      </c>
      <c r="C325" s="13">
        <v>258.746399</v>
      </c>
      <c r="D325" s="3">
        <f>B325-'ADF test'!$E$3*'Profitability analysis'!C325</f>
        <v>99.012702205964558</v>
      </c>
      <c r="E325" s="3">
        <f t="shared" si="57"/>
        <v>101.37323659004009</v>
      </c>
      <c r="F325" s="3">
        <f t="shared" si="53"/>
        <v>5.5162574011312833</v>
      </c>
      <c r="G325" s="17">
        <f t="shared" si="54"/>
        <v>-0.42792317551958925</v>
      </c>
      <c r="H325" s="30">
        <f t="shared" si="55"/>
        <v>2.7908630000000016</v>
      </c>
      <c r="I325" s="30">
        <f>(C325-C324)*'ADF test'!$E$3</f>
        <v>-0.61225536916092338</v>
      </c>
      <c r="J325" s="5">
        <f t="shared" si="58"/>
        <v>0</v>
      </c>
      <c r="K325" s="49">
        <f t="shared" si="64"/>
        <v>-287</v>
      </c>
      <c r="L325" s="5">
        <f t="shared" si="59"/>
        <v>0</v>
      </c>
      <c r="M325" s="49">
        <f t="shared" si="65"/>
        <v>-483</v>
      </c>
      <c r="N325" s="42">
        <f t="shared" si="56"/>
        <v>0</v>
      </c>
      <c r="O325" s="42"/>
      <c r="P325" s="5">
        <f t="shared" si="60"/>
        <v>-800.97768100000053</v>
      </c>
      <c r="Q325" s="5">
        <f t="shared" si="61"/>
        <v>-175.71729094918501</v>
      </c>
      <c r="R325" s="5">
        <f t="shared" si="62"/>
        <v>-976.69497194918551</v>
      </c>
      <c r="S325" s="3">
        <f t="shared" si="63"/>
        <v>8587.3231375829801</v>
      </c>
    </row>
    <row r="326" spans="1:19" x14ac:dyDescent="0.3">
      <c r="A326" s="4">
        <v>40742</v>
      </c>
      <c r="B326" s="11">
        <v>369.65472399999999</v>
      </c>
      <c r="C326" s="11">
        <v>257.04583700000001</v>
      </c>
      <c r="D326" s="3">
        <f>B326-'ADF test'!$E$3*'Profitability analysis'!C326</f>
        <v>105.26326531707184</v>
      </c>
      <c r="E326" s="3">
        <f t="shared" si="57"/>
        <v>101.64232744238002</v>
      </c>
      <c r="F326" s="3">
        <f t="shared" si="53"/>
        <v>5.5020649721073962</v>
      </c>
      <c r="G326" s="17">
        <f t="shared" si="54"/>
        <v>0.65810525558096611</v>
      </c>
      <c r="H326" s="30">
        <f t="shared" si="55"/>
        <v>4.5014039999999795</v>
      </c>
      <c r="I326" s="30">
        <f>(C326-C325)*'ADF test'!$E$3</f>
        <v>-1.7491591111073128</v>
      </c>
      <c r="J326" s="5">
        <f t="shared" si="58"/>
        <v>0</v>
      </c>
      <c r="K326" s="49">
        <f t="shared" si="64"/>
        <v>-287</v>
      </c>
      <c r="L326" s="5">
        <f t="shared" si="59"/>
        <v>0</v>
      </c>
      <c r="M326" s="49">
        <f t="shared" si="65"/>
        <v>-483</v>
      </c>
      <c r="N326" s="42">
        <f t="shared" si="56"/>
        <v>0</v>
      </c>
      <c r="P326" s="5">
        <f t="shared" si="60"/>
        <v>-1291.902947999994</v>
      </c>
      <c r="Q326" s="5">
        <f t="shared" si="61"/>
        <v>-502.00866488779877</v>
      </c>
      <c r="R326" s="5">
        <f t="shared" si="62"/>
        <v>-1793.9116128877927</v>
      </c>
      <c r="S326" s="3">
        <f t="shared" si="63"/>
        <v>6793.4115246951878</v>
      </c>
    </row>
    <row r="327" spans="1:19" x14ac:dyDescent="0.3">
      <c r="A327" s="4">
        <v>40743</v>
      </c>
      <c r="B327" s="11">
        <v>369.60968000000003</v>
      </c>
      <c r="C327" s="11">
        <v>255.13258400000001</v>
      </c>
      <c r="D327" s="3">
        <f>B327-'ADF test'!$E$3*'Profitability analysis'!C327</f>
        <v>107.18614951775106</v>
      </c>
      <c r="E327" s="3">
        <f t="shared" si="57"/>
        <v>101.75825324016957</v>
      </c>
      <c r="F327" s="3">
        <f t="shared" si="53"/>
        <v>5.5831368464000404</v>
      </c>
      <c r="G327" s="17">
        <f t="shared" si="54"/>
        <v>0.97219474050351429</v>
      </c>
      <c r="H327" s="30">
        <f t="shared" si="55"/>
        <v>-4.504399999996167E-2</v>
      </c>
      <c r="I327" s="30">
        <f>(C327-C326)*'ADF test'!$E$3</f>
        <v>-1.9679282006791952</v>
      </c>
      <c r="J327" s="5">
        <f t="shared" si="58"/>
        <v>0</v>
      </c>
      <c r="K327" s="49">
        <f t="shared" si="64"/>
        <v>-287</v>
      </c>
      <c r="L327" s="5">
        <f t="shared" si="59"/>
        <v>0</v>
      </c>
      <c r="M327" s="49">
        <f t="shared" si="65"/>
        <v>-483</v>
      </c>
      <c r="N327" s="42">
        <f t="shared" si="56"/>
        <v>0</v>
      </c>
      <c r="P327" s="5">
        <f t="shared" si="60"/>
        <v>12.927627999988999</v>
      </c>
      <c r="Q327" s="5">
        <f t="shared" si="61"/>
        <v>-564.79539359492901</v>
      </c>
      <c r="R327" s="5">
        <f t="shared" si="62"/>
        <v>-551.86776559494001</v>
      </c>
      <c r="S327" s="3">
        <f t="shared" si="63"/>
        <v>6241.5437591002483</v>
      </c>
    </row>
    <row r="328" spans="1:19" x14ac:dyDescent="0.3">
      <c r="A328" s="4">
        <v>40744</v>
      </c>
      <c r="B328" s="11">
        <v>367.04394500000001</v>
      </c>
      <c r="C328" s="11">
        <v>252.53923</v>
      </c>
      <c r="D328" s="3">
        <f>B328-'ADF test'!$E$3*'Profitability analysis'!C328</f>
        <v>107.28787902502961</v>
      </c>
      <c r="E328" s="3">
        <f t="shared" si="57"/>
        <v>101.98943441212667</v>
      </c>
      <c r="F328" s="3">
        <f t="shared" si="53"/>
        <v>5.6658937683123369</v>
      </c>
      <c r="G328" s="17">
        <f t="shared" si="54"/>
        <v>0.93514718587481638</v>
      </c>
      <c r="H328" s="30">
        <f t="shared" si="55"/>
        <v>-2.5657350000000179</v>
      </c>
      <c r="I328" s="30">
        <f>(C328-C327)*'ADF test'!$E$3</f>
        <v>-2.6674645072785514</v>
      </c>
      <c r="J328" s="5">
        <f t="shared" si="58"/>
        <v>0</v>
      </c>
      <c r="K328" s="49">
        <f t="shared" si="64"/>
        <v>-287</v>
      </c>
      <c r="L328" s="5">
        <f t="shared" si="59"/>
        <v>0</v>
      </c>
      <c r="M328" s="49">
        <f t="shared" si="65"/>
        <v>-483</v>
      </c>
      <c r="N328" s="42">
        <f t="shared" si="56"/>
        <v>0</v>
      </c>
      <c r="P328" s="5">
        <f t="shared" si="60"/>
        <v>736.36594500000513</v>
      </c>
      <c r="Q328" s="5">
        <f t="shared" si="61"/>
        <v>-765.56231358894422</v>
      </c>
      <c r="R328" s="5">
        <f t="shared" si="62"/>
        <v>-29.196368588939094</v>
      </c>
      <c r="S328" s="3">
        <f t="shared" si="63"/>
        <v>6212.3473905113096</v>
      </c>
    </row>
    <row r="329" spans="1:19" x14ac:dyDescent="0.3">
      <c r="A329" s="4">
        <v>40745</v>
      </c>
      <c r="B329" s="11">
        <v>367.313965</v>
      </c>
      <c r="C329" s="11">
        <v>250.03080700000001</v>
      </c>
      <c r="D329" s="3">
        <f>B329-'ADF test'!$E$3*'Profitability analysis'!C329</f>
        <v>110.13800545158807</v>
      </c>
      <c r="E329" s="3">
        <f t="shared" si="57"/>
        <v>102.20872044759803</v>
      </c>
      <c r="F329" s="3">
        <f t="shared" si="53"/>
        <v>5.8529684897617535</v>
      </c>
      <c r="G329" s="17">
        <f t="shared" si="54"/>
        <v>1.3547458896900382</v>
      </c>
      <c r="H329" s="30">
        <f t="shared" si="55"/>
        <v>0.27001999999998816</v>
      </c>
      <c r="I329" s="30">
        <f>(C329-C328)*'ADF test'!$E$3</f>
        <v>-2.5801064265584857</v>
      </c>
      <c r="J329" s="5">
        <f t="shared" si="58"/>
        <v>-1</v>
      </c>
      <c r="K329" s="49">
        <f t="shared" si="64"/>
        <v>-288</v>
      </c>
      <c r="L329" s="5">
        <f t="shared" si="59"/>
        <v>-1</v>
      </c>
      <c r="M329" s="49">
        <f t="shared" si="65"/>
        <v>-484</v>
      </c>
      <c r="N329" s="42">
        <f t="shared" si="56"/>
        <v>-1</v>
      </c>
      <c r="P329" s="5">
        <f t="shared" si="60"/>
        <v>-77.495739999996601</v>
      </c>
      <c r="Q329" s="5">
        <f t="shared" si="61"/>
        <v>-740.49054442228544</v>
      </c>
      <c r="R329" s="5">
        <f t="shared" si="62"/>
        <v>-817.9862844222821</v>
      </c>
      <c r="S329" s="3">
        <f t="shared" si="63"/>
        <v>5394.3611060890271</v>
      </c>
    </row>
    <row r="330" spans="1:19" x14ac:dyDescent="0.3">
      <c r="A330" s="4">
        <v>40746</v>
      </c>
      <c r="B330" s="11">
        <v>374.696259</v>
      </c>
      <c r="C330" s="11">
        <v>262.70031699999998</v>
      </c>
      <c r="D330" s="3">
        <f>B330-'ADF test'!$E$3*'Profitability analysis'!C330</f>
        <v>104.48873174058116</v>
      </c>
      <c r="E330" s="3">
        <f t="shared" si="57"/>
        <v>102.08898342928218</v>
      </c>
      <c r="F330" s="3">
        <f t="shared" si="53"/>
        <v>5.7647755947561112</v>
      </c>
      <c r="G330" s="17">
        <f t="shared" si="54"/>
        <v>0.41627783629286336</v>
      </c>
      <c r="H330" s="30">
        <f t="shared" si="55"/>
        <v>7.3822940000000017</v>
      </c>
      <c r="I330" s="30">
        <f>(C330-C329)*'ADF test'!$E$3</f>
        <v>13.031567711006883</v>
      </c>
      <c r="J330" s="5">
        <f t="shared" si="58"/>
        <v>0</v>
      </c>
      <c r="K330" s="49">
        <f t="shared" si="64"/>
        <v>-288</v>
      </c>
      <c r="L330" s="5">
        <f t="shared" si="59"/>
        <v>0</v>
      </c>
      <c r="M330" s="49">
        <f t="shared" si="65"/>
        <v>-484</v>
      </c>
      <c r="N330" s="42">
        <f t="shared" si="56"/>
        <v>0</v>
      </c>
      <c r="P330" s="5">
        <f t="shared" si="60"/>
        <v>-2126.1006720000005</v>
      </c>
      <c r="Q330" s="5">
        <f t="shared" si="61"/>
        <v>3753.0915007699823</v>
      </c>
      <c r="R330" s="5">
        <f t="shared" si="62"/>
        <v>1626.9908287699818</v>
      </c>
      <c r="S330" s="3">
        <f t="shared" si="63"/>
        <v>7021.3519348590089</v>
      </c>
    </row>
    <row r="331" spans="1:19" x14ac:dyDescent="0.3">
      <c r="A331" s="4">
        <v>40749</v>
      </c>
      <c r="B331" s="11">
        <v>363.082672</v>
      </c>
      <c r="C331" s="11">
        <v>259.25656099999998</v>
      </c>
      <c r="D331" s="3">
        <f>B331-'ADF test'!$E$3*'Profitability analysis'!C331</f>
        <v>96.417313261241134</v>
      </c>
      <c r="E331" s="3">
        <f t="shared" si="57"/>
        <v>102.01487870495406</v>
      </c>
      <c r="F331" s="3">
        <f t="shared" si="53"/>
        <v>5.8246125840677516</v>
      </c>
      <c r="G331" s="17">
        <f t="shared" si="54"/>
        <v>-0.96101935758339063</v>
      </c>
      <c r="H331" s="30">
        <f t="shared" si="55"/>
        <v>-11.613586999999995</v>
      </c>
      <c r="I331" s="30">
        <f>(C331-C330)*'ADF test'!$E$3</f>
        <v>-3.5421685206599474</v>
      </c>
      <c r="J331" s="5">
        <f t="shared" si="58"/>
        <v>0</v>
      </c>
      <c r="K331" s="49">
        <f t="shared" si="64"/>
        <v>-288</v>
      </c>
      <c r="L331" s="5">
        <f t="shared" si="59"/>
        <v>0</v>
      </c>
      <c r="M331" s="49">
        <f t="shared" si="65"/>
        <v>-484</v>
      </c>
      <c r="N331" s="42">
        <f t="shared" si="56"/>
        <v>0</v>
      </c>
      <c r="P331" s="5">
        <f t="shared" si="60"/>
        <v>3344.7130559999987</v>
      </c>
      <c r="Q331" s="5">
        <f t="shared" si="61"/>
        <v>-1020.1445339500649</v>
      </c>
      <c r="R331" s="5">
        <f t="shared" si="62"/>
        <v>2324.5685220499336</v>
      </c>
      <c r="S331" s="3">
        <f t="shared" si="63"/>
        <v>9345.9204569089416</v>
      </c>
    </row>
    <row r="332" spans="1:19" x14ac:dyDescent="0.3">
      <c r="A332" s="4">
        <v>40750</v>
      </c>
      <c r="B332" s="11">
        <v>350.07363900000001</v>
      </c>
      <c r="C332" s="11">
        <v>258.44885299999999</v>
      </c>
      <c r="D332" s="3">
        <f>B332-'ADF test'!$E$3*'Profitability analysis'!C332</f>
        <v>84.239070204397763</v>
      </c>
      <c r="E332" s="3">
        <f t="shared" si="57"/>
        <v>101.71859810216307</v>
      </c>
      <c r="F332" s="3">
        <f t="shared" si="53"/>
        <v>6.4813191357389144</v>
      </c>
      <c r="G332" s="17">
        <f t="shared" si="54"/>
        <v>-2.6969089982594299</v>
      </c>
      <c r="H332" s="30">
        <f t="shared" si="55"/>
        <v>-13.009032999999988</v>
      </c>
      <c r="I332" s="30">
        <f>(C332-C331)*'ADF test'!$E$3</f>
        <v>-0.83078994315659016</v>
      </c>
      <c r="J332" s="5">
        <f t="shared" si="58"/>
        <v>0</v>
      </c>
      <c r="K332" s="49">
        <f t="shared" si="64"/>
        <v>-288</v>
      </c>
      <c r="L332" s="5">
        <f t="shared" si="59"/>
        <v>0</v>
      </c>
      <c r="M332" s="49">
        <f t="shared" si="65"/>
        <v>-484</v>
      </c>
      <c r="N332" s="42">
        <f t="shared" si="56"/>
        <v>0</v>
      </c>
      <c r="P332" s="5">
        <f t="shared" si="60"/>
        <v>3746.6015039999966</v>
      </c>
      <c r="Q332" s="5">
        <f t="shared" si="61"/>
        <v>-239.26750362909797</v>
      </c>
      <c r="R332" s="5">
        <f t="shared" si="62"/>
        <v>3507.3340003708986</v>
      </c>
      <c r="S332" s="3">
        <f t="shared" si="63"/>
        <v>12853.25445727984</v>
      </c>
    </row>
    <row r="333" spans="1:19" x14ac:dyDescent="0.3">
      <c r="A333" s="4">
        <v>40751</v>
      </c>
      <c r="B333" s="11">
        <v>351.64910900000001</v>
      </c>
      <c r="C333" s="11">
        <v>252.49671900000001</v>
      </c>
      <c r="D333" s="3">
        <f>B333-'ADF test'!$E$3*'Profitability analysis'!C333</f>
        <v>91.936768865647139</v>
      </c>
      <c r="E333" s="3">
        <f t="shared" si="57"/>
        <v>101.65236747603522</v>
      </c>
      <c r="F333" s="3">
        <f t="shared" si="53"/>
        <v>6.5732199473514212</v>
      </c>
      <c r="G333" s="17">
        <f t="shared" si="54"/>
        <v>-1.4780577385521441</v>
      </c>
      <c r="H333" s="30">
        <f t="shared" si="55"/>
        <v>1.5754699999999957</v>
      </c>
      <c r="I333" s="30">
        <f>(C333-C332)*'ADF test'!$E$3</f>
        <v>-6.1222286612494123</v>
      </c>
      <c r="J333" s="5">
        <f t="shared" si="58"/>
        <v>1</v>
      </c>
      <c r="K333" s="49">
        <f t="shared" si="64"/>
        <v>-287</v>
      </c>
      <c r="L333" s="5">
        <f t="shared" si="59"/>
        <v>0</v>
      </c>
      <c r="M333" s="49">
        <f t="shared" si="65"/>
        <v>-484</v>
      </c>
      <c r="N333" s="42">
        <f t="shared" si="56"/>
        <v>1</v>
      </c>
      <c r="P333" s="5">
        <f t="shared" si="60"/>
        <v>-453.73535999999876</v>
      </c>
      <c r="Q333" s="5">
        <f t="shared" si="61"/>
        <v>-1763.2018544398306</v>
      </c>
      <c r="R333" s="5">
        <f t="shared" si="62"/>
        <v>-2216.9372144398294</v>
      </c>
      <c r="S333" s="3">
        <f t="shared" si="63"/>
        <v>10636.31724284001</v>
      </c>
    </row>
    <row r="334" spans="1:19" x14ac:dyDescent="0.3">
      <c r="A334" s="4">
        <v>40752</v>
      </c>
      <c r="B334" s="11">
        <v>358.08612099999999</v>
      </c>
      <c r="C334" s="11">
        <v>244.41883899999999</v>
      </c>
      <c r="D334" s="3">
        <f>B334-'ADF test'!$E$3*'Profitability analysis'!C334</f>
        <v>106.68250315888412</v>
      </c>
      <c r="E334" s="3">
        <f t="shared" si="57"/>
        <v>102.15122386324411</v>
      </c>
      <c r="F334" s="3">
        <f t="shared" si="53"/>
        <v>6.357538713298319</v>
      </c>
      <c r="G334" s="17">
        <f t="shared" si="54"/>
        <v>0.71274112514041732</v>
      </c>
      <c r="H334" s="30">
        <f t="shared" si="55"/>
        <v>6.4370119999999815</v>
      </c>
      <c r="I334" s="30">
        <f>(C334-C333)*'ADF test'!$E$3</f>
        <v>-8.3087222932369738</v>
      </c>
      <c r="J334" s="5">
        <f t="shared" si="58"/>
        <v>0</v>
      </c>
      <c r="K334" s="49">
        <f t="shared" si="64"/>
        <v>-287</v>
      </c>
      <c r="L334" s="5">
        <f t="shared" si="59"/>
        <v>0</v>
      </c>
      <c r="M334" s="49">
        <f t="shared" si="65"/>
        <v>-484</v>
      </c>
      <c r="N334" s="42">
        <f t="shared" si="56"/>
        <v>0</v>
      </c>
      <c r="P334" s="5">
        <f t="shared" si="60"/>
        <v>-1847.4224439999948</v>
      </c>
      <c r="Q334" s="5">
        <f t="shared" si="61"/>
        <v>-2384.6032981590115</v>
      </c>
      <c r="R334" s="5">
        <f t="shared" si="62"/>
        <v>-4232.0257421590068</v>
      </c>
      <c r="S334" s="3">
        <f t="shared" si="63"/>
        <v>6404.2915006810035</v>
      </c>
    </row>
    <row r="335" spans="1:19" x14ac:dyDescent="0.3">
      <c r="A335" s="4">
        <v>40753</v>
      </c>
      <c r="B335" s="11">
        <v>347.59787</v>
      </c>
      <c r="C335" s="11">
        <v>245.43920900000001</v>
      </c>
      <c r="D335" s="3">
        <f>B335-'ADF test'!$E$3*'Profitability analysis'!C335</f>
        <v>95.144722954891193</v>
      </c>
      <c r="E335" s="3">
        <f t="shared" si="57"/>
        <v>102.24341582150193</v>
      </c>
      <c r="F335" s="3">
        <f t="shared" si="53"/>
        <v>6.2297109904715624</v>
      </c>
      <c r="G335" s="17">
        <f t="shared" si="54"/>
        <v>-1.1394899181468117</v>
      </c>
      <c r="H335" s="30">
        <f t="shared" si="55"/>
        <v>-10.488250999999991</v>
      </c>
      <c r="I335" s="30">
        <f>(C335-C334)*'ADF test'!$E$3</f>
        <v>1.0495292039929169</v>
      </c>
      <c r="J335" s="5">
        <f t="shared" si="58"/>
        <v>1</v>
      </c>
      <c r="K335" s="49">
        <f t="shared" si="64"/>
        <v>-286</v>
      </c>
      <c r="L335" s="5">
        <f t="shared" si="59"/>
        <v>0</v>
      </c>
      <c r="M335" s="49">
        <f t="shared" si="65"/>
        <v>-484</v>
      </c>
      <c r="N335" s="42">
        <f t="shared" si="56"/>
        <v>1</v>
      </c>
      <c r="P335" s="5">
        <f t="shared" si="60"/>
        <v>3010.1280369999977</v>
      </c>
      <c r="Q335" s="5">
        <f t="shared" si="61"/>
        <v>301.21488154596716</v>
      </c>
      <c r="R335" s="5">
        <f t="shared" si="62"/>
        <v>3311.3429185459649</v>
      </c>
      <c r="S335" s="3">
        <f t="shared" si="63"/>
        <v>9715.634419226968</v>
      </c>
    </row>
    <row r="336" spans="1:19" x14ac:dyDescent="0.3">
      <c r="A336" s="4">
        <v>40756</v>
      </c>
      <c r="B336" s="11">
        <v>344.58193999999997</v>
      </c>
      <c r="C336" s="11">
        <v>241.145218</v>
      </c>
      <c r="D336" s="3">
        <f>B336-'ADF test'!$E$3*'Profitability analysis'!C336</f>
        <v>96.545493716558695</v>
      </c>
      <c r="E336" s="3">
        <f t="shared" si="57"/>
        <v>102.32862458327044</v>
      </c>
      <c r="F336" s="3">
        <f t="shared" si="53"/>
        <v>6.1295963829545217</v>
      </c>
      <c r="G336" s="17">
        <f t="shared" si="54"/>
        <v>-0.94347661826376594</v>
      </c>
      <c r="H336" s="30">
        <f t="shared" si="55"/>
        <v>-3.0159300000000258</v>
      </c>
      <c r="I336" s="30">
        <f>(C336-C335)*'ADF test'!$E$3</f>
        <v>-4.416700761667526</v>
      </c>
      <c r="J336" s="5">
        <f t="shared" si="58"/>
        <v>0</v>
      </c>
      <c r="K336" s="49">
        <f t="shared" si="64"/>
        <v>-286</v>
      </c>
      <c r="L336" s="5">
        <f t="shared" si="59"/>
        <v>0</v>
      </c>
      <c r="M336" s="49">
        <f t="shared" si="65"/>
        <v>-484</v>
      </c>
      <c r="N336" s="42">
        <f t="shared" si="56"/>
        <v>0</v>
      </c>
      <c r="P336" s="5">
        <f t="shared" si="60"/>
        <v>862.55598000000737</v>
      </c>
      <c r="Q336" s="5">
        <f t="shared" si="61"/>
        <v>-1263.1764178369124</v>
      </c>
      <c r="R336" s="5">
        <f t="shared" si="62"/>
        <v>-400.62043783690501</v>
      </c>
      <c r="S336" s="3">
        <f t="shared" si="63"/>
        <v>9315.0139813900623</v>
      </c>
    </row>
    <row r="337" spans="1:19" x14ac:dyDescent="0.3">
      <c r="A337" s="4">
        <v>40757</v>
      </c>
      <c r="B337" s="11">
        <v>338.36999500000002</v>
      </c>
      <c r="C337" s="11">
        <v>236.08587600000001</v>
      </c>
      <c r="D337" s="3">
        <f>B337-'ADF test'!$E$3*'Profitability analysis'!C337</f>
        <v>95.537471981636941</v>
      </c>
      <c r="E337" s="3">
        <f t="shared" si="57"/>
        <v>101.9880665867731</v>
      </c>
      <c r="F337" s="3">
        <f t="shared" si="53"/>
        <v>6.2159203707380941</v>
      </c>
      <c r="G337" s="17">
        <f t="shared" si="54"/>
        <v>-1.0377537388514197</v>
      </c>
      <c r="H337" s="30">
        <f t="shared" si="55"/>
        <v>-6.2119449999999574</v>
      </c>
      <c r="I337" s="30">
        <f>(C337-C336)*'ADF test'!$E$3</f>
        <v>-5.2039232650782035</v>
      </c>
      <c r="J337" s="5">
        <f t="shared" si="58"/>
        <v>1</v>
      </c>
      <c r="K337" s="49">
        <f t="shared" si="64"/>
        <v>-285</v>
      </c>
      <c r="L337" s="5">
        <f t="shared" si="59"/>
        <v>0</v>
      </c>
      <c r="M337" s="49">
        <f t="shared" si="65"/>
        <v>-484</v>
      </c>
      <c r="N337" s="42">
        <f t="shared" si="56"/>
        <v>1</v>
      </c>
      <c r="P337" s="5">
        <f t="shared" si="60"/>
        <v>1776.6162699999877</v>
      </c>
      <c r="Q337" s="5">
        <f t="shared" si="61"/>
        <v>-1488.3220538123662</v>
      </c>
      <c r="R337" s="5">
        <f t="shared" si="62"/>
        <v>288.29421618762149</v>
      </c>
      <c r="S337" s="3">
        <f t="shared" si="63"/>
        <v>9603.308197577684</v>
      </c>
    </row>
    <row r="338" spans="1:19" x14ac:dyDescent="0.3">
      <c r="A338" s="4">
        <v>40758</v>
      </c>
      <c r="B338" s="11">
        <v>335.26403800000003</v>
      </c>
      <c r="C338" s="11">
        <v>236.72361799999999</v>
      </c>
      <c r="D338" s="3">
        <f>B338-'ADF test'!$E$3*'Profitability analysis'!C338</f>
        <v>91.775548171937714</v>
      </c>
      <c r="E338" s="3">
        <f t="shared" si="57"/>
        <v>101.64823576979185</v>
      </c>
      <c r="F338" s="3">
        <f t="shared" ref="F338:F401" si="66">_xlfn.STDEV.S(D309:D338)</f>
        <v>6.4895751651719733</v>
      </c>
      <c r="G338" s="17">
        <f t="shared" ref="G338:G401" si="67">(D338-E338)/F338</f>
        <v>-1.52131493149791</v>
      </c>
      <c r="H338" s="30">
        <f t="shared" ref="H338:H401" si="68">B338-B337</f>
        <v>-3.1059569999999894</v>
      </c>
      <c r="I338" s="30">
        <f>(C338-C337)*'ADF test'!$E$3</f>
        <v>0.65596680969924137</v>
      </c>
      <c r="J338" s="5">
        <f t="shared" si="58"/>
        <v>10</v>
      </c>
      <c r="K338" s="49">
        <f t="shared" si="64"/>
        <v>-275</v>
      </c>
      <c r="L338" s="5">
        <f t="shared" si="59"/>
        <v>0</v>
      </c>
      <c r="M338" s="49">
        <f t="shared" si="65"/>
        <v>-484</v>
      </c>
      <c r="N338" s="42">
        <f t="shared" si="56"/>
        <v>10</v>
      </c>
      <c r="P338" s="5">
        <f t="shared" si="60"/>
        <v>885.19774499999698</v>
      </c>
      <c r="Q338" s="5">
        <f t="shared" si="61"/>
        <v>186.9505407642838</v>
      </c>
      <c r="R338" s="5">
        <f t="shared" si="62"/>
        <v>1072.1482857642809</v>
      </c>
      <c r="S338" s="3">
        <f t="shared" si="63"/>
        <v>10675.456483341964</v>
      </c>
    </row>
    <row r="339" spans="1:19" x14ac:dyDescent="0.3">
      <c r="A339" s="4">
        <v>40759</v>
      </c>
      <c r="B339" s="11">
        <v>330.13244600000002</v>
      </c>
      <c r="C339" s="11">
        <v>234.08767700000001</v>
      </c>
      <c r="D339" s="3">
        <f>B339-'ADF test'!$E$3*'Profitability analysis'!C339</f>
        <v>89.355224691692513</v>
      </c>
      <c r="E339" s="3">
        <f t="shared" si="57"/>
        <v>101.13855125544305</v>
      </c>
      <c r="F339" s="3">
        <f t="shared" si="66"/>
        <v>6.8371767941169539</v>
      </c>
      <c r="G339" s="17">
        <f t="shared" si="67"/>
        <v>-1.7234199024792651</v>
      </c>
      <c r="H339" s="30">
        <f t="shared" si="68"/>
        <v>-5.1315920000000119</v>
      </c>
      <c r="I339" s="30">
        <f>(C339-C338)*'ADF test'!$E$3</f>
        <v>-2.7112685197548227</v>
      </c>
      <c r="J339" s="5">
        <f t="shared" si="58"/>
        <v>10</v>
      </c>
      <c r="K339" s="49">
        <f t="shared" si="64"/>
        <v>-265</v>
      </c>
      <c r="L339" s="5">
        <f t="shared" si="59"/>
        <v>0</v>
      </c>
      <c r="M339" s="49">
        <f t="shared" si="65"/>
        <v>-484</v>
      </c>
      <c r="N339" s="42">
        <f t="shared" si="56"/>
        <v>10</v>
      </c>
      <c r="P339" s="5">
        <f t="shared" si="60"/>
        <v>1411.1878000000033</v>
      </c>
      <c r="Q339" s="5">
        <f t="shared" si="61"/>
        <v>-745.5988429325763</v>
      </c>
      <c r="R339" s="5">
        <f t="shared" si="62"/>
        <v>665.58895706742703</v>
      </c>
      <c r="S339" s="3">
        <f t="shared" si="63"/>
        <v>11341.045440409391</v>
      </c>
    </row>
    <row r="340" spans="1:19" x14ac:dyDescent="0.3">
      <c r="A340" s="4">
        <v>40760</v>
      </c>
      <c r="B340" s="11">
        <v>326.17120399999999</v>
      </c>
      <c r="C340" s="11">
        <v>238.25418099999999</v>
      </c>
      <c r="D340" s="3">
        <f>B340-'ADF test'!$E$3*'Profitability analysis'!C340</f>
        <v>81.108412137331612</v>
      </c>
      <c r="E340" s="3">
        <f t="shared" si="57"/>
        <v>100.65572587682378</v>
      </c>
      <c r="F340" s="3">
        <f t="shared" si="66"/>
        <v>7.6993601550413846</v>
      </c>
      <c r="G340" s="17">
        <f t="shared" si="67"/>
        <v>-2.5388231419065366</v>
      </c>
      <c r="H340" s="30">
        <f t="shared" si="68"/>
        <v>-3.961242000000027</v>
      </c>
      <c r="I340" s="30">
        <f>(C340-C339)*'ADF test'!$E$3</f>
        <v>4.2855705543608869</v>
      </c>
      <c r="J340" s="5">
        <f t="shared" si="58"/>
        <v>0</v>
      </c>
      <c r="K340" s="49">
        <f t="shared" si="64"/>
        <v>-265</v>
      </c>
      <c r="L340" s="5">
        <f t="shared" si="59"/>
        <v>0</v>
      </c>
      <c r="M340" s="49">
        <f t="shared" si="65"/>
        <v>-484</v>
      </c>
      <c r="N340" s="42">
        <f t="shared" si="56"/>
        <v>0</v>
      </c>
      <c r="P340" s="5">
        <f t="shared" si="60"/>
        <v>1049.7291300000072</v>
      </c>
      <c r="Q340" s="5">
        <f t="shared" si="61"/>
        <v>1135.6761969056349</v>
      </c>
      <c r="R340" s="5">
        <f t="shared" si="62"/>
        <v>2185.4053269056421</v>
      </c>
      <c r="S340" s="3">
        <f t="shared" si="63"/>
        <v>13526.450767315033</v>
      </c>
    </row>
    <row r="341" spans="1:19" x14ac:dyDescent="0.3">
      <c r="A341" s="4">
        <v>40763</v>
      </c>
      <c r="B341" s="11">
        <v>320.22937000000002</v>
      </c>
      <c r="C341" s="11">
        <v>240.847565</v>
      </c>
      <c r="D341" s="3">
        <f>B341-'ADF test'!$E$3*'Profitability analysis'!C341</f>
        <v>72.499082772740422</v>
      </c>
      <c r="E341" s="3">
        <f t="shared" si="57"/>
        <v>99.827335785748986</v>
      </c>
      <c r="F341" s="3">
        <f t="shared" si="66"/>
        <v>9.2483200205146616</v>
      </c>
      <c r="G341" s="17">
        <f t="shared" si="67"/>
        <v>-2.9549424060141649</v>
      </c>
      <c r="H341" s="30">
        <f t="shared" si="68"/>
        <v>-5.9418339999999716</v>
      </c>
      <c r="I341" s="30">
        <f>(C341-C340)*'ADF test'!$E$3</f>
        <v>2.6674953645912218</v>
      </c>
      <c r="J341" s="5">
        <f t="shared" si="58"/>
        <v>0</v>
      </c>
      <c r="K341" s="49">
        <f t="shared" si="64"/>
        <v>-265</v>
      </c>
      <c r="L341" s="5">
        <f t="shared" si="59"/>
        <v>0</v>
      </c>
      <c r="M341" s="49">
        <f t="shared" si="65"/>
        <v>-484</v>
      </c>
      <c r="N341" s="42">
        <f t="shared" si="56"/>
        <v>0</v>
      </c>
      <c r="P341" s="5">
        <f t="shared" si="60"/>
        <v>1574.5860099999925</v>
      </c>
      <c r="Q341" s="5">
        <f t="shared" si="61"/>
        <v>706.88627161667375</v>
      </c>
      <c r="R341" s="5">
        <f t="shared" si="62"/>
        <v>2281.4722816166664</v>
      </c>
      <c r="S341" s="3">
        <f t="shared" si="63"/>
        <v>15807.9230489317</v>
      </c>
    </row>
    <row r="342" spans="1:19" x14ac:dyDescent="0.3">
      <c r="A342" s="4">
        <v>40764</v>
      </c>
      <c r="B342" s="11">
        <v>315.54791299999999</v>
      </c>
      <c r="C342" s="11">
        <v>236.38351399999999</v>
      </c>
      <c r="D342" s="3">
        <f>B342-'ADF test'!$E$3*'Profitability analysis'!C342</f>
        <v>72.409246354111588</v>
      </c>
      <c r="E342" s="3">
        <f t="shared" si="57"/>
        <v>98.974834927947157</v>
      </c>
      <c r="F342" s="3">
        <f t="shared" si="66"/>
        <v>10.515937470737038</v>
      </c>
      <c r="G342" s="17">
        <f t="shared" si="67"/>
        <v>-2.5262216181638868</v>
      </c>
      <c r="H342" s="30">
        <f t="shared" si="68"/>
        <v>-4.6814570000000231</v>
      </c>
      <c r="I342" s="30">
        <f>(C342-C341)*'ADF test'!$E$3</f>
        <v>-4.5916205813712025</v>
      </c>
      <c r="J342" s="5">
        <f t="shared" si="58"/>
        <v>0</v>
      </c>
      <c r="K342" s="49">
        <f t="shared" si="64"/>
        <v>-265</v>
      </c>
      <c r="L342" s="5">
        <f t="shared" si="59"/>
        <v>0</v>
      </c>
      <c r="M342" s="49">
        <f t="shared" si="65"/>
        <v>-484</v>
      </c>
      <c r="N342" s="42">
        <f t="shared" si="56"/>
        <v>0</v>
      </c>
      <c r="P342" s="5">
        <f t="shared" si="60"/>
        <v>1240.5861050000062</v>
      </c>
      <c r="Q342" s="5">
        <f t="shared" si="61"/>
        <v>-1216.7794540633686</v>
      </c>
      <c r="R342" s="5">
        <f t="shared" si="62"/>
        <v>23.806650936637652</v>
      </c>
      <c r="S342" s="3">
        <f t="shared" si="63"/>
        <v>15831.729699868338</v>
      </c>
    </row>
    <row r="343" spans="1:19" x14ac:dyDescent="0.3">
      <c r="A343" s="4">
        <v>40765</v>
      </c>
      <c r="B343" s="11">
        <v>315.27783199999999</v>
      </c>
      <c r="C343" s="11">
        <v>242.63322400000001</v>
      </c>
      <c r="D343" s="3">
        <f>B343-'ADF test'!$E$3*'Profitability analysis'!C343</f>
        <v>65.710856837116268</v>
      </c>
      <c r="E343" s="3">
        <f t="shared" si="57"/>
        <v>97.717521001222266</v>
      </c>
      <c r="F343" s="3">
        <f t="shared" si="66"/>
        <v>12.10041240657225</v>
      </c>
      <c r="G343" s="17">
        <f t="shared" si="67"/>
        <v>-2.6450887034826858</v>
      </c>
      <c r="H343" s="30">
        <f t="shared" si="68"/>
        <v>-0.27008100000000468</v>
      </c>
      <c r="I343" s="30">
        <f>(C343-C342)*'ADF test'!$E$3</f>
        <v>6.4283085169953118</v>
      </c>
      <c r="J343" s="5">
        <f t="shared" si="58"/>
        <v>0</v>
      </c>
      <c r="K343" s="49">
        <f t="shared" si="64"/>
        <v>-265</v>
      </c>
      <c r="L343" s="5">
        <f t="shared" si="59"/>
        <v>0</v>
      </c>
      <c r="M343" s="49">
        <f t="shared" si="65"/>
        <v>-484</v>
      </c>
      <c r="N343" s="42">
        <f t="shared" si="56"/>
        <v>0</v>
      </c>
      <c r="P343" s="5">
        <f t="shared" si="60"/>
        <v>71.57146500000124</v>
      </c>
      <c r="Q343" s="5">
        <f t="shared" si="61"/>
        <v>1703.5017570037576</v>
      </c>
      <c r="R343" s="5">
        <f t="shared" si="62"/>
        <v>1775.0732220037589</v>
      </c>
      <c r="S343" s="3">
        <f t="shared" si="63"/>
        <v>17606.802921872099</v>
      </c>
    </row>
    <row r="344" spans="1:19" x14ac:dyDescent="0.3">
      <c r="A344" s="4">
        <v>40766</v>
      </c>
      <c r="B344" s="11">
        <v>312.306915</v>
      </c>
      <c r="C344" s="11">
        <v>238.76435900000001</v>
      </c>
      <c r="D344" s="3">
        <f>B344-'ADF test'!$E$3*'Profitability analysis'!C344</f>
        <v>66.719365735374765</v>
      </c>
      <c r="E344" s="3">
        <f t="shared" si="57"/>
        <v>96.273074609054191</v>
      </c>
      <c r="F344" s="3">
        <f t="shared" si="66"/>
        <v>13.120547508634585</v>
      </c>
      <c r="G344" s="17">
        <f t="shared" si="67"/>
        <v>-2.2524752762207703</v>
      </c>
      <c r="H344" s="30">
        <f t="shared" si="68"/>
        <v>-2.9709169999999858</v>
      </c>
      <c r="I344" s="30">
        <f>(C344-C343)*'ADF test'!$E$3</f>
        <v>-3.9794258982584756</v>
      </c>
      <c r="J344" s="5">
        <f t="shared" si="58"/>
        <v>10</v>
      </c>
      <c r="K344" s="49">
        <f t="shared" si="64"/>
        <v>-255</v>
      </c>
      <c r="L344" s="5">
        <f t="shared" si="59"/>
        <v>0</v>
      </c>
      <c r="M344" s="49">
        <f t="shared" si="65"/>
        <v>-484</v>
      </c>
      <c r="N344" s="42">
        <f t="shared" si="56"/>
        <v>10</v>
      </c>
      <c r="P344" s="5">
        <f t="shared" si="60"/>
        <v>787.29300499999624</v>
      </c>
      <c r="Q344" s="5">
        <f t="shared" si="61"/>
        <v>-1054.547863038496</v>
      </c>
      <c r="R344" s="5">
        <f t="shared" si="62"/>
        <v>-267.25485803849972</v>
      </c>
      <c r="S344" s="3">
        <f t="shared" si="63"/>
        <v>17339.548063833598</v>
      </c>
    </row>
    <row r="345" spans="1:19" x14ac:dyDescent="0.3">
      <c r="A345" s="4">
        <v>40767</v>
      </c>
      <c r="B345" s="11">
        <v>304.65451000000002</v>
      </c>
      <c r="C345" s="11">
        <v>231.32423399999999</v>
      </c>
      <c r="D345" s="3">
        <f>B345-'ADF test'!$E$3*'Profitability analysis'!C345</f>
        <v>66.719702847410332</v>
      </c>
      <c r="E345" s="3">
        <f t="shared" si="57"/>
        <v>94.962605151322279</v>
      </c>
      <c r="F345" s="3">
        <f t="shared" si="66"/>
        <v>14.042944748641991</v>
      </c>
      <c r="G345" s="17">
        <f t="shared" si="67"/>
        <v>-2.0111809032534396</v>
      </c>
      <c r="H345" s="30">
        <f t="shared" si="68"/>
        <v>-7.6524049999999875</v>
      </c>
      <c r="I345" s="30">
        <f>(C345-C344)*'ADF test'!$E$3</f>
        <v>-7.652742112035555</v>
      </c>
      <c r="J345" s="5">
        <f t="shared" si="58"/>
        <v>10</v>
      </c>
      <c r="K345" s="49">
        <f t="shared" si="64"/>
        <v>-245</v>
      </c>
      <c r="L345" s="5">
        <f t="shared" si="59"/>
        <v>0</v>
      </c>
      <c r="M345" s="49">
        <f t="shared" si="65"/>
        <v>-484</v>
      </c>
      <c r="N345" s="42">
        <f t="shared" si="56"/>
        <v>10</v>
      </c>
      <c r="P345" s="5">
        <f t="shared" si="60"/>
        <v>1951.3632749999967</v>
      </c>
      <c r="Q345" s="5">
        <f t="shared" si="61"/>
        <v>-1951.4492385690664</v>
      </c>
      <c r="R345" s="5">
        <f t="shared" si="62"/>
        <v>-8.5963569069690493E-2</v>
      </c>
      <c r="S345" s="3">
        <f t="shared" si="63"/>
        <v>17339.462100264529</v>
      </c>
    </row>
    <row r="346" spans="1:19" x14ac:dyDescent="0.3">
      <c r="A346" s="4">
        <v>40771</v>
      </c>
      <c r="B346" s="11">
        <v>291.19537400000002</v>
      </c>
      <c r="C346" s="11">
        <v>222.736176</v>
      </c>
      <c r="D346" s="3">
        <f>B346-'ADF test'!$E$3*'Profitability analysis'!C346</f>
        <v>62.094046542604104</v>
      </c>
      <c r="E346" s="3">
        <f t="shared" si="57"/>
        <v>93.462476276467726</v>
      </c>
      <c r="F346" s="3">
        <f t="shared" si="66"/>
        <v>15.068223556745551</v>
      </c>
      <c r="G346" s="17">
        <f t="shared" si="67"/>
        <v>-2.0817603094175623</v>
      </c>
      <c r="H346" s="30">
        <f t="shared" si="68"/>
        <v>-13.459136000000001</v>
      </c>
      <c r="I346" s="30">
        <f>(C346-C345)*'ADF test'!$E$3</f>
        <v>-8.8334796951937715</v>
      </c>
      <c r="J346" s="5">
        <f t="shared" si="58"/>
        <v>10</v>
      </c>
      <c r="K346" s="49">
        <f t="shared" si="64"/>
        <v>-235</v>
      </c>
      <c r="L346" s="5">
        <f t="shared" si="59"/>
        <v>0</v>
      </c>
      <c r="M346" s="49">
        <f t="shared" si="65"/>
        <v>-484</v>
      </c>
      <c r="N346" s="42">
        <f t="shared" si="56"/>
        <v>10</v>
      </c>
      <c r="P346" s="5">
        <f t="shared" si="60"/>
        <v>3297.4883200000004</v>
      </c>
      <c r="Q346" s="5">
        <f t="shared" si="61"/>
        <v>-2164.2025253224742</v>
      </c>
      <c r="R346" s="5">
        <f t="shared" si="62"/>
        <v>1133.2857946775262</v>
      </c>
      <c r="S346" s="3">
        <f t="shared" si="63"/>
        <v>18472.747894942055</v>
      </c>
    </row>
    <row r="347" spans="1:19" x14ac:dyDescent="0.3">
      <c r="A347" s="4">
        <v>40772</v>
      </c>
      <c r="B347" s="11">
        <v>289.12472500000001</v>
      </c>
      <c r="C347" s="11">
        <v>225.967331</v>
      </c>
      <c r="D347" s="3">
        <f>B347-'ADF test'!$E$3*'Profitability analysis'!C347</f>
        <v>56.699905539578054</v>
      </c>
      <c r="E347" s="3">
        <f t="shared" si="57"/>
        <v>91.88936928217457</v>
      </c>
      <c r="F347" s="3">
        <f t="shared" si="66"/>
        <v>16.350617282853623</v>
      </c>
      <c r="G347" s="17">
        <f t="shared" si="67"/>
        <v>-2.152179525325848</v>
      </c>
      <c r="H347" s="30">
        <f t="shared" si="68"/>
        <v>-2.0706490000000031</v>
      </c>
      <c r="I347" s="30">
        <f>(C347-C346)*'ADF test'!$E$3</f>
        <v>3.3234920030260477</v>
      </c>
      <c r="J347" s="5">
        <f t="shared" si="58"/>
        <v>10</v>
      </c>
      <c r="K347" s="49">
        <f t="shared" si="64"/>
        <v>-225</v>
      </c>
      <c r="L347" s="5">
        <f t="shared" si="59"/>
        <v>0</v>
      </c>
      <c r="M347" s="49">
        <f t="shared" si="65"/>
        <v>-484</v>
      </c>
      <c r="N347" s="42">
        <f t="shared" si="56"/>
        <v>10</v>
      </c>
      <c r="P347" s="5">
        <f t="shared" si="60"/>
        <v>486.60251500000072</v>
      </c>
      <c r="Q347" s="5">
        <f t="shared" si="61"/>
        <v>781.02062071112118</v>
      </c>
      <c r="R347" s="5">
        <f t="shared" si="62"/>
        <v>1267.6231357111219</v>
      </c>
      <c r="S347" s="3">
        <f t="shared" si="63"/>
        <v>19740.371030653176</v>
      </c>
    </row>
    <row r="348" spans="1:19" x14ac:dyDescent="0.3">
      <c r="A348" s="4">
        <v>40773</v>
      </c>
      <c r="B348" s="11">
        <v>282.64273100000003</v>
      </c>
      <c r="C348" s="11">
        <v>220.48287999999999</v>
      </c>
      <c r="D348" s="3">
        <f>B348-'ADF test'!$E$3*'Profitability analysis'!C348</f>
        <v>55.859092182254841</v>
      </c>
      <c r="E348" s="3">
        <f t="shared" si="57"/>
        <v>90.220176121841916</v>
      </c>
      <c r="F348" s="3">
        <f t="shared" si="66"/>
        <v>17.390302496168079</v>
      </c>
      <c r="G348" s="17">
        <f t="shared" si="67"/>
        <v>-1.9758761497770654</v>
      </c>
      <c r="H348" s="30">
        <f t="shared" si="68"/>
        <v>-6.481993999999986</v>
      </c>
      <c r="I348" s="30">
        <f>(C348-C347)*'ADF test'!$E$3</f>
        <v>-5.641180642676761</v>
      </c>
      <c r="J348" s="5">
        <f t="shared" si="58"/>
        <v>10</v>
      </c>
      <c r="K348" s="49">
        <f t="shared" si="64"/>
        <v>-215</v>
      </c>
      <c r="L348" s="5">
        <f t="shared" si="59"/>
        <v>0</v>
      </c>
      <c r="M348" s="49">
        <f t="shared" si="65"/>
        <v>-484</v>
      </c>
      <c r="N348" s="42">
        <f t="shared" si="56"/>
        <v>10</v>
      </c>
      <c r="P348" s="5">
        <f t="shared" si="60"/>
        <v>1458.4486499999969</v>
      </c>
      <c r="Q348" s="5">
        <f t="shared" si="61"/>
        <v>-1269.2656446022713</v>
      </c>
      <c r="R348" s="5">
        <f t="shared" si="62"/>
        <v>189.18300539772554</v>
      </c>
      <c r="S348" s="3">
        <f t="shared" si="63"/>
        <v>19929.5540360509</v>
      </c>
    </row>
    <row r="349" spans="1:19" x14ac:dyDescent="0.3">
      <c r="A349" s="4">
        <v>40774</v>
      </c>
      <c r="B349" s="11">
        <v>282.73269699999997</v>
      </c>
      <c r="C349" s="11">
        <v>217.379288</v>
      </c>
      <c r="D349" s="3">
        <f>B349-'ADF test'!$E$3*'Profitability analysis'!C349</f>
        <v>59.141341806115463</v>
      </c>
      <c r="E349" s="3">
        <f t="shared" si="57"/>
        <v>88.573841295570716</v>
      </c>
      <c r="F349" s="3">
        <f t="shared" si="66"/>
        <v>17.926609934908246</v>
      </c>
      <c r="G349" s="17">
        <f t="shared" si="67"/>
        <v>-1.6418329843916413</v>
      </c>
      <c r="H349" s="30">
        <f t="shared" si="68"/>
        <v>8.9965999999947144E-2</v>
      </c>
      <c r="I349" s="30">
        <f>(C349-C348)*'ADF test'!$E$3</f>
        <v>-3.19228362386069</v>
      </c>
      <c r="J349" s="5">
        <f t="shared" si="58"/>
        <v>10</v>
      </c>
      <c r="K349" s="49">
        <f t="shared" si="64"/>
        <v>-205</v>
      </c>
      <c r="L349" s="5">
        <f t="shared" si="59"/>
        <v>0</v>
      </c>
      <c r="M349" s="49">
        <f t="shared" si="65"/>
        <v>-484</v>
      </c>
      <c r="N349" s="42">
        <f t="shared" si="56"/>
        <v>10</v>
      </c>
      <c r="P349" s="5">
        <f t="shared" si="60"/>
        <v>-19.342689999988636</v>
      </c>
      <c r="Q349" s="5">
        <f t="shared" si="61"/>
        <v>-686.34097913004837</v>
      </c>
      <c r="R349" s="5">
        <f t="shared" si="62"/>
        <v>-705.68366913003706</v>
      </c>
      <c r="S349" s="3">
        <f t="shared" si="63"/>
        <v>19223.870366920863</v>
      </c>
    </row>
    <row r="350" spans="1:19" x14ac:dyDescent="0.3">
      <c r="A350" s="4">
        <v>40777</v>
      </c>
      <c r="B350" s="11">
        <v>275.66555799999998</v>
      </c>
      <c r="C350" s="11">
        <v>213.63798499999999</v>
      </c>
      <c r="D350" s="3">
        <f>B350-'ADF test'!$E$3*'Profitability analysis'!C350</f>
        <v>55.922421353785694</v>
      </c>
      <c r="E350" s="3">
        <f t="shared" si="57"/>
        <v>86.79452829010522</v>
      </c>
      <c r="F350" s="3">
        <f t="shared" si="66"/>
        <v>18.440047124381366</v>
      </c>
      <c r="G350" s="17">
        <f t="shared" si="67"/>
        <v>-1.6741880716508872</v>
      </c>
      <c r="H350" s="30">
        <f t="shared" si="68"/>
        <v>-7.0671389999999974</v>
      </c>
      <c r="I350" s="30">
        <f>(C350-C349)*'ADF test'!$E$3</f>
        <v>-3.8482185476702329</v>
      </c>
      <c r="J350" s="5">
        <f t="shared" si="58"/>
        <v>10</v>
      </c>
      <c r="K350" s="49">
        <f t="shared" si="64"/>
        <v>-195</v>
      </c>
      <c r="L350" s="5">
        <f t="shared" si="59"/>
        <v>0</v>
      </c>
      <c r="M350" s="49">
        <f t="shared" si="65"/>
        <v>-484</v>
      </c>
      <c r="N350" s="42">
        <f t="shared" si="56"/>
        <v>10</v>
      </c>
      <c r="P350" s="5">
        <f t="shared" si="60"/>
        <v>1448.7634949999995</v>
      </c>
      <c r="Q350" s="5">
        <f t="shared" si="61"/>
        <v>-788.88480227239779</v>
      </c>
      <c r="R350" s="5">
        <f t="shared" si="62"/>
        <v>659.87869272760167</v>
      </c>
      <c r="S350" s="3">
        <f t="shared" si="63"/>
        <v>19883.749059648464</v>
      </c>
    </row>
    <row r="351" spans="1:19" x14ac:dyDescent="0.3">
      <c r="A351" s="4">
        <v>40778</v>
      </c>
      <c r="B351" s="11">
        <v>287.68426499999998</v>
      </c>
      <c r="C351" s="11">
        <v>211.21459999999999</v>
      </c>
      <c r="D351" s="3">
        <f>B351-'ADF test'!$E$3*'Profitability analysis'!C351</f>
        <v>70.43376664187565</v>
      </c>
      <c r="E351" s="3">
        <f t="shared" si="57"/>
        <v>85.588997746439645</v>
      </c>
      <c r="F351" s="3">
        <f t="shared" si="66"/>
        <v>18.282133783179809</v>
      </c>
      <c r="G351" s="17">
        <f t="shared" si="67"/>
        <v>-0.82896401942465425</v>
      </c>
      <c r="H351" s="30">
        <f t="shared" si="68"/>
        <v>12.018707000000006</v>
      </c>
      <c r="I351" s="30">
        <f>(C351-C350)*'ADF test'!$E$3</f>
        <v>-2.4926382880899443</v>
      </c>
      <c r="J351" s="5">
        <f t="shared" si="58"/>
        <v>0</v>
      </c>
      <c r="K351" s="49">
        <f t="shared" si="64"/>
        <v>-195</v>
      </c>
      <c r="L351" s="5">
        <f t="shared" si="59"/>
        <v>0</v>
      </c>
      <c r="M351" s="49">
        <f t="shared" si="65"/>
        <v>-484</v>
      </c>
      <c r="N351" s="42">
        <f t="shared" si="56"/>
        <v>0</v>
      </c>
      <c r="P351" s="5">
        <f t="shared" si="60"/>
        <v>-2343.6478650000013</v>
      </c>
      <c r="Q351" s="5">
        <f t="shared" si="61"/>
        <v>-486.06446617753915</v>
      </c>
      <c r="R351" s="5">
        <f t="shared" si="62"/>
        <v>-2829.7123311775404</v>
      </c>
      <c r="S351" s="3">
        <f t="shared" si="63"/>
        <v>17054.036728470925</v>
      </c>
    </row>
    <row r="352" spans="1:19" x14ac:dyDescent="0.3">
      <c r="A352" s="4">
        <v>40779</v>
      </c>
      <c r="B352" s="11">
        <v>276.83590700000002</v>
      </c>
      <c r="C352" s="11">
        <v>206.282883</v>
      </c>
      <c r="D352" s="3">
        <f>B352-'ADF test'!$E$3*'Profitability analysis'!C352</f>
        <v>64.658059756009038</v>
      </c>
      <c r="E352" s="3">
        <f t="shared" si="57"/>
        <v>84.234281974105059</v>
      </c>
      <c r="F352" s="3">
        <f t="shared" si="66"/>
        <v>18.276985129877001</v>
      </c>
      <c r="G352" s="17">
        <f t="shared" si="67"/>
        <v>-1.0710859629740128</v>
      </c>
      <c r="H352" s="30">
        <f t="shared" si="68"/>
        <v>-10.848357999999962</v>
      </c>
      <c r="I352" s="30">
        <f>(C352-C351)*'ADF test'!$E$3</f>
        <v>-5.072651114133361</v>
      </c>
      <c r="J352" s="5">
        <f t="shared" si="58"/>
        <v>1</v>
      </c>
      <c r="K352" s="49">
        <f t="shared" si="64"/>
        <v>-194</v>
      </c>
      <c r="L352" s="5">
        <f t="shared" si="59"/>
        <v>0</v>
      </c>
      <c r="M352" s="49">
        <f t="shared" si="65"/>
        <v>-484</v>
      </c>
      <c r="N352" s="42">
        <f t="shared" si="56"/>
        <v>1</v>
      </c>
      <c r="P352" s="5">
        <f t="shared" si="60"/>
        <v>2115.4298099999924</v>
      </c>
      <c r="Q352" s="5">
        <f t="shared" si="61"/>
        <v>-989.16696725600536</v>
      </c>
      <c r="R352" s="5">
        <f t="shared" si="62"/>
        <v>1126.262842743987</v>
      </c>
      <c r="S352" s="3">
        <f t="shared" si="63"/>
        <v>18180.299571214913</v>
      </c>
    </row>
    <row r="353" spans="1:19" x14ac:dyDescent="0.3">
      <c r="A353" s="4">
        <v>40780</v>
      </c>
      <c r="B353" s="11">
        <v>276.52081299999998</v>
      </c>
      <c r="C353" s="11">
        <v>207.55831900000001</v>
      </c>
      <c r="D353" s="3">
        <f>B353-'ADF test'!$E$3*'Profitability analysis'!C353</f>
        <v>63.031081508310706</v>
      </c>
      <c r="E353" s="3">
        <f t="shared" si="57"/>
        <v>82.987560537209887</v>
      </c>
      <c r="F353" s="3">
        <f t="shared" si="66"/>
        <v>18.409100179788382</v>
      </c>
      <c r="G353" s="17">
        <f t="shared" si="67"/>
        <v>-1.0840551050295055</v>
      </c>
      <c r="H353" s="30">
        <f t="shared" si="68"/>
        <v>-0.31509400000004462</v>
      </c>
      <c r="I353" s="30">
        <f>(C353-C352)*'ADF test'!$E$3</f>
        <v>1.3118842476982915</v>
      </c>
      <c r="J353" s="5">
        <f t="shared" si="58"/>
        <v>1</v>
      </c>
      <c r="K353" s="49">
        <f t="shared" si="64"/>
        <v>-193</v>
      </c>
      <c r="L353" s="5">
        <f t="shared" si="59"/>
        <v>0</v>
      </c>
      <c r="M353" s="49">
        <f t="shared" si="65"/>
        <v>-484</v>
      </c>
      <c r="N353" s="42">
        <f t="shared" si="56"/>
        <v>1</v>
      </c>
      <c r="P353" s="5">
        <f t="shared" si="60"/>
        <v>61.128236000008656</v>
      </c>
      <c r="Q353" s="5">
        <f t="shared" si="61"/>
        <v>254.50554405346855</v>
      </c>
      <c r="R353" s="5">
        <f t="shared" si="62"/>
        <v>315.63378005347721</v>
      </c>
      <c r="S353" s="3">
        <f t="shared" si="63"/>
        <v>18495.933351268392</v>
      </c>
    </row>
    <row r="354" spans="1:19" x14ac:dyDescent="0.3">
      <c r="A354" s="4">
        <v>40781</v>
      </c>
      <c r="B354" s="11">
        <v>267.833099</v>
      </c>
      <c r="C354" s="11">
        <v>196.716995</v>
      </c>
      <c r="D354" s="3">
        <f>B354-'ADF test'!$E$3*'Profitability analysis'!C354</f>
        <v>65.494504985842582</v>
      </c>
      <c r="E354" s="3">
        <f t="shared" si="57"/>
        <v>81.983724575511175</v>
      </c>
      <c r="F354" s="3">
        <f t="shared" si="66"/>
        <v>18.517852555418919</v>
      </c>
      <c r="G354" s="17">
        <f t="shared" si="67"/>
        <v>-0.89044988020726612</v>
      </c>
      <c r="H354" s="30">
        <f t="shared" si="68"/>
        <v>-8.6877139999999713</v>
      </c>
      <c r="I354" s="30">
        <f>(C354-C353)*'ADF test'!$E$3</f>
        <v>-11.151137477531842</v>
      </c>
      <c r="J354" s="5">
        <f t="shared" si="58"/>
        <v>0</v>
      </c>
      <c r="K354" s="49">
        <f t="shared" si="64"/>
        <v>-193</v>
      </c>
      <c r="L354" s="5">
        <f t="shared" si="59"/>
        <v>0</v>
      </c>
      <c r="M354" s="49">
        <f t="shared" si="65"/>
        <v>-484</v>
      </c>
      <c r="N354" s="42">
        <f t="shared" si="56"/>
        <v>0</v>
      </c>
      <c r="P354" s="5">
        <f t="shared" si="60"/>
        <v>1676.7288019999944</v>
      </c>
      <c r="Q354" s="5">
        <f t="shared" si="61"/>
        <v>-2152.1695331636456</v>
      </c>
      <c r="R354" s="5">
        <f t="shared" si="62"/>
        <v>-475.44073116365121</v>
      </c>
      <c r="S354" s="3">
        <f t="shared" si="63"/>
        <v>18020.492620104742</v>
      </c>
    </row>
    <row r="355" spans="1:19" x14ac:dyDescent="0.3">
      <c r="A355" s="4">
        <v>40784</v>
      </c>
      <c r="B355" s="11">
        <v>281.78744499999999</v>
      </c>
      <c r="C355" s="11">
        <v>202.88166799999999</v>
      </c>
      <c r="D355" s="3">
        <f>B355-'ADF test'!$E$3*'Profitability analysis'!C355</f>
        <v>73.108009578738745</v>
      </c>
      <c r="E355" s="3">
        <f t="shared" si="57"/>
        <v>81.120234821270301</v>
      </c>
      <c r="F355" s="3">
        <f t="shared" si="66"/>
        <v>18.299084992724797</v>
      </c>
      <c r="G355" s="17">
        <f t="shared" si="67"/>
        <v>-0.43784840857982749</v>
      </c>
      <c r="H355" s="30">
        <f t="shared" si="68"/>
        <v>13.954345999999987</v>
      </c>
      <c r="I355" s="30">
        <f>(C355-C354)*'ADF test'!$E$3</f>
        <v>6.3408414071038273</v>
      </c>
      <c r="J355" s="5">
        <f t="shared" si="58"/>
        <v>0</v>
      </c>
      <c r="K355" s="49">
        <f t="shared" si="64"/>
        <v>-193</v>
      </c>
      <c r="L355" s="5">
        <f t="shared" si="59"/>
        <v>0</v>
      </c>
      <c r="M355" s="49">
        <f t="shared" si="65"/>
        <v>-484</v>
      </c>
      <c r="N355" s="42">
        <f t="shared" ref="N355:N418" si="69">IF(J355&lt;&gt;"",J355,IF(L355&lt;&gt;"",L355,N354))</f>
        <v>0</v>
      </c>
      <c r="P355" s="5">
        <f t="shared" si="60"/>
        <v>-2693.1887779999975</v>
      </c>
      <c r="Q355" s="5">
        <f t="shared" si="61"/>
        <v>1223.7823915710387</v>
      </c>
      <c r="R355" s="5">
        <f t="shared" si="62"/>
        <v>-1469.4063864289587</v>
      </c>
      <c r="S355" s="3">
        <f t="shared" si="63"/>
        <v>16551.086233675782</v>
      </c>
    </row>
    <row r="356" spans="1:19" x14ac:dyDescent="0.3">
      <c r="A356" s="4">
        <v>40785</v>
      </c>
      <c r="B356" s="11">
        <v>278.27636699999999</v>
      </c>
      <c r="C356" s="11">
        <v>206.24037200000001</v>
      </c>
      <c r="D356" s="3">
        <f>B356-'ADF test'!$E$3*'Profitability analysis'!C356</f>
        <v>66.142245596626566</v>
      </c>
      <c r="E356" s="3">
        <f t="shared" ref="E356:E419" si="70">AVERAGE(D327:D356)</f>
        <v>79.816200830588798</v>
      </c>
      <c r="F356" s="3">
        <f t="shared" si="66"/>
        <v>17.909040228990776</v>
      </c>
      <c r="G356" s="17">
        <f t="shared" si="67"/>
        <v>-0.76352250366980146</v>
      </c>
      <c r="H356" s="30">
        <f t="shared" si="68"/>
        <v>-3.5110779999999977</v>
      </c>
      <c r="I356" s="30">
        <f>(C356-C355)*'ADF test'!$E$3</f>
        <v>3.4546859821121711</v>
      </c>
      <c r="J356" s="5">
        <f t="shared" ref="J356:J419" si="71">IF(AND(G356&lt;-1.5,G356&gt;-2.5),10,IF(AND(G356&lt;-1,G356&gt;-1.5),1,IF(AND(G356&gt;1.5,G356&lt;2.5),-10,IF(AND(G356&gt;1,G356&lt;1.5),-1,0))))</f>
        <v>0</v>
      </c>
      <c r="K356" s="49">
        <f t="shared" si="64"/>
        <v>-193</v>
      </c>
      <c r="L356" s="5">
        <f t="shared" ref="L356:L419" si="72">IF(AND(G356&gt;1.5,G356&lt;2.5),-10,IF(AND(G356&gt;1,G356&lt;1.5),-1,0))</f>
        <v>0</v>
      </c>
      <c r="M356" s="49">
        <f t="shared" si="65"/>
        <v>-484</v>
      </c>
      <c r="N356" s="42">
        <f t="shared" si="69"/>
        <v>0</v>
      </c>
      <c r="P356" s="5">
        <f t="shared" ref="P356:P419" si="73">K355*H356</f>
        <v>677.63805399999956</v>
      </c>
      <c r="Q356" s="5">
        <f t="shared" ref="Q356:Q419" si="74">I356*-1*K355</f>
        <v>666.75439454764899</v>
      </c>
      <c r="R356" s="5">
        <f t="shared" ref="R356:R419" si="75">SUM(P356:Q356)</f>
        <v>1344.3924485476487</v>
      </c>
      <c r="S356" s="3">
        <f t="shared" ref="S356:S419" si="76">R356+S355</f>
        <v>17895.478682223431</v>
      </c>
    </row>
    <row r="357" spans="1:19" x14ac:dyDescent="0.3">
      <c r="A357" s="4">
        <v>40788</v>
      </c>
      <c r="B357" s="11">
        <v>281.472351</v>
      </c>
      <c r="C357" s="11">
        <v>200.245743</v>
      </c>
      <c r="D357" s="3">
        <f>B357-'ADF test'!$E$3*'Profitability analysis'!C357</f>
        <v>75.504167641260182</v>
      </c>
      <c r="E357" s="3">
        <f t="shared" si="70"/>
        <v>78.760134768039094</v>
      </c>
      <c r="F357" s="3">
        <f t="shared" si="66"/>
        <v>17.157786217842723</v>
      </c>
      <c r="G357" s="17">
        <f t="shared" si="67"/>
        <v>-0.18976615546083492</v>
      </c>
      <c r="H357" s="30">
        <f t="shared" si="68"/>
        <v>3.1959840000000099</v>
      </c>
      <c r="I357" s="30">
        <f>(C357-C356)*'ADF test'!$E$3</f>
        <v>-6.1659380446335872</v>
      </c>
      <c r="J357" s="5">
        <f t="shared" si="71"/>
        <v>0</v>
      </c>
      <c r="K357" s="49">
        <f t="shared" ref="K357:K420" si="77">J357+K356</f>
        <v>-193</v>
      </c>
      <c r="L357" s="5">
        <f t="shared" si="72"/>
        <v>0</v>
      </c>
      <c r="M357" s="49">
        <f t="shared" ref="M357:M420" si="78">L357+M356</f>
        <v>-484</v>
      </c>
      <c r="N357" s="42">
        <f t="shared" si="69"/>
        <v>0</v>
      </c>
      <c r="P357" s="5">
        <f t="shared" si="73"/>
        <v>-616.82491200000186</v>
      </c>
      <c r="Q357" s="5">
        <f t="shared" si="74"/>
        <v>-1190.0260426142822</v>
      </c>
      <c r="R357" s="5">
        <f t="shared" si="75"/>
        <v>-1806.8509546142841</v>
      </c>
      <c r="S357" s="3">
        <f t="shared" si="76"/>
        <v>16088.627727609146</v>
      </c>
    </row>
    <row r="358" spans="1:19" x14ac:dyDescent="0.3">
      <c r="A358" s="4">
        <v>40791</v>
      </c>
      <c r="B358" s="11">
        <v>288.76461799999998</v>
      </c>
      <c r="C358" s="11">
        <v>199.35290499999999</v>
      </c>
      <c r="D358" s="3">
        <f>B358-'ADF test'!$E$3*'Profitability analysis'!C358</f>
        <v>83.714787351977463</v>
      </c>
      <c r="E358" s="3">
        <f t="shared" si="70"/>
        <v>77.974365045604046</v>
      </c>
      <c r="F358" s="3">
        <f t="shared" si="66"/>
        <v>16.325875988698957</v>
      </c>
      <c r="G358" s="17">
        <f t="shared" si="67"/>
        <v>0.35161496451075785</v>
      </c>
      <c r="H358" s="30">
        <f t="shared" si="68"/>
        <v>7.2922669999999812</v>
      </c>
      <c r="I358" s="30">
        <f>(C358-C357)*'ADF test'!$E$3</f>
        <v>-0.91835271071731583</v>
      </c>
      <c r="J358" s="5">
        <f t="shared" si="71"/>
        <v>0</v>
      </c>
      <c r="K358" s="49">
        <f t="shared" si="77"/>
        <v>-193</v>
      </c>
      <c r="L358" s="5">
        <f t="shared" si="72"/>
        <v>0</v>
      </c>
      <c r="M358" s="49">
        <f t="shared" si="78"/>
        <v>-484</v>
      </c>
      <c r="N358" s="42">
        <f t="shared" si="69"/>
        <v>0</v>
      </c>
      <c r="P358" s="5">
        <f t="shared" si="73"/>
        <v>-1407.4075309999964</v>
      </c>
      <c r="Q358" s="5">
        <f t="shared" si="74"/>
        <v>-177.24207316844195</v>
      </c>
      <c r="R358" s="5">
        <f t="shared" si="75"/>
        <v>-1584.6496041684384</v>
      </c>
      <c r="S358" s="3">
        <f t="shared" si="76"/>
        <v>14503.978123440707</v>
      </c>
    </row>
    <row r="359" spans="1:19" x14ac:dyDescent="0.3">
      <c r="A359" s="4">
        <v>40792</v>
      </c>
      <c r="B359" s="11">
        <v>293.53604100000001</v>
      </c>
      <c r="C359" s="11">
        <v>194.25112899999999</v>
      </c>
      <c r="D359" s="3">
        <f>B359-'ADF test'!$E$3*'Profitability analysis'!C359</f>
        <v>93.733780257237441</v>
      </c>
      <c r="E359" s="3">
        <f t="shared" si="70"/>
        <v>77.427557539125672</v>
      </c>
      <c r="F359" s="3">
        <f t="shared" si="66"/>
        <v>15.463396186864296</v>
      </c>
      <c r="G359" s="17">
        <f t="shared" si="67"/>
        <v>1.0545046198818491</v>
      </c>
      <c r="H359" s="30">
        <f t="shared" si="68"/>
        <v>4.7714230000000271</v>
      </c>
      <c r="I359" s="30">
        <f>(C359-C358)*'ADF test'!$E$3</f>
        <v>-5.2475699052599509</v>
      </c>
      <c r="J359" s="5">
        <f t="shared" si="71"/>
        <v>-1</v>
      </c>
      <c r="K359" s="49">
        <f t="shared" si="77"/>
        <v>-194</v>
      </c>
      <c r="L359" s="5">
        <f t="shared" si="72"/>
        <v>-1</v>
      </c>
      <c r="M359" s="49">
        <f t="shared" si="78"/>
        <v>-485</v>
      </c>
      <c r="N359" s="42">
        <f t="shared" si="69"/>
        <v>-1</v>
      </c>
      <c r="P359" s="5">
        <f t="shared" si="73"/>
        <v>-920.88463900000522</v>
      </c>
      <c r="Q359" s="5">
        <f t="shared" si="74"/>
        <v>-1012.7809917151706</v>
      </c>
      <c r="R359" s="5">
        <f t="shared" si="75"/>
        <v>-1933.6656307151757</v>
      </c>
      <c r="S359" s="3">
        <f t="shared" si="76"/>
        <v>12570.312492725532</v>
      </c>
    </row>
    <row r="360" spans="1:19" x14ac:dyDescent="0.3">
      <c r="A360" s="4">
        <v>40793</v>
      </c>
      <c r="B360" s="11">
        <v>299.52294899999998</v>
      </c>
      <c r="C360" s="11">
        <v>204.96490499999999</v>
      </c>
      <c r="D360" s="3">
        <f>B360-'ADF test'!$E$3*'Profitability analysis'!C360</f>
        <v>88.700743730214612</v>
      </c>
      <c r="E360" s="3">
        <f t="shared" si="70"/>
        <v>76.90129127211344</v>
      </c>
      <c r="F360" s="3">
        <f t="shared" si="66"/>
        <v>14.763481179457495</v>
      </c>
      <c r="G360" s="17">
        <f t="shared" si="67"/>
        <v>0.79923239747271857</v>
      </c>
      <c r="H360" s="30">
        <f t="shared" si="68"/>
        <v>5.9869079999999713</v>
      </c>
      <c r="I360" s="30">
        <f>(C360-C359)*'ADF test'!$E$3</f>
        <v>11.019944527022805</v>
      </c>
      <c r="J360" s="5">
        <f t="shared" si="71"/>
        <v>0</v>
      </c>
      <c r="K360" s="49">
        <f t="shared" si="77"/>
        <v>-194</v>
      </c>
      <c r="L360" s="5">
        <f t="shared" si="72"/>
        <v>0</v>
      </c>
      <c r="M360" s="49">
        <f t="shared" si="78"/>
        <v>-485</v>
      </c>
      <c r="N360" s="42">
        <f t="shared" si="69"/>
        <v>0</v>
      </c>
      <c r="P360" s="5">
        <f t="shared" si="73"/>
        <v>-1161.4601519999944</v>
      </c>
      <c r="Q360" s="5">
        <f t="shared" si="74"/>
        <v>2137.8692382424242</v>
      </c>
      <c r="R360" s="5">
        <f t="shared" si="75"/>
        <v>976.40908624242979</v>
      </c>
      <c r="S360" s="3">
        <f t="shared" si="76"/>
        <v>13546.721578967961</v>
      </c>
    </row>
    <row r="361" spans="1:19" x14ac:dyDescent="0.3">
      <c r="A361" s="4">
        <v>40794</v>
      </c>
      <c r="B361" s="11">
        <v>301.323486</v>
      </c>
      <c r="C361" s="11">
        <v>208.196045</v>
      </c>
      <c r="D361" s="3">
        <f>B361-'ADF test'!$E$3*'Profitability analysis'!C361</f>
        <v>87.17780415584491</v>
      </c>
      <c r="E361" s="3">
        <f t="shared" si="70"/>
        <v>76.593307635266925</v>
      </c>
      <c r="F361" s="3">
        <f t="shared" si="66"/>
        <v>14.435035091511539</v>
      </c>
      <c r="G361" s="17">
        <f t="shared" si="67"/>
        <v>0.73325048768341095</v>
      </c>
      <c r="H361" s="30">
        <f t="shared" si="68"/>
        <v>1.8005370000000198</v>
      </c>
      <c r="I361" s="30">
        <f>(C361-C360)*'ADF test'!$E$3</f>
        <v>3.3234765743697272</v>
      </c>
      <c r="J361" s="5">
        <f t="shared" si="71"/>
        <v>0</v>
      </c>
      <c r="K361" s="49">
        <f t="shared" si="77"/>
        <v>-194</v>
      </c>
      <c r="L361" s="5">
        <f t="shared" si="72"/>
        <v>0</v>
      </c>
      <c r="M361" s="49">
        <f t="shared" si="78"/>
        <v>-485</v>
      </c>
      <c r="N361" s="42">
        <f t="shared" si="69"/>
        <v>0</v>
      </c>
      <c r="P361" s="5">
        <f t="shared" si="73"/>
        <v>-349.30417800000384</v>
      </c>
      <c r="Q361" s="5">
        <f t="shared" si="74"/>
        <v>644.75445542772707</v>
      </c>
      <c r="R361" s="5">
        <f t="shared" si="75"/>
        <v>295.45027742772322</v>
      </c>
      <c r="S361" s="3">
        <f t="shared" si="76"/>
        <v>13842.171856395684</v>
      </c>
    </row>
    <row r="362" spans="1:19" x14ac:dyDescent="0.3">
      <c r="A362" s="4">
        <v>40795</v>
      </c>
      <c r="B362" s="11">
        <v>294.39129600000001</v>
      </c>
      <c r="C362" s="11">
        <v>204.029572</v>
      </c>
      <c r="D362" s="3">
        <f>B362-'ADF test'!$E$3*'Profitability analysis'!C362</f>
        <v>84.531152824316081</v>
      </c>
      <c r="E362" s="3">
        <f t="shared" si="70"/>
        <v>76.603043722597519</v>
      </c>
      <c r="F362" s="3">
        <f t="shared" si="66"/>
        <v>14.44046727912143</v>
      </c>
      <c r="G362" s="17">
        <f t="shared" si="67"/>
        <v>0.54902026011175686</v>
      </c>
      <c r="H362" s="30">
        <f t="shared" si="68"/>
        <v>-6.9321899999999914</v>
      </c>
      <c r="I362" s="30">
        <f>(C362-C361)*'ADF test'!$E$3</f>
        <v>-4.2855386684711601</v>
      </c>
      <c r="J362" s="5">
        <f t="shared" si="71"/>
        <v>0</v>
      </c>
      <c r="K362" s="49">
        <f t="shared" si="77"/>
        <v>-194</v>
      </c>
      <c r="L362" s="5">
        <f t="shared" si="72"/>
        <v>0</v>
      </c>
      <c r="M362" s="49">
        <f t="shared" si="78"/>
        <v>-485</v>
      </c>
      <c r="N362" s="42">
        <f t="shared" si="69"/>
        <v>0</v>
      </c>
      <c r="P362" s="5">
        <f t="shared" si="73"/>
        <v>1344.8448599999983</v>
      </c>
      <c r="Q362" s="5">
        <f t="shared" si="74"/>
        <v>-831.394501683405</v>
      </c>
      <c r="R362" s="5">
        <f t="shared" si="75"/>
        <v>513.45035831659334</v>
      </c>
      <c r="S362" s="3">
        <f t="shared" si="76"/>
        <v>14355.622214712277</v>
      </c>
    </row>
    <row r="363" spans="1:19" x14ac:dyDescent="0.3">
      <c r="A363" s="4">
        <v>40798</v>
      </c>
      <c r="B363" s="11">
        <v>286.01876800000002</v>
      </c>
      <c r="C363" s="11">
        <v>195.56909200000001</v>
      </c>
      <c r="D363" s="3">
        <f>B363-'ADF test'!$E$3*'Profitability analysis'!C363</f>
        <v>84.860880711688168</v>
      </c>
      <c r="E363" s="3">
        <f t="shared" si="70"/>
        <v>76.367180784132202</v>
      </c>
      <c r="F363" s="3">
        <f t="shared" si="66"/>
        <v>14.237741935391696</v>
      </c>
      <c r="G363" s="17">
        <f t="shared" si="67"/>
        <v>0.59656228958909663</v>
      </c>
      <c r="H363" s="30">
        <f t="shared" si="68"/>
        <v>-8.3725279999999884</v>
      </c>
      <c r="I363" s="30">
        <f>(C363-C362)*'ADF test'!$E$3</f>
        <v>-8.7022558873720932</v>
      </c>
      <c r="J363" s="5">
        <f t="shared" si="71"/>
        <v>0</v>
      </c>
      <c r="K363" s="49">
        <f t="shared" si="77"/>
        <v>-194</v>
      </c>
      <c r="L363" s="5">
        <f t="shared" si="72"/>
        <v>0</v>
      </c>
      <c r="M363" s="49">
        <f t="shared" si="78"/>
        <v>-485</v>
      </c>
      <c r="N363" s="42">
        <f t="shared" si="69"/>
        <v>0</v>
      </c>
      <c r="P363" s="5">
        <f t="shared" si="73"/>
        <v>1624.2704319999978</v>
      </c>
      <c r="Q363" s="5">
        <f t="shared" si="74"/>
        <v>-1688.237642150186</v>
      </c>
      <c r="R363" s="5">
        <f t="shared" si="75"/>
        <v>-63.967210150188293</v>
      </c>
      <c r="S363" s="3">
        <f t="shared" si="76"/>
        <v>14291.65500456209</v>
      </c>
    </row>
    <row r="364" spans="1:19" x14ac:dyDescent="0.3">
      <c r="A364" s="4">
        <v>40799</v>
      </c>
      <c r="B364" s="11">
        <v>286.15380900000002</v>
      </c>
      <c r="C364" s="11">
        <v>195.39904799999999</v>
      </c>
      <c r="D364" s="3">
        <f>B364-'ADF test'!$E$3*'Profitability analysis'!C364</f>
        <v>85.170825074158444</v>
      </c>
      <c r="E364" s="3">
        <f t="shared" si="70"/>
        <v>75.650124847974681</v>
      </c>
      <c r="F364" s="3">
        <f t="shared" si="66"/>
        <v>13.159166036852847</v>
      </c>
      <c r="G364" s="17">
        <f t="shared" si="67"/>
        <v>0.72350331316746108</v>
      </c>
      <c r="H364" s="30">
        <f t="shared" si="68"/>
        <v>0.13504100000000108</v>
      </c>
      <c r="I364" s="30">
        <f>(C364-C363)*'ADF test'!$E$3</f>
        <v>-0.17490336247026919</v>
      </c>
      <c r="J364" s="5">
        <f t="shared" si="71"/>
        <v>0</v>
      </c>
      <c r="K364" s="49">
        <f t="shared" si="77"/>
        <v>-194</v>
      </c>
      <c r="L364" s="5">
        <f t="shared" si="72"/>
        <v>0</v>
      </c>
      <c r="M364" s="49">
        <f t="shared" si="78"/>
        <v>-485</v>
      </c>
      <c r="N364" s="42">
        <f t="shared" si="69"/>
        <v>0</v>
      </c>
      <c r="P364" s="5">
        <f t="shared" si="73"/>
        <v>-26.197954000000209</v>
      </c>
      <c r="Q364" s="5">
        <f t="shared" si="74"/>
        <v>-33.931252319232222</v>
      </c>
      <c r="R364" s="5">
        <f t="shared" si="75"/>
        <v>-60.129206319232431</v>
      </c>
      <c r="S364" s="3">
        <f t="shared" si="76"/>
        <v>14231.525798242857</v>
      </c>
    </row>
    <row r="365" spans="1:19" x14ac:dyDescent="0.3">
      <c r="A365" s="4">
        <v>40800</v>
      </c>
      <c r="B365" s="11">
        <v>292.18563799999998</v>
      </c>
      <c r="C365" s="11">
        <v>194.03852800000001</v>
      </c>
      <c r="D365" s="3">
        <f>B365-'ADF test'!$E$3*'Profitability analysis'!C365</f>
        <v>92.60205377487128</v>
      </c>
      <c r="E365" s="3">
        <f t="shared" si="70"/>
        <v>75.565369208640689</v>
      </c>
      <c r="F365" s="3">
        <f t="shared" si="66"/>
        <v>13.036895793806847</v>
      </c>
      <c r="G365" s="17">
        <f t="shared" si="67"/>
        <v>1.3068053036309331</v>
      </c>
      <c r="H365" s="30">
        <f t="shared" si="68"/>
        <v>6.0318289999999593</v>
      </c>
      <c r="I365" s="30">
        <f>(C365-C364)*'ADF test'!$E$3</f>
        <v>-1.3993997007128813</v>
      </c>
      <c r="J365" s="5">
        <f t="shared" si="71"/>
        <v>-1</v>
      </c>
      <c r="K365" s="49">
        <f t="shared" si="77"/>
        <v>-195</v>
      </c>
      <c r="L365" s="5">
        <f t="shared" si="72"/>
        <v>-1</v>
      </c>
      <c r="M365" s="49">
        <f t="shared" si="78"/>
        <v>-486</v>
      </c>
      <c r="N365" s="42">
        <f t="shared" si="69"/>
        <v>-1</v>
      </c>
      <c r="P365" s="5">
        <f t="shared" si="73"/>
        <v>-1170.1748259999922</v>
      </c>
      <c r="Q365" s="5">
        <f t="shared" si="74"/>
        <v>-271.48354193829897</v>
      </c>
      <c r="R365" s="5">
        <f t="shared" si="75"/>
        <v>-1441.6583679382911</v>
      </c>
      <c r="S365" s="3">
        <f t="shared" si="76"/>
        <v>12789.867430304566</v>
      </c>
    </row>
    <row r="366" spans="1:19" x14ac:dyDescent="0.3">
      <c r="A366" s="4">
        <v>40801</v>
      </c>
      <c r="B366" s="11">
        <v>293.98620599999998</v>
      </c>
      <c r="C366" s="11">
        <v>199.437973</v>
      </c>
      <c r="D366" s="3">
        <f>B366-'ADF test'!$E$3*'Profitability analysis'!C366</f>
        <v>88.848876356196257</v>
      </c>
      <c r="E366" s="3">
        <f t="shared" si="70"/>
        <v>75.308815296628609</v>
      </c>
      <c r="F366" s="3">
        <f t="shared" si="66"/>
        <v>12.680653533002058</v>
      </c>
      <c r="G366" s="17">
        <f t="shared" si="67"/>
        <v>1.0677731257564083</v>
      </c>
      <c r="H366" s="30">
        <f t="shared" si="68"/>
        <v>1.8005679999999984</v>
      </c>
      <c r="I366" s="30">
        <f>(C366-C365)*'ADF test'!$E$3</f>
        <v>5.5537454186750326</v>
      </c>
      <c r="J366" s="5">
        <f t="shared" si="71"/>
        <v>-1</v>
      </c>
      <c r="K366" s="49">
        <f t="shared" si="77"/>
        <v>-196</v>
      </c>
      <c r="L366" s="5">
        <f t="shared" si="72"/>
        <v>-1</v>
      </c>
      <c r="M366" s="49">
        <f t="shared" si="78"/>
        <v>-487</v>
      </c>
      <c r="N366" s="42">
        <f t="shared" si="69"/>
        <v>-1</v>
      </c>
      <c r="P366" s="5">
        <f t="shared" si="73"/>
        <v>-351.11075999999969</v>
      </c>
      <c r="Q366" s="5">
        <f t="shared" si="74"/>
        <v>1082.9803566416313</v>
      </c>
      <c r="R366" s="5">
        <f t="shared" si="75"/>
        <v>731.86959664163157</v>
      </c>
      <c r="S366" s="3">
        <f t="shared" si="76"/>
        <v>13521.737026946197</v>
      </c>
    </row>
    <row r="367" spans="1:19" x14ac:dyDescent="0.3">
      <c r="A367" s="4">
        <v>40802</v>
      </c>
      <c r="B367" s="11">
        <v>291.82553100000001</v>
      </c>
      <c r="C367" s="11">
        <v>202.37148999999999</v>
      </c>
      <c r="D367" s="3">
        <f>B367-'ADF test'!$E$3*'Profitability analysis'!C367</f>
        <v>83.670852980695599</v>
      </c>
      <c r="E367" s="3">
        <f t="shared" si="70"/>
        <v>74.913261329930549</v>
      </c>
      <c r="F367" s="3">
        <f t="shared" si="66"/>
        <v>12.204014999919947</v>
      </c>
      <c r="G367" s="17">
        <f t="shared" si="67"/>
        <v>0.71759922048788838</v>
      </c>
      <c r="H367" s="30">
        <f t="shared" si="68"/>
        <v>-2.1606749999999693</v>
      </c>
      <c r="I367" s="30">
        <f>(C367-C366)*'ADF test'!$E$3</f>
        <v>3.0173483755006933</v>
      </c>
      <c r="J367" s="5">
        <f t="shared" si="71"/>
        <v>0</v>
      </c>
      <c r="K367" s="49">
        <f t="shared" si="77"/>
        <v>-196</v>
      </c>
      <c r="L367" s="5">
        <f t="shared" si="72"/>
        <v>0</v>
      </c>
      <c r="M367" s="49">
        <f t="shared" si="78"/>
        <v>-487</v>
      </c>
      <c r="N367" s="42">
        <f t="shared" si="69"/>
        <v>0</v>
      </c>
      <c r="P367" s="5">
        <f t="shared" si="73"/>
        <v>423.49229999999397</v>
      </c>
      <c r="Q367" s="5">
        <f t="shared" si="74"/>
        <v>591.40028159813585</v>
      </c>
      <c r="R367" s="5">
        <f t="shared" si="75"/>
        <v>1014.8925815981298</v>
      </c>
      <c r="S367" s="3">
        <f t="shared" si="76"/>
        <v>14536.629608544326</v>
      </c>
    </row>
    <row r="368" spans="1:19" x14ac:dyDescent="0.3">
      <c r="A368" s="4">
        <v>40805</v>
      </c>
      <c r="B368" s="11">
        <v>280.88714599999997</v>
      </c>
      <c r="C368" s="11">
        <v>199.608002</v>
      </c>
      <c r="D368" s="3">
        <f>B368-'ADF test'!$E$3*'Profitability analysis'!C368</f>
        <v>75.574928422382328</v>
      </c>
      <c r="E368" s="3">
        <f t="shared" si="70"/>
        <v>74.373240671612066</v>
      </c>
      <c r="F368" s="3">
        <f t="shared" si="66"/>
        <v>11.783322372489794</v>
      </c>
      <c r="G368" s="17">
        <f t="shared" si="67"/>
        <v>0.10198208219914358</v>
      </c>
      <c r="H368" s="30">
        <f t="shared" si="68"/>
        <v>-10.938385000000039</v>
      </c>
      <c r="I368" s="30">
        <f>(C368-C367)*'ADF test'!$E$3</f>
        <v>-2.8424604416867738</v>
      </c>
      <c r="J368" s="5">
        <f t="shared" si="71"/>
        <v>0</v>
      </c>
      <c r="K368" s="49">
        <f t="shared" si="77"/>
        <v>-196</v>
      </c>
      <c r="L368" s="5">
        <f t="shared" si="72"/>
        <v>0</v>
      </c>
      <c r="M368" s="49">
        <f t="shared" si="78"/>
        <v>-487</v>
      </c>
      <c r="N368" s="42">
        <f t="shared" si="69"/>
        <v>0</v>
      </c>
      <c r="P368" s="5">
        <f t="shared" si="73"/>
        <v>2143.9234600000077</v>
      </c>
      <c r="Q368" s="5">
        <f t="shared" si="74"/>
        <v>-557.12224657060767</v>
      </c>
      <c r="R368" s="5">
        <f t="shared" si="75"/>
        <v>1586.8012134293999</v>
      </c>
      <c r="S368" s="3">
        <f t="shared" si="76"/>
        <v>16123.430821973727</v>
      </c>
    </row>
    <row r="369" spans="1:19" s="8" customFormat="1" x14ac:dyDescent="0.3">
      <c r="A369" s="7">
        <v>40806</v>
      </c>
      <c r="B369" s="13">
        <v>286.73898300000002</v>
      </c>
      <c r="C369" s="13">
        <v>205.560135</v>
      </c>
      <c r="D369" s="3">
        <f>B369-'ADF test'!$E$3*'Profitability analysis'!C369</f>
        <v>75.304537789710025</v>
      </c>
      <c r="E369" s="3">
        <f t="shared" si="70"/>
        <v>73.904884441545988</v>
      </c>
      <c r="F369" s="3">
        <f t="shared" si="66"/>
        <v>11.441576694282777</v>
      </c>
      <c r="G369" s="17">
        <f t="shared" si="67"/>
        <v>0.12233046070157687</v>
      </c>
      <c r="H369" s="30">
        <f t="shared" si="68"/>
        <v>5.8518370000000459</v>
      </c>
      <c r="I369" s="30">
        <f>(C369-C368)*'ADF test'!$E$3</f>
        <v>6.122227632672355</v>
      </c>
      <c r="J369" s="5">
        <f t="shared" si="71"/>
        <v>0</v>
      </c>
      <c r="K369" s="49">
        <f t="shared" si="77"/>
        <v>-196</v>
      </c>
      <c r="L369" s="5">
        <f t="shared" si="72"/>
        <v>0</v>
      </c>
      <c r="M369" s="49">
        <f t="shared" si="78"/>
        <v>-487</v>
      </c>
      <c r="N369" s="42">
        <f t="shared" si="69"/>
        <v>0</v>
      </c>
      <c r="O369" s="42"/>
      <c r="P369" s="5">
        <f t="shared" si="73"/>
        <v>-1146.960052000009</v>
      </c>
      <c r="Q369" s="5">
        <f t="shared" si="74"/>
        <v>1199.9566160037816</v>
      </c>
      <c r="R369" s="5">
        <f t="shared" si="75"/>
        <v>52.996564003772619</v>
      </c>
      <c r="S369" s="3">
        <f t="shared" si="76"/>
        <v>16176.427385977498</v>
      </c>
    </row>
    <row r="370" spans="1:19" x14ac:dyDescent="0.3">
      <c r="A370" s="4">
        <v>40807</v>
      </c>
      <c r="B370" s="11">
        <v>286.19882200000001</v>
      </c>
      <c r="C370" s="11">
        <v>205.94276400000001</v>
      </c>
      <c r="D370" s="3">
        <f>B370-'ADF test'!$E$3*'Profitability analysis'!C370</f>
        <v>74.370813366839286</v>
      </c>
      <c r="E370" s="3">
        <f t="shared" si="70"/>
        <v>73.680297815862886</v>
      </c>
      <c r="F370" s="3">
        <f t="shared" si="66"/>
        <v>11.36114634850146</v>
      </c>
      <c r="G370" s="17">
        <f t="shared" si="67"/>
        <v>6.0778686392634958E-2</v>
      </c>
      <c r="H370" s="30">
        <f t="shared" si="68"/>
        <v>-0.54016100000001188</v>
      </c>
      <c r="I370" s="30">
        <f>(C370-C369)*'ADF test'!$E$3</f>
        <v>0.39356342287073248</v>
      </c>
      <c r="J370" s="5">
        <f t="shared" si="71"/>
        <v>0</v>
      </c>
      <c r="K370" s="49">
        <f t="shared" si="77"/>
        <v>-196</v>
      </c>
      <c r="L370" s="5">
        <f t="shared" si="72"/>
        <v>0</v>
      </c>
      <c r="M370" s="49">
        <f t="shared" si="78"/>
        <v>-487</v>
      </c>
      <c r="N370" s="42">
        <f t="shared" si="69"/>
        <v>0</v>
      </c>
      <c r="P370" s="5">
        <f t="shared" si="73"/>
        <v>105.87155600000233</v>
      </c>
      <c r="Q370" s="5">
        <f t="shared" si="74"/>
        <v>77.13843088266357</v>
      </c>
      <c r="R370" s="5">
        <f t="shared" si="75"/>
        <v>183.00998688266588</v>
      </c>
      <c r="S370" s="3">
        <f t="shared" si="76"/>
        <v>16359.437372860164</v>
      </c>
    </row>
    <row r="371" spans="1:19" x14ac:dyDescent="0.3">
      <c r="A371" s="4">
        <v>40808</v>
      </c>
      <c r="B371" s="11">
        <v>277.871216</v>
      </c>
      <c r="C371" s="11">
        <v>199.650543</v>
      </c>
      <c r="D371" s="3">
        <f>B371-'ADF test'!$E$3*'Profitability analysis'!C371</f>
        <v>72.515241724452125</v>
      </c>
      <c r="E371" s="3">
        <f t="shared" si="70"/>
        <v>73.680836447586628</v>
      </c>
      <c r="F371" s="3">
        <f t="shared" si="66"/>
        <v>11.361088798939466</v>
      </c>
      <c r="G371" s="17">
        <f t="shared" si="67"/>
        <v>-0.10259533604237911</v>
      </c>
      <c r="H371" s="30">
        <f t="shared" si="68"/>
        <v>-8.327606000000003</v>
      </c>
      <c r="I371" s="30">
        <f>(C371-C370)*'ADF test'!$E$3</f>
        <v>-6.4720343576128645</v>
      </c>
      <c r="J371" s="5">
        <f t="shared" si="71"/>
        <v>0</v>
      </c>
      <c r="K371" s="49">
        <f t="shared" si="77"/>
        <v>-196</v>
      </c>
      <c r="L371" s="5">
        <f t="shared" si="72"/>
        <v>0</v>
      </c>
      <c r="M371" s="49">
        <f t="shared" si="78"/>
        <v>-487</v>
      </c>
      <c r="N371" s="42">
        <f t="shared" si="69"/>
        <v>0</v>
      </c>
      <c r="P371" s="5">
        <f t="shared" si="73"/>
        <v>1632.2107760000006</v>
      </c>
      <c r="Q371" s="5">
        <f t="shared" si="74"/>
        <v>-1268.5187340921213</v>
      </c>
      <c r="R371" s="5">
        <f t="shared" si="75"/>
        <v>363.69204190787923</v>
      </c>
      <c r="S371" s="3">
        <f t="shared" si="76"/>
        <v>16723.129414768042</v>
      </c>
    </row>
    <row r="372" spans="1:19" x14ac:dyDescent="0.3">
      <c r="A372" s="4">
        <v>40809</v>
      </c>
      <c r="B372" s="11">
        <v>270.93908699999997</v>
      </c>
      <c r="C372" s="11">
        <v>206.45294200000001</v>
      </c>
      <c r="D372" s="3">
        <f>B372-'ADF test'!$E$3*'Profitability analysis'!C372</f>
        <v>58.586320964882418</v>
      </c>
      <c r="E372" s="3">
        <f t="shared" si="70"/>
        <v>73.220072267945639</v>
      </c>
      <c r="F372" s="3">
        <f t="shared" si="66"/>
        <v>11.689981224194959</v>
      </c>
      <c r="G372" s="17">
        <f t="shared" si="67"/>
        <v>-1.2518199150547384</v>
      </c>
      <c r="H372" s="30">
        <f t="shared" si="68"/>
        <v>-6.9321290000000317</v>
      </c>
      <c r="I372" s="30">
        <f>(C372-C371)*'ADF test'!$E$3</f>
        <v>6.9967917595696907</v>
      </c>
      <c r="J372" s="5">
        <f t="shared" si="71"/>
        <v>1</v>
      </c>
      <c r="K372" s="49">
        <f t="shared" si="77"/>
        <v>-195</v>
      </c>
      <c r="L372" s="5">
        <f t="shared" si="72"/>
        <v>0</v>
      </c>
      <c r="M372" s="49">
        <f t="shared" si="78"/>
        <v>-487</v>
      </c>
      <c r="N372" s="42">
        <f t="shared" si="69"/>
        <v>1</v>
      </c>
      <c r="P372" s="5">
        <f t="shared" si="73"/>
        <v>1358.6972840000062</v>
      </c>
      <c r="Q372" s="5">
        <f t="shared" si="74"/>
        <v>1371.3711848756593</v>
      </c>
      <c r="R372" s="5">
        <f t="shared" si="75"/>
        <v>2730.0684688756655</v>
      </c>
      <c r="S372" s="3">
        <f t="shared" si="76"/>
        <v>19453.197883643708</v>
      </c>
    </row>
    <row r="373" spans="1:19" x14ac:dyDescent="0.3">
      <c r="A373" s="4">
        <v>40812</v>
      </c>
      <c r="B373" s="11">
        <v>271.38922100000002</v>
      </c>
      <c r="C373" s="11">
        <v>212.57508899999999</v>
      </c>
      <c r="D373" s="3">
        <f>B373-'ADF test'!$E$3*'Profitability analysis'!C373</f>
        <v>52.739354827052523</v>
      </c>
      <c r="E373" s="3">
        <f t="shared" si="70"/>
        <v>72.787688867610186</v>
      </c>
      <c r="F373" s="3">
        <f t="shared" si="66"/>
        <v>12.205816841104831</v>
      </c>
      <c r="G373" s="17">
        <f t="shared" si="67"/>
        <v>-1.6425229299723747</v>
      </c>
      <c r="H373" s="30">
        <f t="shared" si="68"/>
        <v>0.45013400000004822</v>
      </c>
      <c r="I373" s="30">
        <f>(C373-C372)*'ADF test'!$E$3</f>
        <v>6.2971001378299247</v>
      </c>
      <c r="J373" s="5">
        <f t="shared" si="71"/>
        <v>10</v>
      </c>
      <c r="K373" s="49">
        <f t="shared" si="77"/>
        <v>-185</v>
      </c>
      <c r="L373" s="5">
        <f t="shared" si="72"/>
        <v>0</v>
      </c>
      <c r="M373" s="49">
        <f t="shared" si="78"/>
        <v>-487</v>
      </c>
      <c r="N373" s="42">
        <f t="shared" si="69"/>
        <v>10</v>
      </c>
      <c r="P373" s="5">
        <f t="shared" si="73"/>
        <v>-87.776130000009402</v>
      </c>
      <c r="Q373" s="5">
        <f t="shared" si="74"/>
        <v>1227.9345268768354</v>
      </c>
      <c r="R373" s="5">
        <f t="shared" si="75"/>
        <v>1140.1583968768259</v>
      </c>
      <c r="S373" s="3">
        <f t="shared" si="76"/>
        <v>20593.356280520533</v>
      </c>
    </row>
    <row r="374" spans="1:19" x14ac:dyDescent="0.3">
      <c r="A374" s="4">
        <v>40813</v>
      </c>
      <c r="B374" s="11">
        <v>280.43704200000002</v>
      </c>
      <c r="C374" s="11">
        <v>215.08346599999999</v>
      </c>
      <c r="D374" s="3">
        <f>B374-'ADF test'!$E$3*'Profitability analysis'!C374</f>
        <v>59.207116715040115</v>
      </c>
      <c r="E374" s="3">
        <f t="shared" si="70"/>
        <v>72.537280566932367</v>
      </c>
      <c r="F374" s="3">
        <f t="shared" si="66"/>
        <v>12.409956018207952</v>
      </c>
      <c r="G374" s="17">
        <f t="shared" si="67"/>
        <v>-1.0741507731642372</v>
      </c>
      <c r="H374" s="30">
        <f t="shared" si="68"/>
        <v>9.047820999999999</v>
      </c>
      <c r="I374" s="30">
        <f>(C374-C373)*'ADF test'!$E$3</f>
        <v>2.5800591120124081</v>
      </c>
      <c r="J374" s="5">
        <f t="shared" si="71"/>
        <v>1</v>
      </c>
      <c r="K374" s="49">
        <f t="shared" si="77"/>
        <v>-184</v>
      </c>
      <c r="L374" s="5">
        <f t="shared" si="72"/>
        <v>0</v>
      </c>
      <c r="M374" s="49">
        <f t="shared" si="78"/>
        <v>-487</v>
      </c>
      <c r="N374" s="42">
        <f t="shared" si="69"/>
        <v>1</v>
      </c>
      <c r="P374" s="5">
        <f t="shared" si="73"/>
        <v>-1673.8468849999999</v>
      </c>
      <c r="Q374" s="5">
        <f t="shared" si="74"/>
        <v>477.31093572229548</v>
      </c>
      <c r="R374" s="5">
        <f t="shared" si="75"/>
        <v>-1196.5359492777045</v>
      </c>
      <c r="S374" s="3">
        <f t="shared" si="76"/>
        <v>19396.820331242827</v>
      </c>
    </row>
    <row r="375" spans="1:19" x14ac:dyDescent="0.3">
      <c r="A375" s="4">
        <v>40814</v>
      </c>
      <c r="B375" s="11">
        <v>285.43359400000003</v>
      </c>
      <c r="C375" s="11">
        <v>211.85232500000001</v>
      </c>
      <c r="D375" s="3">
        <f>B375-'ADF test'!$E$3*'Profitability analysis'!C375</f>
        <v>67.527146317986933</v>
      </c>
      <c r="E375" s="3">
        <f t="shared" si="70"/>
        <v>72.56419534928493</v>
      </c>
      <c r="F375" s="3">
        <f t="shared" si="66"/>
        <v>12.397773361466452</v>
      </c>
      <c r="G375" s="17">
        <f t="shared" si="67"/>
        <v>-0.40628658747333296</v>
      </c>
      <c r="H375" s="30">
        <f t="shared" si="68"/>
        <v>4.9965520000000083</v>
      </c>
      <c r="I375" s="30">
        <f>(C375-C374)*'ADF test'!$E$3</f>
        <v>-3.3234776029467841</v>
      </c>
      <c r="J375" s="5">
        <f t="shared" si="71"/>
        <v>0</v>
      </c>
      <c r="K375" s="49">
        <f t="shared" si="77"/>
        <v>-184</v>
      </c>
      <c r="L375" s="5">
        <f t="shared" si="72"/>
        <v>0</v>
      </c>
      <c r="M375" s="49">
        <f t="shared" si="78"/>
        <v>-487</v>
      </c>
      <c r="N375" s="42">
        <f t="shared" si="69"/>
        <v>0</v>
      </c>
      <c r="P375" s="5">
        <f t="shared" si="73"/>
        <v>-919.36556800000153</v>
      </c>
      <c r="Q375" s="5">
        <f t="shared" si="74"/>
        <v>-611.51987894220827</v>
      </c>
      <c r="R375" s="5">
        <f t="shared" si="75"/>
        <v>-1530.8854469422099</v>
      </c>
      <c r="S375" s="3">
        <f t="shared" si="76"/>
        <v>17865.934884300616</v>
      </c>
    </row>
    <row r="376" spans="1:19" x14ac:dyDescent="0.3">
      <c r="A376" s="4">
        <v>40815</v>
      </c>
      <c r="B376" s="11">
        <v>288.854645</v>
      </c>
      <c r="C376" s="11">
        <v>212.44755599999999</v>
      </c>
      <c r="D376" s="3">
        <f>B376-'ADF test'!$E$3*'Profitability analysis'!C376</f>
        <v>70.335956348905199</v>
      </c>
      <c r="E376" s="3">
        <f t="shared" si="70"/>
        <v>72.838925676161637</v>
      </c>
      <c r="F376" s="3">
        <f t="shared" si="66"/>
        <v>12.24817435485353</v>
      </c>
      <c r="G376" s="17">
        <f t="shared" si="67"/>
        <v>-0.2043544821244806</v>
      </c>
      <c r="H376" s="30">
        <f t="shared" si="68"/>
        <v>3.4210509999999772</v>
      </c>
      <c r="I376" s="30">
        <f>(C376-C375)*'ADF test'!$E$3</f>
        <v>0.61224096908168868</v>
      </c>
      <c r="J376" s="5">
        <f t="shared" si="71"/>
        <v>0</v>
      </c>
      <c r="K376" s="49">
        <f t="shared" si="77"/>
        <v>-184</v>
      </c>
      <c r="L376" s="5">
        <f t="shared" si="72"/>
        <v>0</v>
      </c>
      <c r="M376" s="49">
        <f t="shared" si="78"/>
        <v>-487</v>
      </c>
      <c r="N376" s="42">
        <f t="shared" si="69"/>
        <v>0</v>
      </c>
      <c r="P376" s="5">
        <f t="shared" si="73"/>
        <v>-629.4733839999958</v>
      </c>
      <c r="Q376" s="5">
        <f t="shared" si="74"/>
        <v>112.65233831103072</v>
      </c>
      <c r="R376" s="5">
        <f t="shared" si="75"/>
        <v>-516.82104568896511</v>
      </c>
      <c r="S376" s="3">
        <f t="shared" si="76"/>
        <v>17349.113838611651</v>
      </c>
    </row>
    <row r="377" spans="1:19" x14ac:dyDescent="0.3">
      <c r="A377" s="4">
        <v>40816</v>
      </c>
      <c r="B377" s="11">
        <v>283.81308000000001</v>
      </c>
      <c r="C377" s="11">
        <v>208.06849700000001</v>
      </c>
      <c r="D377" s="3">
        <f>B377-'ADF test'!$E$3*'Profitability analysis'!C377</f>
        <v>69.798591106353939</v>
      </c>
      <c r="E377" s="3">
        <f t="shared" si="70"/>
        <v>73.275548528387489</v>
      </c>
      <c r="F377" s="3">
        <f t="shared" si="66"/>
        <v>11.880978645477773</v>
      </c>
      <c r="G377" s="17">
        <f t="shared" si="67"/>
        <v>-0.29264907595444384</v>
      </c>
      <c r="H377" s="30">
        <f t="shared" si="68"/>
        <v>-5.0415649999999914</v>
      </c>
      <c r="I377" s="30">
        <f>(C377-C376)*'ADF test'!$E$3</f>
        <v>-4.5041997574487089</v>
      </c>
      <c r="J377" s="5">
        <f t="shared" si="71"/>
        <v>0</v>
      </c>
      <c r="K377" s="49">
        <f t="shared" si="77"/>
        <v>-184</v>
      </c>
      <c r="L377" s="5">
        <f t="shared" si="72"/>
        <v>0</v>
      </c>
      <c r="M377" s="49">
        <f t="shared" si="78"/>
        <v>-487</v>
      </c>
      <c r="N377" s="42">
        <f t="shared" si="69"/>
        <v>0</v>
      </c>
      <c r="P377" s="5">
        <f t="shared" si="73"/>
        <v>927.64795999999842</v>
      </c>
      <c r="Q377" s="5">
        <f t="shared" si="74"/>
        <v>-828.77275537056244</v>
      </c>
      <c r="R377" s="5">
        <f t="shared" si="75"/>
        <v>98.875204629435984</v>
      </c>
      <c r="S377" s="3">
        <f t="shared" si="76"/>
        <v>17447.989043241087</v>
      </c>
    </row>
    <row r="378" spans="1:19" x14ac:dyDescent="0.3">
      <c r="A378" s="4">
        <v>40819</v>
      </c>
      <c r="B378" s="11">
        <v>281.15725700000002</v>
      </c>
      <c r="C378" s="11">
        <v>200.075684</v>
      </c>
      <c r="D378" s="3">
        <f>B378-'ADF test'!$E$3*'Profitability analysis'!C378</f>
        <v>75.363992432386766</v>
      </c>
      <c r="E378" s="3">
        <f t="shared" si="70"/>
        <v>73.925711870058549</v>
      </c>
      <c r="F378" s="3">
        <f t="shared" si="66"/>
        <v>11.419763915689648</v>
      </c>
      <c r="G378" s="17">
        <f t="shared" si="67"/>
        <v>0.12594661088852796</v>
      </c>
      <c r="H378" s="30">
        <f t="shared" si="68"/>
        <v>-2.655822999999998</v>
      </c>
      <c r="I378" s="30">
        <f>(C378-C377)*'ADF test'!$E$3</f>
        <v>-8.2212243260328481</v>
      </c>
      <c r="J378" s="5">
        <f t="shared" si="71"/>
        <v>0</v>
      </c>
      <c r="K378" s="49">
        <f t="shared" si="77"/>
        <v>-184</v>
      </c>
      <c r="L378" s="5">
        <f t="shared" si="72"/>
        <v>0</v>
      </c>
      <c r="M378" s="49">
        <f t="shared" si="78"/>
        <v>-487</v>
      </c>
      <c r="N378" s="42">
        <f t="shared" si="69"/>
        <v>0</v>
      </c>
      <c r="P378" s="5">
        <f t="shared" si="73"/>
        <v>488.67143199999964</v>
      </c>
      <c r="Q378" s="5">
        <f t="shared" si="74"/>
        <v>-1512.7052759900441</v>
      </c>
      <c r="R378" s="5">
        <f t="shared" si="75"/>
        <v>-1024.0338439900445</v>
      </c>
      <c r="S378" s="3">
        <f t="shared" si="76"/>
        <v>16423.955199251042</v>
      </c>
    </row>
    <row r="379" spans="1:19" x14ac:dyDescent="0.3">
      <c r="A379" s="4">
        <v>40820</v>
      </c>
      <c r="B379" s="11">
        <v>275.35043300000001</v>
      </c>
      <c r="C379" s="11">
        <v>197.43975800000001</v>
      </c>
      <c r="D379" s="3">
        <f>B379-'ADF test'!$E$3*'Profitability analysis'!C379</f>
        <v>72.268421523485273</v>
      </c>
      <c r="E379" s="3">
        <f t="shared" si="70"/>
        <v>74.363281193970877</v>
      </c>
      <c r="F379" s="3">
        <f t="shared" si="66"/>
        <v>11.080184603405618</v>
      </c>
      <c r="G379" s="17">
        <f t="shared" si="67"/>
        <v>-0.1890636072833774</v>
      </c>
      <c r="H379" s="30">
        <f t="shared" si="68"/>
        <v>-5.806824000000006</v>
      </c>
      <c r="I379" s="30">
        <f>(C379-C378)*'ADF test'!$E$3</f>
        <v>-2.7112530910985022</v>
      </c>
      <c r="J379" s="5">
        <f t="shared" si="71"/>
        <v>0</v>
      </c>
      <c r="K379" s="49">
        <f t="shared" si="77"/>
        <v>-184</v>
      </c>
      <c r="L379" s="5">
        <f t="shared" si="72"/>
        <v>0</v>
      </c>
      <c r="M379" s="49">
        <f t="shared" si="78"/>
        <v>-487</v>
      </c>
      <c r="N379" s="42">
        <f t="shared" si="69"/>
        <v>0</v>
      </c>
      <c r="P379" s="5">
        <f t="shared" si="73"/>
        <v>1068.4556160000011</v>
      </c>
      <c r="Q379" s="5">
        <f t="shared" si="74"/>
        <v>-498.87056876212444</v>
      </c>
      <c r="R379" s="5">
        <f t="shared" si="75"/>
        <v>569.58504723787667</v>
      </c>
      <c r="S379" s="3">
        <f t="shared" si="76"/>
        <v>16993.540246488919</v>
      </c>
    </row>
    <row r="380" spans="1:19" x14ac:dyDescent="0.3">
      <c r="A380" s="4">
        <v>40821</v>
      </c>
      <c r="B380" s="11">
        <v>276.025665</v>
      </c>
      <c r="C380" s="11">
        <v>191.104996</v>
      </c>
      <c r="D380" s="3">
        <f>B380-'ADF test'!$E$3*'Profitability analysis'!C380</f>
        <v>79.459444579028343</v>
      </c>
      <c r="E380" s="3">
        <f t="shared" si="70"/>
        <v>75.14784863481232</v>
      </c>
      <c r="F380" s="3">
        <f t="shared" si="66"/>
        <v>10.550017849381515</v>
      </c>
      <c r="G380" s="17">
        <f t="shared" si="67"/>
        <v>0.40868138857876779</v>
      </c>
      <c r="H380" s="30">
        <f t="shared" si="68"/>
        <v>0.67523199999999406</v>
      </c>
      <c r="I380" s="30">
        <f>(C380-C379)*'ADF test'!$E$3</f>
        <v>-6.5157910555430876</v>
      </c>
      <c r="J380" s="5">
        <f t="shared" si="71"/>
        <v>0</v>
      </c>
      <c r="K380" s="49">
        <f t="shared" si="77"/>
        <v>-184</v>
      </c>
      <c r="L380" s="5">
        <f t="shared" si="72"/>
        <v>0</v>
      </c>
      <c r="M380" s="49">
        <f t="shared" si="78"/>
        <v>-487</v>
      </c>
      <c r="N380" s="42">
        <f t="shared" si="69"/>
        <v>0</v>
      </c>
      <c r="P380" s="5">
        <f t="shared" si="73"/>
        <v>-124.24268799999891</v>
      </c>
      <c r="Q380" s="5">
        <f t="shared" si="74"/>
        <v>-1198.905554219928</v>
      </c>
      <c r="R380" s="5">
        <f t="shared" si="75"/>
        <v>-1323.1482422199269</v>
      </c>
      <c r="S380" s="3">
        <f t="shared" si="76"/>
        <v>15670.392004268993</v>
      </c>
    </row>
    <row r="381" spans="1:19" x14ac:dyDescent="0.3">
      <c r="A381" s="4">
        <v>40823</v>
      </c>
      <c r="B381" s="11">
        <v>281.38232399999998</v>
      </c>
      <c r="C381" s="11">
        <v>195.90921</v>
      </c>
      <c r="D381" s="3">
        <f>B381-'ADF test'!$E$3*'Profitability analysis'!C381</f>
        <v>79.874599129434984</v>
      </c>
      <c r="E381" s="3">
        <f t="shared" si="70"/>
        <v>75.462543051064301</v>
      </c>
      <c r="F381" s="3">
        <f t="shared" si="66"/>
        <v>10.545356955060191</v>
      </c>
      <c r="G381" s="17">
        <f t="shared" si="67"/>
        <v>0.41838849999795941</v>
      </c>
      <c r="H381" s="30">
        <f t="shared" si="68"/>
        <v>5.3566589999999792</v>
      </c>
      <c r="I381" s="30">
        <f>(C381-C380)*'ADF test'!$E$3</f>
        <v>4.941504449593344</v>
      </c>
      <c r="J381" s="5">
        <f t="shared" si="71"/>
        <v>0</v>
      </c>
      <c r="K381" s="49">
        <f t="shared" si="77"/>
        <v>-184</v>
      </c>
      <c r="L381" s="5">
        <f t="shared" si="72"/>
        <v>0</v>
      </c>
      <c r="M381" s="49">
        <f t="shared" si="78"/>
        <v>-487</v>
      </c>
      <c r="N381" s="42">
        <f t="shared" si="69"/>
        <v>0</v>
      </c>
      <c r="P381" s="5">
        <f t="shared" si="73"/>
        <v>-985.62525599999617</v>
      </c>
      <c r="Q381" s="5">
        <f t="shared" si="74"/>
        <v>909.23681872517534</v>
      </c>
      <c r="R381" s="5">
        <f t="shared" si="75"/>
        <v>-76.388437274820831</v>
      </c>
      <c r="S381" s="3">
        <f t="shared" si="76"/>
        <v>15594.003566994172</v>
      </c>
    </row>
    <row r="382" spans="1:19" x14ac:dyDescent="0.3">
      <c r="A382" s="4">
        <v>40826</v>
      </c>
      <c r="B382" s="11">
        <v>285.29855300000003</v>
      </c>
      <c r="C382" s="11">
        <v>199.097824</v>
      </c>
      <c r="D382" s="3">
        <f>B382-'ADF test'!$E$3*'Profitability analysis'!C382</f>
        <v>80.511092824339215</v>
      </c>
      <c r="E382" s="3">
        <f t="shared" si="70"/>
        <v>75.990977486675305</v>
      </c>
      <c r="F382" s="3">
        <f t="shared" si="66"/>
        <v>10.381192797284559</v>
      </c>
      <c r="G382" s="17">
        <f t="shared" si="67"/>
        <v>0.43541387063404224</v>
      </c>
      <c r="H382" s="30">
        <f t="shared" si="68"/>
        <v>3.9162290000000439</v>
      </c>
      <c r="I382" s="30">
        <f>(C382-C381)*'ADF test'!$E$3</f>
        <v>3.2797353050958247</v>
      </c>
      <c r="J382" s="5">
        <f t="shared" si="71"/>
        <v>0</v>
      </c>
      <c r="K382" s="49">
        <f t="shared" si="77"/>
        <v>-184</v>
      </c>
      <c r="L382" s="5">
        <f t="shared" si="72"/>
        <v>0</v>
      </c>
      <c r="M382" s="49">
        <f t="shared" si="78"/>
        <v>-487</v>
      </c>
      <c r="N382" s="42">
        <f t="shared" si="69"/>
        <v>0</v>
      </c>
      <c r="P382" s="5">
        <f t="shared" si="73"/>
        <v>-720.58613600000808</v>
      </c>
      <c r="Q382" s="5">
        <f t="shared" si="74"/>
        <v>603.47129613763173</v>
      </c>
      <c r="R382" s="5">
        <f t="shared" si="75"/>
        <v>-117.11483986237636</v>
      </c>
      <c r="S382" s="3">
        <f t="shared" si="76"/>
        <v>15476.888727131794</v>
      </c>
    </row>
    <row r="383" spans="1:19" x14ac:dyDescent="0.3">
      <c r="A383" s="4">
        <v>40827</v>
      </c>
      <c r="B383" s="11">
        <v>293.89617900000002</v>
      </c>
      <c r="C383" s="11">
        <v>205.26251199999999</v>
      </c>
      <c r="D383" s="3">
        <f>B383-'ADF test'!$E$3*'Profitability analysis'!C383</f>
        <v>82.767861988579057</v>
      </c>
      <c r="E383" s="3">
        <f t="shared" si="70"/>
        <v>76.648870169350914</v>
      </c>
      <c r="F383" s="3">
        <f t="shared" si="66"/>
        <v>10.154476385525928</v>
      </c>
      <c r="G383" s="17">
        <f t="shared" si="67"/>
        <v>0.60259058044096514</v>
      </c>
      <c r="H383" s="30">
        <f t="shared" si="68"/>
        <v>8.5976259999999911</v>
      </c>
      <c r="I383" s="30">
        <f>(C383-C382)*'ADF test'!$E$3</f>
        <v>6.3408568357601478</v>
      </c>
      <c r="J383" s="5">
        <f t="shared" si="71"/>
        <v>0</v>
      </c>
      <c r="K383" s="49">
        <f t="shared" si="77"/>
        <v>-184</v>
      </c>
      <c r="L383" s="5">
        <f t="shared" si="72"/>
        <v>0</v>
      </c>
      <c r="M383" s="49">
        <f t="shared" si="78"/>
        <v>-487</v>
      </c>
      <c r="N383" s="42">
        <f t="shared" si="69"/>
        <v>0</v>
      </c>
      <c r="P383" s="5">
        <f t="shared" si="73"/>
        <v>-1581.9631839999984</v>
      </c>
      <c r="Q383" s="5">
        <f t="shared" si="74"/>
        <v>1166.7176577798673</v>
      </c>
      <c r="R383" s="5">
        <f t="shared" si="75"/>
        <v>-415.24552622013107</v>
      </c>
      <c r="S383" s="3">
        <f t="shared" si="76"/>
        <v>15061.643200911663</v>
      </c>
    </row>
    <row r="384" spans="1:19" x14ac:dyDescent="0.3">
      <c r="A384" s="4">
        <v>40828</v>
      </c>
      <c r="B384" s="11">
        <v>295.69674700000002</v>
      </c>
      <c r="C384" s="11">
        <v>209.51400799999999</v>
      </c>
      <c r="D384" s="3">
        <f>B384-'ADF test'!$E$3*'Profitability analysis'!C384</f>
        <v>80.195438610295668</v>
      </c>
      <c r="E384" s="3">
        <f t="shared" si="70"/>
        <v>77.138901290166032</v>
      </c>
      <c r="F384" s="3">
        <f t="shared" si="66"/>
        <v>9.9502949173762261</v>
      </c>
      <c r="G384" s="17">
        <f t="shared" si="67"/>
        <v>0.30718057560203527</v>
      </c>
      <c r="H384" s="30">
        <f t="shared" si="68"/>
        <v>1.8005679999999984</v>
      </c>
      <c r="I384" s="30">
        <f>(C384-C383)*'ADF test'!$E$3</f>
        <v>4.3729913782833805</v>
      </c>
      <c r="J384" s="5">
        <f t="shared" si="71"/>
        <v>0</v>
      </c>
      <c r="K384" s="49">
        <f t="shared" si="77"/>
        <v>-184</v>
      </c>
      <c r="L384" s="5">
        <f t="shared" si="72"/>
        <v>0</v>
      </c>
      <c r="M384" s="49">
        <f t="shared" si="78"/>
        <v>-487</v>
      </c>
      <c r="N384" s="42">
        <f t="shared" si="69"/>
        <v>0</v>
      </c>
      <c r="P384" s="5">
        <f t="shared" si="73"/>
        <v>-331.3045119999997</v>
      </c>
      <c r="Q384" s="5">
        <f t="shared" si="74"/>
        <v>804.63041360414195</v>
      </c>
      <c r="R384" s="5">
        <f t="shared" si="75"/>
        <v>473.32590160414225</v>
      </c>
      <c r="S384" s="3">
        <f t="shared" si="76"/>
        <v>15534.969102515806</v>
      </c>
    </row>
    <row r="385" spans="1:19" x14ac:dyDescent="0.3">
      <c r="A385" s="4">
        <v>40829</v>
      </c>
      <c r="B385" s="11">
        <v>297.49731400000002</v>
      </c>
      <c r="C385" s="11">
        <v>214.14816300000001</v>
      </c>
      <c r="D385" s="3">
        <f>B385-'ADF test'!$E$3*'Profitability analysis'!C385</f>
        <v>77.229419951828874</v>
      </c>
      <c r="E385" s="3">
        <f t="shared" si="70"/>
        <v>77.276281635935675</v>
      </c>
      <c r="F385" s="3">
        <f t="shared" si="66"/>
        <v>9.9211314082914406</v>
      </c>
      <c r="G385" s="17">
        <f t="shared" si="67"/>
        <v>-4.7234213698285742E-3</v>
      </c>
      <c r="H385" s="30">
        <f t="shared" si="68"/>
        <v>1.8005670000000009</v>
      </c>
      <c r="I385" s="30">
        <f>(C385-C384)*'ADF test'!$E$3</f>
        <v>4.7665856584667834</v>
      </c>
      <c r="J385" s="5">
        <f t="shared" si="71"/>
        <v>0</v>
      </c>
      <c r="K385" s="49">
        <f t="shared" si="77"/>
        <v>-184</v>
      </c>
      <c r="L385" s="5">
        <f t="shared" si="72"/>
        <v>0</v>
      </c>
      <c r="M385" s="49">
        <f t="shared" si="78"/>
        <v>-487</v>
      </c>
      <c r="N385" s="42">
        <f t="shared" si="69"/>
        <v>0</v>
      </c>
      <c r="P385" s="5">
        <f t="shared" si="73"/>
        <v>-331.30432800000017</v>
      </c>
      <c r="Q385" s="5">
        <f t="shared" si="74"/>
        <v>877.05176115788811</v>
      </c>
      <c r="R385" s="5">
        <f t="shared" si="75"/>
        <v>545.74743315788794</v>
      </c>
      <c r="S385" s="3">
        <f t="shared" si="76"/>
        <v>16080.716535673695</v>
      </c>
    </row>
    <row r="386" spans="1:19" x14ac:dyDescent="0.3">
      <c r="A386" s="4">
        <v>40830</v>
      </c>
      <c r="B386" s="11">
        <v>304.65451000000002</v>
      </c>
      <c r="C386" s="11">
        <v>215.466095</v>
      </c>
      <c r="D386" s="3">
        <f>B386-'ADF test'!$E$3*'Profitability analysis'!C386</f>
        <v>83.031021292169385</v>
      </c>
      <c r="E386" s="3">
        <f t="shared" si="70"/>
        <v>77.839240825787101</v>
      </c>
      <c r="F386" s="3">
        <f t="shared" si="66"/>
        <v>9.7451653489984</v>
      </c>
      <c r="G386" s="17">
        <f t="shared" si="67"/>
        <v>0.53275447675353094</v>
      </c>
      <c r="H386" s="30">
        <f t="shared" si="68"/>
        <v>7.157195999999999</v>
      </c>
      <c r="I386" s="30">
        <f>(C386-C385)*'ADF test'!$E$3</f>
        <v>1.3555946596594943</v>
      </c>
      <c r="J386" s="5">
        <f t="shared" si="71"/>
        <v>0</v>
      </c>
      <c r="K386" s="49">
        <f t="shared" si="77"/>
        <v>-184</v>
      </c>
      <c r="L386" s="5">
        <f t="shared" si="72"/>
        <v>0</v>
      </c>
      <c r="M386" s="49">
        <f t="shared" si="78"/>
        <v>-487</v>
      </c>
      <c r="N386" s="42">
        <f t="shared" si="69"/>
        <v>0</v>
      </c>
      <c r="P386" s="5">
        <f t="shared" si="73"/>
        <v>-1316.9240639999998</v>
      </c>
      <c r="Q386" s="5">
        <f t="shared" si="74"/>
        <v>249.42941737734697</v>
      </c>
      <c r="R386" s="5">
        <f t="shared" si="75"/>
        <v>-1067.4946466226529</v>
      </c>
      <c r="S386" s="3">
        <f t="shared" si="76"/>
        <v>15013.221889051041</v>
      </c>
    </row>
    <row r="387" spans="1:19" s="10" customFormat="1" x14ac:dyDescent="0.3">
      <c r="A387" s="9">
        <v>40833</v>
      </c>
      <c r="B387" s="12">
        <v>305.41976899999997</v>
      </c>
      <c r="C387" s="12">
        <v>213.00024400000001</v>
      </c>
      <c r="D387" s="3">
        <f>B387-'ADF test'!$E$3*'Profitability analysis'!C387</f>
        <v>86.33259813490784</v>
      </c>
      <c r="E387" s="3">
        <f t="shared" si="70"/>
        <v>78.200188508908695</v>
      </c>
      <c r="F387" s="3">
        <f t="shared" si="66"/>
        <v>9.8556044574069492</v>
      </c>
      <c r="G387" s="17">
        <f t="shared" si="67"/>
        <v>0.82515584519904894</v>
      </c>
      <c r="H387" s="30">
        <f t="shared" si="68"/>
        <v>0.76525899999995772</v>
      </c>
      <c r="I387" s="30">
        <f>(C387-C386)*'ADF test'!$E$3</f>
        <v>-2.5363178427385056</v>
      </c>
      <c r="J387" s="5">
        <f t="shared" si="71"/>
        <v>0</v>
      </c>
      <c r="K387" s="49">
        <f t="shared" si="77"/>
        <v>-184</v>
      </c>
      <c r="L387" s="5">
        <f t="shared" si="72"/>
        <v>0</v>
      </c>
      <c r="M387" s="49">
        <f t="shared" si="78"/>
        <v>-487</v>
      </c>
      <c r="N387" s="42">
        <f t="shared" si="69"/>
        <v>0</v>
      </c>
      <c r="O387" s="42"/>
      <c r="P387" s="5">
        <f t="shared" si="73"/>
        <v>-140.80765599999222</v>
      </c>
      <c r="Q387" s="5">
        <f t="shared" si="74"/>
        <v>-466.682483063885</v>
      </c>
      <c r="R387" s="5">
        <f t="shared" si="75"/>
        <v>-607.49013906387722</v>
      </c>
      <c r="S387" s="3">
        <f t="shared" si="76"/>
        <v>14405.731749987164</v>
      </c>
    </row>
    <row r="388" spans="1:19" s="10" customFormat="1" x14ac:dyDescent="0.3">
      <c r="A388" s="9">
        <v>40834</v>
      </c>
      <c r="B388" s="12">
        <v>301.72860700000001</v>
      </c>
      <c r="C388" s="12">
        <v>207.21820099999999</v>
      </c>
      <c r="D388" s="3">
        <f>B388-'ADF test'!$E$3*'Profitability analysis'!C388</f>
        <v>88.588713090563942</v>
      </c>
      <c r="E388" s="3">
        <f t="shared" si="70"/>
        <v>78.362652700194914</v>
      </c>
      <c r="F388" s="3">
        <f t="shared" si="66"/>
        <v>9.9889146170679641</v>
      </c>
      <c r="G388" s="17">
        <f t="shared" si="67"/>
        <v>1.0237408950213525</v>
      </c>
      <c r="H388" s="30">
        <f t="shared" si="68"/>
        <v>-3.691161999999963</v>
      </c>
      <c r="I388" s="30">
        <f>(C388-C387)*'ADF test'!$E$3</f>
        <v>-5.9472769556560374</v>
      </c>
      <c r="J388" s="5">
        <f t="shared" si="71"/>
        <v>-1</v>
      </c>
      <c r="K388" s="49">
        <f t="shared" si="77"/>
        <v>-185</v>
      </c>
      <c r="L388" s="5">
        <f t="shared" si="72"/>
        <v>-1</v>
      </c>
      <c r="M388" s="49">
        <f t="shared" si="78"/>
        <v>-488</v>
      </c>
      <c r="N388" s="42">
        <f t="shared" si="69"/>
        <v>-1</v>
      </c>
      <c r="O388" s="42"/>
      <c r="P388" s="5">
        <f t="shared" si="73"/>
        <v>679.17380799999319</v>
      </c>
      <c r="Q388" s="5">
        <f t="shared" si="74"/>
        <v>-1094.2989598407109</v>
      </c>
      <c r="R388" s="5">
        <f t="shared" si="75"/>
        <v>-415.12515184071776</v>
      </c>
      <c r="S388" s="3">
        <f t="shared" si="76"/>
        <v>13990.606598146447</v>
      </c>
    </row>
    <row r="389" spans="1:19" s="10" customFormat="1" x14ac:dyDescent="0.3">
      <c r="A389" s="9">
        <v>40835</v>
      </c>
      <c r="B389" s="12">
        <v>307.850525</v>
      </c>
      <c r="C389" s="12">
        <v>211.80983000000001</v>
      </c>
      <c r="D389" s="3">
        <f>B389-'ADF test'!$E$3*'Profitability analysis'!C389</f>
        <v>89.98778670137105</v>
      </c>
      <c r="E389" s="3">
        <f t="shared" si="70"/>
        <v>78.237786248332696</v>
      </c>
      <c r="F389" s="3">
        <f t="shared" si="66"/>
        <v>9.8119885692883777</v>
      </c>
      <c r="G389" s="17">
        <f t="shared" si="67"/>
        <v>1.1975146903264822</v>
      </c>
      <c r="H389" s="30">
        <f t="shared" si="68"/>
        <v>6.1219179999999938</v>
      </c>
      <c r="I389" s="30">
        <f>(C389-C388)*'ADF test'!$E$3</f>
        <v>4.7228443891928809</v>
      </c>
      <c r="J389" s="5">
        <f t="shared" si="71"/>
        <v>-1</v>
      </c>
      <c r="K389" s="49">
        <f t="shared" si="77"/>
        <v>-186</v>
      </c>
      <c r="L389" s="5">
        <f t="shared" si="72"/>
        <v>-1</v>
      </c>
      <c r="M389" s="49">
        <f t="shared" si="78"/>
        <v>-489</v>
      </c>
      <c r="N389" s="42">
        <f t="shared" si="69"/>
        <v>-1</v>
      </c>
      <c r="O389" s="42"/>
      <c r="P389" s="5">
        <f t="shared" si="73"/>
        <v>-1132.5548299999989</v>
      </c>
      <c r="Q389" s="5">
        <f t="shared" si="74"/>
        <v>873.72621200068295</v>
      </c>
      <c r="R389" s="5">
        <f t="shared" si="75"/>
        <v>-258.82861799931595</v>
      </c>
      <c r="S389" s="3">
        <f t="shared" si="76"/>
        <v>13731.777980147132</v>
      </c>
    </row>
    <row r="390" spans="1:19" x14ac:dyDescent="0.3">
      <c r="A390" s="4">
        <v>40836</v>
      </c>
      <c r="B390" s="11">
        <v>300.60324100000003</v>
      </c>
      <c r="C390" s="11">
        <v>212.617615</v>
      </c>
      <c r="D390" s="3">
        <f>B390-'ADF test'!$E$3*'Profitability analysis'!C390</f>
        <v>81.909633557778648</v>
      </c>
      <c r="E390" s="3">
        <f t="shared" si="70"/>
        <v>78.011415909251511</v>
      </c>
      <c r="F390" s="3">
        <f t="shared" si="66"/>
        <v>9.6390909363818338</v>
      </c>
      <c r="G390" s="17">
        <f t="shared" si="67"/>
        <v>0.40441756118449762</v>
      </c>
      <c r="H390" s="30">
        <f t="shared" si="68"/>
        <v>-7.2472839999999792</v>
      </c>
      <c r="I390" s="30">
        <f>(C390-C389)*'ADF test'!$E$3</f>
        <v>0.83086914359242448</v>
      </c>
      <c r="J390" s="5">
        <f t="shared" si="71"/>
        <v>0</v>
      </c>
      <c r="K390" s="49">
        <f t="shared" si="77"/>
        <v>-186</v>
      </c>
      <c r="L390" s="5">
        <f t="shared" si="72"/>
        <v>0</v>
      </c>
      <c r="M390" s="49">
        <f t="shared" si="78"/>
        <v>-489</v>
      </c>
      <c r="N390" s="42">
        <f t="shared" si="69"/>
        <v>0</v>
      </c>
      <c r="P390" s="5">
        <f t="shared" si="73"/>
        <v>1347.9948239999962</v>
      </c>
      <c r="Q390" s="5">
        <f t="shared" si="74"/>
        <v>154.54166070819096</v>
      </c>
      <c r="R390" s="5">
        <f t="shared" si="75"/>
        <v>1502.5364847081871</v>
      </c>
      <c r="S390" s="3">
        <f t="shared" si="76"/>
        <v>15234.314464855319</v>
      </c>
    </row>
    <row r="391" spans="1:19" x14ac:dyDescent="0.3">
      <c r="A391" s="4">
        <v>40837</v>
      </c>
      <c r="B391" s="11">
        <v>292.18563799999998</v>
      </c>
      <c r="C391" s="11">
        <v>203.68946800000001</v>
      </c>
      <c r="D391" s="3">
        <f>B391-'ADF test'!$E$3*'Profitability analysis'!C391</f>
        <v>82.67531800648996</v>
      </c>
      <c r="E391" s="3">
        <f t="shared" si="70"/>
        <v>77.861333037606315</v>
      </c>
      <c r="F391" s="3">
        <f t="shared" si="66"/>
        <v>9.5258336797796144</v>
      </c>
      <c r="G391" s="17">
        <f t="shared" si="67"/>
        <v>0.50536101413383261</v>
      </c>
      <c r="H391" s="30">
        <f t="shared" si="68"/>
        <v>-8.4176030000000424</v>
      </c>
      <c r="I391" s="30">
        <f>(C391-C390)*'ADF test'!$E$3</f>
        <v>-9.1832874487113667</v>
      </c>
      <c r="J391" s="5">
        <f t="shared" si="71"/>
        <v>0</v>
      </c>
      <c r="K391" s="49">
        <f t="shared" si="77"/>
        <v>-186</v>
      </c>
      <c r="L391" s="5">
        <f t="shared" si="72"/>
        <v>0</v>
      </c>
      <c r="M391" s="49">
        <f t="shared" si="78"/>
        <v>-489</v>
      </c>
      <c r="N391" s="42">
        <f t="shared" si="69"/>
        <v>0</v>
      </c>
      <c r="P391" s="5">
        <f t="shared" si="73"/>
        <v>1565.674158000008</v>
      </c>
      <c r="Q391" s="5">
        <f t="shared" si="74"/>
        <v>-1708.0914654603141</v>
      </c>
      <c r="R391" s="5">
        <f t="shared" si="75"/>
        <v>-142.41730746030612</v>
      </c>
      <c r="S391" s="3">
        <f t="shared" si="76"/>
        <v>15091.897157395013</v>
      </c>
    </row>
    <row r="392" spans="1:19" x14ac:dyDescent="0.3">
      <c r="A392" s="4">
        <v>40840</v>
      </c>
      <c r="B392" s="11">
        <v>290.92526199999998</v>
      </c>
      <c r="C392" s="11">
        <v>180.39123499999999</v>
      </c>
      <c r="D392" s="3">
        <f>B392-'ADF test'!$E$3*'Profitability analysis'!C392</f>
        <v>105.37897067739482</v>
      </c>
      <c r="E392" s="3">
        <f t="shared" si="70"/>
        <v>78.556260299375609</v>
      </c>
      <c r="F392" s="3">
        <f t="shared" si="66"/>
        <v>10.715361000665544</v>
      </c>
      <c r="G392" s="17">
        <f t="shared" si="67"/>
        <v>2.5032017471322918</v>
      </c>
      <c r="H392" s="30">
        <f t="shared" si="68"/>
        <v>-1.2603760000000079</v>
      </c>
      <c r="I392" s="30">
        <f>(C392-C391)*'ADF test'!$E$3</f>
        <v>-23.964028670904856</v>
      </c>
      <c r="J392" s="5">
        <f t="shared" si="71"/>
        <v>0</v>
      </c>
      <c r="K392" s="49">
        <f t="shared" si="77"/>
        <v>-186</v>
      </c>
      <c r="L392" s="5">
        <f t="shared" si="72"/>
        <v>0</v>
      </c>
      <c r="M392" s="49">
        <f t="shared" si="78"/>
        <v>-489</v>
      </c>
      <c r="N392" s="42">
        <f t="shared" si="69"/>
        <v>0</v>
      </c>
      <c r="P392" s="5">
        <f t="shared" si="73"/>
        <v>234.42993600000148</v>
      </c>
      <c r="Q392" s="5">
        <f t="shared" si="74"/>
        <v>-4457.3093327883034</v>
      </c>
      <c r="R392" s="5">
        <f t="shared" si="75"/>
        <v>-4222.8793967883021</v>
      </c>
      <c r="S392" s="3">
        <f t="shared" si="76"/>
        <v>10869.017760606712</v>
      </c>
    </row>
    <row r="393" spans="1:19" x14ac:dyDescent="0.3">
      <c r="A393" s="4">
        <v>40841</v>
      </c>
      <c r="B393" s="11">
        <v>283.27288800000002</v>
      </c>
      <c r="C393" s="11">
        <v>178.43553199999999</v>
      </c>
      <c r="D393" s="3">
        <f>B393-'ADF test'!$E$3*'Profitability analysis'!C393</f>
        <v>99.738187975489211</v>
      </c>
      <c r="E393" s="3">
        <f t="shared" si="70"/>
        <v>79.052170541502321</v>
      </c>
      <c r="F393" s="3">
        <f t="shared" si="66"/>
        <v>11.343079148261818</v>
      </c>
      <c r="G393" s="17">
        <f t="shared" si="67"/>
        <v>1.8236686144570151</v>
      </c>
      <c r="H393" s="30">
        <f t="shared" si="68"/>
        <v>-7.652373999999952</v>
      </c>
      <c r="I393" s="30">
        <f>(C393-C392)*'ADF test'!$E$3</f>
        <v>-2.0115912980943493</v>
      </c>
      <c r="J393" s="5">
        <f t="shared" si="71"/>
        <v>-10</v>
      </c>
      <c r="K393" s="49">
        <f t="shared" si="77"/>
        <v>-196</v>
      </c>
      <c r="L393" s="5">
        <f t="shared" si="72"/>
        <v>-10</v>
      </c>
      <c r="M393" s="49">
        <f t="shared" si="78"/>
        <v>-499</v>
      </c>
      <c r="N393" s="42">
        <f t="shared" si="69"/>
        <v>-10</v>
      </c>
      <c r="P393" s="5">
        <f t="shared" si="73"/>
        <v>1423.3415639999912</v>
      </c>
      <c r="Q393" s="5">
        <f t="shared" si="74"/>
        <v>-374.155981445549</v>
      </c>
      <c r="R393" s="5">
        <f t="shared" si="75"/>
        <v>1049.1855825544421</v>
      </c>
      <c r="S393" s="3">
        <f t="shared" si="76"/>
        <v>11918.203343161154</v>
      </c>
    </row>
    <row r="394" spans="1:19" x14ac:dyDescent="0.3">
      <c r="A394" s="4">
        <v>40844</v>
      </c>
      <c r="B394" s="11">
        <v>293.04092400000002</v>
      </c>
      <c r="C394" s="11">
        <v>188.85171500000001</v>
      </c>
      <c r="D394" s="3">
        <f>B394-'ADF test'!$E$3*'Profitability analysis'!C394</f>
        <v>98.792376790022729</v>
      </c>
      <c r="E394" s="3">
        <f t="shared" si="70"/>
        <v>79.506222265364457</v>
      </c>
      <c r="F394" s="3">
        <f t="shared" si="66"/>
        <v>11.857415565293786</v>
      </c>
      <c r="G394" s="17">
        <f t="shared" si="67"/>
        <v>1.6265057438914536</v>
      </c>
      <c r="H394" s="30">
        <f t="shared" si="68"/>
        <v>9.7680359999999951</v>
      </c>
      <c r="I394" s="30">
        <f>(C394-C393)*'ADF test'!$E$3</f>
        <v>10.713847185466472</v>
      </c>
      <c r="J394" s="5">
        <f t="shared" si="71"/>
        <v>-10</v>
      </c>
      <c r="K394" s="49">
        <f t="shared" si="77"/>
        <v>-206</v>
      </c>
      <c r="L394" s="5">
        <f t="shared" si="72"/>
        <v>-10</v>
      </c>
      <c r="M394" s="49">
        <f t="shared" si="78"/>
        <v>-509</v>
      </c>
      <c r="N394" s="42">
        <f t="shared" si="69"/>
        <v>-10</v>
      </c>
      <c r="P394" s="5">
        <f t="shared" si="73"/>
        <v>-1914.535055999999</v>
      </c>
      <c r="Q394" s="5">
        <f t="shared" si="74"/>
        <v>2099.9140483514284</v>
      </c>
      <c r="R394" s="5">
        <f t="shared" si="75"/>
        <v>185.37899235142936</v>
      </c>
      <c r="S394" s="3">
        <f t="shared" si="76"/>
        <v>12103.582335512583</v>
      </c>
    </row>
    <row r="395" spans="1:19" x14ac:dyDescent="0.3">
      <c r="A395" s="4">
        <v>40847</v>
      </c>
      <c r="B395" s="11">
        <v>299.56793199999998</v>
      </c>
      <c r="C395" s="11">
        <v>192.082855</v>
      </c>
      <c r="D395" s="3">
        <f>B395-'ADF test'!$E$3*'Profitability analysis'!C395</f>
        <v>101.995908215653</v>
      </c>
      <c r="E395" s="3">
        <f t="shared" si="70"/>
        <v>79.819350746723842</v>
      </c>
      <c r="F395" s="3">
        <f t="shared" si="66"/>
        <v>12.329799199355229</v>
      </c>
      <c r="G395" s="17">
        <f t="shared" si="67"/>
        <v>1.7986146497899866</v>
      </c>
      <c r="H395" s="30">
        <f t="shared" si="68"/>
        <v>6.5270079999999666</v>
      </c>
      <c r="I395" s="30">
        <f>(C395-C394)*'ADF test'!$E$3</f>
        <v>3.3234765743696979</v>
      </c>
      <c r="J395" s="5">
        <f t="shared" si="71"/>
        <v>-10</v>
      </c>
      <c r="K395" s="49">
        <f t="shared" si="77"/>
        <v>-216</v>
      </c>
      <c r="L395" s="5">
        <f t="shared" si="72"/>
        <v>-10</v>
      </c>
      <c r="M395" s="49">
        <f t="shared" si="78"/>
        <v>-519</v>
      </c>
      <c r="N395" s="42">
        <f t="shared" si="69"/>
        <v>-10</v>
      </c>
      <c r="P395" s="5">
        <f t="shared" si="73"/>
        <v>-1344.563647999993</v>
      </c>
      <c r="Q395" s="5">
        <f t="shared" si="74"/>
        <v>684.63617432015781</v>
      </c>
      <c r="R395" s="5">
        <f t="shared" si="75"/>
        <v>-659.9274736798352</v>
      </c>
      <c r="S395" s="3">
        <f t="shared" si="76"/>
        <v>11443.654861832747</v>
      </c>
    </row>
    <row r="396" spans="1:19" x14ac:dyDescent="0.3">
      <c r="A396" s="4">
        <v>40848</v>
      </c>
      <c r="B396" s="11">
        <v>303.259094</v>
      </c>
      <c r="C396" s="11">
        <v>188.04392999999999</v>
      </c>
      <c r="D396" s="3">
        <f>B396-'ADF test'!$E$3*'Profitability analysis'!C396</f>
        <v>109.84141593361517</v>
      </c>
      <c r="E396" s="3">
        <f t="shared" si="70"/>
        <v>80.519102065971154</v>
      </c>
      <c r="F396" s="3">
        <f t="shared" si="66"/>
        <v>13.408434052782008</v>
      </c>
      <c r="G396" s="17">
        <f t="shared" si="67"/>
        <v>2.186855955901887</v>
      </c>
      <c r="H396" s="30">
        <f t="shared" si="68"/>
        <v>3.6911620000000198</v>
      </c>
      <c r="I396" s="30">
        <f>(C396-C395)*'ADF test'!$E$3</f>
        <v>-4.1543457179621512</v>
      </c>
      <c r="J396" s="5">
        <f t="shared" si="71"/>
        <v>-10</v>
      </c>
      <c r="K396" s="49">
        <f t="shared" si="77"/>
        <v>-226</v>
      </c>
      <c r="L396" s="5">
        <f t="shared" si="72"/>
        <v>-10</v>
      </c>
      <c r="M396" s="49">
        <f t="shared" si="78"/>
        <v>-529</v>
      </c>
      <c r="N396" s="42">
        <f t="shared" si="69"/>
        <v>-10</v>
      </c>
      <c r="P396" s="5">
        <f t="shared" si="73"/>
        <v>-797.29099200000428</v>
      </c>
      <c r="Q396" s="5">
        <f t="shared" si="74"/>
        <v>-897.33867507982472</v>
      </c>
      <c r="R396" s="5">
        <f t="shared" si="75"/>
        <v>-1694.629667079829</v>
      </c>
      <c r="S396" s="3">
        <f t="shared" si="76"/>
        <v>9749.0251947529177</v>
      </c>
    </row>
    <row r="397" spans="1:19" x14ac:dyDescent="0.3">
      <c r="A397" s="4">
        <v>40849</v>
      </c>
      <c r="B397" s="11">
        <v>300.198151</v>
      </c>
      <c r="C397" s="11">
        <v>191.48764</v>
      </c>
      <c r="D397" s="3">
        <f>B397-'ADF test'!$E$3*'Profitability analysis'!C397</f>
        <v>103.23835172750128</v>
      </c>
      <c r="E397" s="3">
        <f t="shared" si="70"/>
        <v>81.171352024197986</v>
      </c>
      <c r="F397" s="3">
        <f t="shared" si="66"/>
        <v>14.028622071839731</v>
      </c>
      <c r="G397" s="17">
        <f t="shared" si="67"/>
        <v>1.5729983736321012</v>
      </c>
      <c r="H397" s="30">
        <f t="shared" si="68"/>
        <v>-3.0609430000000089</v>
      </c>
      <c r="I397" s="30">
        <f>(C397-C396)*'ADF test'!$E$3</f>
        <v>3.5421212061138698</v>
      </c>
      <c r="J397" s="5">
        <f t="shared" si="71"/>
        <v>-10</v>
      </c>
      <c r="K397" s="49">
        <f t="shared" si="77"/>
        <v>-236</v>
      </c>
      <c r="L397" s="5">
        <f t="shared" si="72"/>
        <v>-10</v>
      </c>
      <c r="M397" s="49">
        <f t="shared" si="78"/>
        <v>-539</v>
      </c>
      <c r="N397" s="42">
        <f t="shared" si="69"/>
        <v>-10</v>
      </c>
      <c r="P397" s="5">
        <f t="shared" si="73"/>
        <v>691.773118000002</v>
      </c>
      <c r="Q397" s="5">
        <f t="shared" si="74"/>
        <v>800.51939258173456</v>
      </c>
      <c r="R397" s="5">
        <f t="shared" si="75"/>
        <v>1492.2925105817367</v>
      </c>
      <c r="S397" s="3">
        <f t="shared" si="76"/>
        <v>11241.317705334655</v>
      </c>
    </row>
    <row r="398" spans="1:19" s="10" customFormat="1" x14ac:dyDescent="0.3">
      <c r="A398" s="9">
        <v>40850</v>
      </c>
      <c r="B398" s="12">
        <v>301.00842299999999</v>
      </c>
      <c r="C398" s="12">
        <v>195.39904799999999</v>
      </c>
      <c r="D398" s="3">
        <f>B398-'ADF test'!$E$3*'Profitability analysis'!C398</f>
        <v>100.02543907415841</v>
      </c>
      <c r="E398" s="3">
        <f t="shared" si="70"/>
        <v>81.986369045923851</v>
      </c>
      <c r="F398" s="3">
        <f t="shared" si="66"/>
        <v>14.397669757321941</v>
      </c>
      <c r="G398" s="17">
        <f t="shared" si="67"/>
        <v>1.2529159462808754</v>
      </c>
      <c r="H398" s="30">
        <f t="shared" si="68"/>
        <v>0.81027199999999766</v>
      </c>
      <c r="I398" s="30">
        <f>(C398-C397)*'ADF test'!$E$3</f>
        <v>4.023184653342871</v>
      </c>
      <c r="J398" s="5">
        <f t="shared" si="71"/>
        <v>-1</v>
      </c>
      <c r="K398" s="49">
        <f t="shared" si="77"/>
        <v>-237</v>
      </c>
      <c r="L398" s="5">
        <f t="shared" si="72"/>
        <v>-1</v>
      </c>
      <c r="M398" s="49">
        <f t="shared" si="78"/>
        <v>-540</v>
      </c>
      <c r="N398" s="42">
        <f t="shared" si="69"/>
        <v>-1</v>
      </c>
      <c r="O398" s="42"/>
      <c r="P398" s="5">
        <f t="shared" si="73"/>
        <v>-191.22419199999945</v>
      </c>
      <c r="Q398" s="5">
        <f t="shared" si="74"/>
        <v>949.47157818891753</v>
      </c>
      <c r="R398" s="5">
        <f t="shared" si="75"/>
        <v>758.24738618891809</v>
      </c>
      <c r="S398" s="3">
        <f t="shared" si="76"/>
        <v>11999.565091523573</v>
      </c>
    </row>
    <row r="399" spans="1:19" s="10" customFormat="1" x14ac:dyDescent="0.3">
      <c r="A399" s="9">
        <v>40851</v>
      </c>
      <c r="B399" s="12">
        <v>307.67047100000002</v>
      </c>
      <c r="C399" s="12">
        <v>193.230774</v>
      </c>
      <c r="D399" s="3">
        <f>B399-'ADF test'!$E$3*'Profitability analysis'!C399</f>
        <v>108.91772403257403</v>
      </c>
      <c r="E399" s="3">
        <f t="shared" si="70"/>
        <v>83.10680858735266</v>
      </c>
      <c r="F399" s="3">
        <f t="shared" si="66"/>
        <v>15.148100379695553</v>
      </c>
      <c r="G399" s="17">
        <f t="shared" si="67"/>
        <v>1.7039044367449667</v>
      </c>
      <c r="H399" s="30">
        <f t="shared" si="68"/>
        <v>6.6620480000000271</v>
      </c>
      <c r="I399" s="30">
        <f>(C399-C398)*'ADF test'!$E$3</f>
        <v>-2.2302369584155781</v>
      </c>
      <c r="J399" s="5">
        <f t="shared" si="71"/>
        <v>-10</v>
      </c>
      <c r="K399" s="49">
        <f t="shared" si="77"/>
        <v>-247</v>
      </c>
      <c r="L399" s="5">
        <f t="shared" si="72"/>
        <v>-10</v>
      </c>
      <c r="M399" s="49">
        <f t="shared" si="78"/>
        <v>-550</v>
      </c>
      <c r="N399" s="42">
        <f t="shared" si="69"/>
        <v>-10</v>
      </c>
      <c r="O399" s="42"/>
      <c r="P399" s="5">
        <f t="shared" si="73"/>
        <v>-1578.9053760000065</v>
      </c>
      <c r="Q399" s="5">
        <f t="shared" si="74"/>
        <v>-528.56615914449196</v>
      </c>
      <c r="R399" s="5">
        <f t="shared" si="75"/>
        <v>-2107.4715351444984</v>
      </c>
      <c r="S399" s="3">
        <f t="shared" si="76"/>
        <v>9892.0935563790736</v>
      </c>
    </row>
    <row r="400" spans="1:19" x14ac:dyDescent="0.3">
      <c r="A400" s="4">
        <v>40855</v>
      </c>
      <c r="B400" s="11">
        <v>295.11157200000002</v>
      </c>
      <c r="C400" s="11">
        <v>195.52658099999999</v>
      </c>
      <c r="D400" s="3">
        <f>B400-'ADF test'!$E$3*'Profitability analysis'!C400</f>
        <v>93.997410552305752</v>
      </c>
      <c r="E400" s="3">
        <f t="shared" si="70"/>
        <v>83.76102849353488</v>
      </c>
      <c r="F400" s="3">
        <f t="shared" si="66"/>
        <v>15.181580146261531</v>
      </c>
      <c r="G400" s="17">
        <f t="shared" si="67"/>
        <v>0.67426328222438581</v>
      </c>
      <c r="H400" s="30">
        <f t="shared" si="68"/>
        <v>-12.558898999999997</v>
      </c>
      <c r="I400" s="30">
        <f>(C400-C399)*'ADF test'!$E$3</f>
        <v>2.3614144802682655</v>
      </c>
      <c r="J400" s="5">
        <f t="shared" si="71"/>
        <v>0</v>
      </c>
      <c r="K400" s="49">
        <f t="shared" si="77"/>
        <v>-247</v>
      </c>
      <c r="L400" s="5">
        <f t="shared" si="72"/>
        <v>0</v>
      </c>
      <c r="M400" s="49">
        <f t="shared" si="78"/>
        <v>-550</v>
      </c>
      <c r="N400" s="42">
        <f t="shared" si="69"/>
        <v>0</v>
      </c>
      <c r="P400" s="5">
        <f t="shared" si="73"/>
        <v>3102.0480529999991</v>
      </c>
      <c r="Q400" s="5">
        <f t="shared" si="74"/>
        <v>583.26937662626153</v>
      </c>
      <c r="R400" s="5">
        <f t="shared" si="75"/>
        <v>3685.3174296262605</v>
      </c>
      <c r="S400" s="3">
        <f t="shared" si="76"/>
        <v>13577.410986005334</v>
      </c>
    </row>
    <row r="401" spans="1:19" x14ac:dyDescent="0.3">
      <c r="A401" s="4">
        <v>40856</v>
      </c>
      <c r="B401" s="11">
        <v>293.17596400000002</v>
      </c>
      <c r="C401" s="11">
        <v>189.99963399999999</v>
      </c>
      <c r="D401" s="3">
        <f>B401-'ADF test'!$E$3*'Profitability analysis'!C401</f>
        <v>97.746693606943751</v>
      </c>
      <c r="E401" s="3">
        <f t="shared" si="70"/>
        <v>84.602076889617919</v>
      </c>
      <c r="F401" s="3">
        <f t="shared" si="66"/>
        <v>15.235893569367454</v>
      </c>
      <c r="G401" s="17">
        <f t="shared" si="67"/>
        <v>0.86274012465890149</v>
      </c>
      <c r="H401" s="30">
        <f t="shared" si="68"/>
        <v>-1.935608000000002</v>
      </c>
      <c r="I401" s="30">
        <f>(C401-C400)*'ADF test'!$E$3</f>
        <v>-5.6848910546379923</v>
      </c>
      <c r="J401" s="5">
        <f t="shared" si="71"/>
        <v>0</v>
      </c>
      <c r="K401" s="49">
        <f t="shared" si="77"/>
        <v>-247</v>
      </c>
      <c r="L401" s="5">
        <f t="shared" si="72"/>
        <v>0</v>
      </c>
      <c r="M401" s="49">
        <f t="shared" si="78"/>
        <v>-550</v>
      </c>
      <c r="N401" s="42">
        <f t="shared" si="69"/>
        <v>0</v>
      </c>
      <c r="P401" s="5">
        <f t="shared" si="73"/>
        <v>478.09517600000049</v>
      </c>
      <c r="Q401" s="5">
        <f t="shared" si="74"/>
        <v>-1404.168090495584</v>
      </c>
      <c r="R401" s="5">
        <f t="shared" si="75"/>
        <v>-926.07291449558352</v>
      </c>
      <c r="S401" s="3">
        <f t="shared" si="76"/>
        <v>12651.33807150975</v>
      </c>
    </row>
    <row r="402" spans="1:19" x14ac:dyDescent="0.3">
      <c r="A402" s="4">
        <v>40858</v>
      </c>
      <c r="B402" s="11">
        <v>298.71267699999999</v>
      </c>
      <c r="C402" s="11">
        <v>187.83135999999999</v>
      </c>
      <c r="D402" s="3">
        <f>B402-'ADF test'!$E$3*'Profitability analysis'!C402</f>
        <v>105.5136435653593</v>
      </c>
      <c r="E402" s="3">
        <f t="shared" si="70"/>
        <v>86.166320976300497</v>
      </c>
      <c r="F402" s="3">
        <f t="shared" ref="F402:F465" si="79">_xlfn.STDEV.S(D373:D402)</f>
        <v>14.877557051122281</v>
      </c>
      <c r="G402" s="17">
        <f t="shared" ref="G402:G465" si="80">(D402-E402)/F402</f>
        <v>1.3004367936602435</v>
      </c>
      <c r="H402" s="30">
        <f t="shared" ref="H402:H465" si="81">B402-B401</f>
        <v>5.5367129999999634</v>
      </c>
      <c r="I402" s="30">
        <f>(C402-C401)*'ADF test'!$E$3</f>
        <v>-2.2302369584155781</v>
      </c>
      <c r="J402" s="5">
        <f t="shared" si="71"/>
        <v>-1</v>
      </c>
      <c r="K402" s="49">
        <f t="shared" si="77"/>
        <v>-248</v>
      </c>
      <c r="L402" s="5">
        <f t="shared" si="72"/>
        <v>-1</v>
      </c>
      <c r="M402" s="49">
        <f t="shared" si="78"/>
        <v>-551</v>
      </c>
      <c r="N402" s="42">
        <f t="shared" si="69"/>
        <v>-1</v>
      </c>
      <c r="P402" s="5">
        <f t="shared" si="73"/>
        <v>-1367.5681109999909</v>
      </c>
      <c r="Q402" s="5">
        <f t="shared" si="74"/>
        <v>-550.86852872864779</v>
      </c>
      <c r="R402" s="5">
        <f t="shared" si="75"/>
        <v>-1918.4366397286387</v>
      </c>
      <c r="S402" s="3">
        <f t="shared" si="76"/>
        <v>10732.901431781111</v>
      </c>
    </row>
    <row r="403" spans="1:19" x14ac:dyDescent="0.3">
      <c r="A403" s="4">
        <v>40861</v>
      </c>
      <c r="B403" s="11">
        <v>301.54855300000003</v>
      </c>
      <c r="C403" s="11">
        <v>188.80920399999999</v>
      </c>
      <c r="D403" s="3">
        <f>B403-'ADF test'!$E$3*'Profitability analysis'!C403</f>
        <v>107.34373163064032</v>
      </c>
      <c r="E403" s="3">
        <f t="shared" si="70"/>
        <v>87.986466869753443</v>
      </c>
      <c r="F403" s="3">
        <f t="shared" si="79"/>
        <v>13.958858433648302</v>
      </c>
      <c r="G403" s="17">
        <f t="shared" si="80"/>
        <v>1.3867369493643931</v>
      </c>
      <c r="H403" s="30">
        <f t="shared" si="81"/>
        <v>2.8358760000000416</v>
      </c>
      <c r="I403" s="30">
        <f>(C403-C402)*'ADF test'!$E$3</f>
        <v>1.0057879347190144</v>
      </c>
      <c r="J403" s="5">
        <f t="shared" si="71"/>
        <v>-1</v>
      </c>
      <c r="K403" s="49">
        <f t="shared" si="77"/>
        <v>-249</v>
      </c>
      <c r="L403" s="5">
        <f t="shared" si="72"/>
        <v>-1</v>
      </c>
      <c r="M403" s="49">
        <f t="shared" si="78"/>
        <v>-552</v>
      </c>
      <c r="N403" s="42">
        <f t="shared" si="69"/>
        <v>-1</v>
      </c>
      <c r="P403" s="5">
        <f t="shared" si="73"/>
        <v>-703.29724800001031</v>
      </c>
      <c r="Q403" s="5">
        <f t="shared" si="74"/>
        <v>249.43540781031558</v>
      </c>
      <c r="R403" s="5">
        <f t="shared" si="75"/>
        <v>-453.8618401896947</v>
      </c>
      <c r="S403" s="3">
        <f t="shared" si="76"/>
        <v>10279.039591591416</v>
      </c>
    </row>
    <row r="404" spans="1:19" x14ac:dyDescent="0.3">
      <c r="A404" s="4">
        <v>40862</v>
      </c>
      <c r="B404" s="11">
        <v>299.97308299999997</v>
      </c>
      <c r="C404" s="11">
        <v>184.38763399999999</v>
      </c>
      <c r="D404" s="3">
        <f>B404-'ADF test'!$E$3*'Profitability analysis'!C404</f>
        <v>110.31618722870655</v>
      </c>
      <c r="E404" s="3">
        <f t="shared" si="70"/>
        <v>89.690102553542317</v>
      </c>
      <c r="F404" s="3">
        <f t="shared" si="79"/>
        <v>13.434305436196524</v>
      </c>
      <c r="G404" s="17">
        <f t="shared" si="80"/>
        <v>1.5353294424578621</v>
      </c>
      <c r="H404" s="30">
        <f t="shared" si="81"/>
        <v>-1.5754700000000526</v>
      </c>
      <c r="I404" s="30">
        <f>(C404-C403)*'ADF test'!$E$3</f>
        <v>-4.5479255980662909</v>
      </c>
      <c r="J404" s="5">
        <f t="shared" si="71"/>
        <v>-10</v>
      </c>
      <c r="K404" s="49">
        <f t="shared" si="77"/>
        <v>-259</v>
      </c>
      <c r="L404" s="5">
        <f t="shared" si="72"/>
        <v>-10</v>
      </c>
      <c r="M404" s="49">
        <f t="shared" si="78"/>
        <v>-562</v>
      </c>
      <c r="N404" s="42">
        <f t="shared" si="69"/>
        <v>-10</v>
      </c>
      <c r="P404" s="5">
        <f t="shared" si="73"/>
        <v>392.29203000001309</v>
      </c>
      <c r="Q404" s="5">
        <f t="shared" si="74"/>
        <v>-1132.4334739185065</v>
      </c>
      <c r="R404" s="5">
        <f t="shared" si="75"/>
        <v>-740.14144391849345</v>
      </c>
      <c r="S404" s="3">
        <f t="shared" si="76"/>
        <v>9538.8981476729223</v>
      </c>
    </row>
    <row r="405" spans="1:19" x14ac:dyDescent="0.3">
      <c r="A405" s="4">
        <v>40863</v>
      </c>
      <c r="B405" s="11">
        <v>302.22378500000002</v>
      </c>
      <c r="C405" s="11">
        <v>183.45228599999999</v>
      </c>
      <c r="D405" s="3">
        <f>B405-'ADF test'!$E$3*'Profitability analysis'!C405</f>
        <v>113.5289667514644</v>
      </c>
      <c r="E405" s="3">
        <f t="shared" si="70"/>
        <v>91.22349656799156</v>
      </c>
      <c r="F405" s="3">
        <f t="shared" si="79"/>
        <v>13.442716544886684</v>
      </c>
      <c r="G405" s="17">
        <f t="shared" si="80"/>
        <v>1.6592978144701971</v>
      </c>
      <c r="H405" s="30">
        <f t="shared" si="81"/>
        <v>2.2507020000000466</v>
      </c>
      <c r="I405" s="30">
        <f>(C405-C404)*'ADF test'!$E$3</f>
        <v>-0.96207752275778247</v>
      </c>
      <c r="J405" s="5">
        <f t="shared" si="71"/>
        <v>-10</v>
      </c>
      <c r="K405" s="49">
        <f t="shared" si="77"/>
        <v>-269</v>
      </c>
      <c r="L405" s="5">
        <f t="shared" si="72"/>
        <v>-10</v>
      </c>
      <c r="M405" s="49">
        <f t="shared" si="78"/>
        <v>-572</v>
      </c>
      <c r="N405" s="42">
        <f t="shared" si="69"/>
        <v>-10</v>
      </c>
      <c r="P405" s="5">
        <f t="shared" si="73"/>
        <v>-582.93181800001207</v>
      </c>
      <c r="Q405" s="5">
        <f t="shared" si="74"/>
        <v>-249.17807839426567</v>
      </c>
      <c r="R405" s="5">
        <f t="shared" si="75"/>
        <v>-832.10989639427771</v>
      </c>
      <c r="S405" s="3">
        <f t="shared" si="76"/>
        <v>8706.7882512786455</v>
      </c>
    </row>
    <row r="406" spans="1:19" x14ac:dyDescent="0.3">
      <c r="A406" s="4">
        <v>40864</v>
      </c>
      <c r="B406" s="11">
        <v>303.52920499999999</v>
      </c>
      <c r="C406" s="11">
        <v>176.39480599999999</v>
      </c>
      <c r="D406" s="3">
        <f>B406-'ADF test'!$E$3*'Profitability analysis'!C406</f>
        <v>122.09354898339575</v>
      </c>
      <c r="E406" s="3">
        <f t="shared" si="70"/>
        <v>92.948749655807902</v>
      </c>
      <c r="F406" s="3">
        <f t="shared" si="79"/>
        <v>13.980118972773592</v>
      </c>
      <c r="G406" s="17">
        <f t="shared" si="80"/>
        <v>2.0847318527365615</v>
      </c>
      <c r="H406" s="30">
        <f t="shared" si="81"/>
        <v>1.3054199999999696</v>
      </c>
      <c r="I406" s="30">
        <f>(C406-C405)*'ADF test'!$E$3</f>
        <v>-7.259162231931386</v>
      </c>
      <c r="J406" s="5">
        <f t="shared" si="71"/>
        <v>-10</v>
      </c>
      <c r="K406" s="49">
        <f t="shared" si="77"/>
        <v>-279</v>
      </c>
      <c r="L406" s="5">
        <f t="shared" si="72"/>
        <v>-10</v>
      </c>
      <c r="M406" s="49">
        <f t="shared" si="78"/>
        <v>-582</v>
      </c>
      <c r="N406" s="42">
        <f t="shared" si="69"/>
        <v>-10</v>
      </c>
      <c r="P406" s="5">
        <f t="shared" si="73"/>
        <v>-351.15797999999182</v>
      </c>
      <c r="Q406" s="5">
        <f t="shared" si="74"/>
        <v>-1952.7146403895429</v>
      </c>
      <c r="R406" s="5">
        <f t="shared" si="75"/>
        <v>-2303.8726203895349</v>
      </c>
      <c r="S406" s="3">
        <f t="shared" si="76"/>
        <v>6402.9156308891106</v>
      </c>
    </row>
    <row r="407" spans="1:19" x14ac:dyDescent="0.3">
      <c r="A407" s="4">
        <v>40865</v>
      </c>
      <c r="B407" s="11">
        <v>302.67388899999997</v>
      </c>
      <c r="C407" s="11">
        <v>174.94931</v>
      </c>
      <c r="D407" s="3">
        <f>B407-'ADF test'!$E$3*'Profitability analysis'!C407</f>
        <v>122.72503705079765</v>
      </c>
      <c r="E407" s="3">
        <f t="shared" si="70"/>
        <v>94.71296452062272</v>
      </c>
      <c r="F407" s="3">
        <f t="shared" si="79"/>
        <v>14.293948437135615</v>
      </c>
      <c r="G407" s="17">
        <f t="shared" si="80"/>
        <v>1.9597155155114239</v>
      </c>
      <c r="H407" s="30">
        <f t="shared" si="81"/>
        <v>-0.85531600000001617</v>
      </c>
      <c r="I407" s="30">
        <f>(C407-C406)*'ADF test'!$E$3</f>
        <v>-1.4868040674019383</v>
      </c>
      <c r="J407" s="5">
        <f t="shared" si="71"/>
        <v>-10</v>
      </c>
      <c r="K407" s="49">
        <f t="shared" si="77"/>
        <v>-289</v>
      </c>
      <c r="L407" s="5">
        <f t="shared" si="72"/>
        <v>-10</v>
      </c>
      <c r="M407" s="49">
        <f t="shared" si="78"/>
        <v>-592</v>
      </c>
      <c r="N407" s="42">
        <f t="shared" si="69"/>
        <v>-10</v>
      </c>
      <c r="P407" s="5">
        <f t="shared" si="73"/>
        <v>238.63316400000451</v>
      </c>
      <c r="Q407" s="5">
        <f t="shared" si="74"/>
        <v>-414.81833480514075</v>
      </c>
      <c r="R407" s="5">
        <f t="shared" si="75"/>
        <v>-176.18517080513624</v>
      </c>
      <c r="S407" s="3">
        <f t="shared" si="76"/>
        <v>6226.7304600839743</v>
      </c>
    </row>
    <row r="408" spans="1:19" x14ac:dyDescent="0.3">
      <c r="A408" s="4">
        <v>40868</v>
      </c>
      <c r="B408" s="11">
        <v>288.80963100000002</v>
      </c>
      <c r="C408" s="11">
        <v>172.398392</v>
      </c>
      <c r="D408" s="3">
        <f>B408-'ADF test'!$E$3*'Profitability analysis'!C408</f>
        <v>111.48459486074034</v>
      </c>
      <c r="E408" s="3">
        <f t="shared" si="70"/>
        <v>95.916984601567819</v>
      </c>
      <c r="F408" s="3">
        <f t="shared" si="79"/>
        <v>14.128238815145753</v>
      </c>
      <c r="G408" s="17">
        <f t="shared" si="80"/>
        <v>1.1018790425940237</v>
      </c>
      <c r="H408" s="30">
        <f t="shared" si="81"/>
        <v>-13.86425799999995</v>
      </c>
      <c r="I408" s="30">
        <f>(C408-C407)*'ADF test'!$E$3</f>
        <v>-2.6238158099426312</v>
      </c>
      <c r="J408" s="5">
        <f t="shared" si="71"/>
        <v>-1</v>
      </c>
      <c r="K408" s="49">
        <f t="shared" si="77"/>
        <v>-290</v>
      </c>
      <c r="L408" s="5">
        <f t="shared" si="72"/>
        <v>-1</v>
      </c>
      <c r="M408" s="49">
        <f t="shared" si="78"/>
        <v>-593</v>
      </c>
      <c r="N408" s="42">
        <f t="shared" si="69"/>
        <v>-1</v>
      </c>
      <c r="P408" s="5">
        <f t="shared" si="73"/>
        <v>4006.7705619999856</v>
      </c>
      <c r="Q408" s="5">
        <f t="shared" si="74"/>
        <v>-758.28276907342047</v>
      </c>
      <c r="R408" s="5">
        <f t="shared" si="75"/>
        <v>3248.4877929265649</v>
      </c>
      <c r="S408" s="3">
        <f t="shared" si="76"/>
        <v>9475.2182530105383</v>
      </c>
    </row>
    <row r="409" spans="1:19" x14ac:dyDescent="0.3">
      <c r="A409" s="4">
        <v>40869</v>
      </c>
      <c r="B409" s="11">
        <v>296.14688100000001</v>
      </c>
      <c r="C409" s="11">
        <v>173.971451</v>
      </c>
      <c r="D409" s="3">
        <f>B409-'ADF test'!$E$3*'Profitability analysis'!C409</f>
        <v>117.20383241417304</v>
      </c>
      <c r="E409" s="3">
        <f t="shared" si="70"/>
        <v>97.414831631257428</v>
      </c>
      <c r="F409" s="3">
        <f t="shared" si="79"/>
        <v>13.914983007565578</v>
      </c>
      <c r="G409" s="17">
        <f t="shared" si="80"/>
        <v>1.4221361802710306</v>
      </c>
      <c r="H409" s="30">
        <f t="shared" si="81"/>
        <v>7.3372499999999832</v>
      </c>
      <c r="I409" s="30">
        <f>(C409-C408)*'ADF test'!$E$3</f>
        <v>1.6180124465672963</v>
      </c>
      <c r="J409" s="5">
        <f t="shared" si="71"/>
        <v>-1</v>
      </c>
      <c r="K409" s="49">
        <f t="shared" si="77"/>
        <v>-291</v>
      </c>
      <c r="L409" s="5">
        <f t="shared" si="72"/>
        <v>-1</v>
      </c>
      <c r="M409" s="49">
        <f t="shared" si="78"/>
        <v>-594</v>
      </c>
      <c r="N409" s="42">
        <f t="shared" si="69"/>
        <v>-1</v>
      </c>
      <c r="P409" s="5">
        <f t="shared" si="73"/>
        <v>-2127.8024999999952</v>
      </c>
      <c r="Q409" s="5">
        <f t="shared" si="74"/>
        <v>469.22360950451593</v>
      </c>
      <c r="R409" s="5">
        <f t="shared" si="75"/>
        <v>-1658.5788904954793</v>
      </c>
      <c r="S409" s="3">
        <f t="shared" si="76"/>
        <v>7816.6393625150595</v>
      </c>
    </row>
    <row r="410" spans="1:19" x14ac:dyDescent="0.3">
      <c r="A410" s="4">
        <v>40870</v>
      </c>
      <c r="B410" s="11">
        <v>293.76110799999998</v>
      </c>
      <c r="C410" s="11">
        <v>174.56668099999999</v>
      </c>
      <c r="D410" s="3">
        <f>B410-'ADF test'!$E$3*'Profitability analysis'!C410</f>
        <v>114.20581947366841</v>
      </c>
      <c r="E410" s="3">
        <f t="shared" si="70"/>
        <v>98.573044127745433</v>
      </c>
      <c r="F410" s="3">
        <f t="shared" si="79"/>
        <v>13.81462677350048</v>
      </c>
      <c r="G410" s="17">
        <f t="shared" si="80"/>
        <v>1.1316104012241657</v>
      </c>
      <c r="H410" s="30">
        <f t="shared" si="81"/>
        <v>-2.3857730000000288</v>
      </c>
      <c r="I410" s="30">
        <f>(C410-C409)*'ADF test'!$E$3</f>
        <v>0.61223994050460262</v>
      </c>
      <c r="J410" s="5">
        <f t="shared" si="71"/>
        <v>-1</v>
      </c>
      <c r="K410" s="49">
        <f t="shared" si="77"/>
        <v>-292</v>
      </c>
      <c r="L410" s="5">
        <f t="shared" si="72"/>
        <v>-1</v>
      </c>
      <c r="M410" s="49">
        <f t="shared" si="78"/>
        <v>-595</v>
      </c>
      <c r="N410" s="42">
        <f t="shared" si="69"/>
        <v>-1</v>
      </c>
      <c r="P410" s="5">
        <f t="shared" si="73"/>
        <v>694.25994300000843</v>
      </c>
      <c r="Q410" s="5">
        <f t="shared" si="74"/>
        <v>178.16182268683937</v>
      </c>
      <c r="R410" s="5">
        <f t="shared" si="75"/>
        <v>872.42176568684783</v>
      </c>
      <c r="S410" s="3">
        <f t="shared" si="76"/>
        <v>8689.0611282019072</v>
      </c>
    </row>
    <row r="411" spans="1:19" x14ac:dyDescent="0.3">
      <c r="A411" s="4">
        <v>40871</v>
      </c>
      <c r="B411" s="11">
        <v>310.73138399999999</v>
      </c>
      <c r="C411" s="11">
        <v>181.92176799999999</v>
      </c>
      <c r="D411" s="3">
        <f>B411-'ADF test'!$E$3*'Profitability analysis'!C411</f>
        <v>123.61082150010142</v>
      </c>
      <c r="E411" s="3">
        <f t="shared" si="70"/>
        <v>100.03091820676764</v>
      </c>
      <c r="F411" s="3">
        <f t="shared" si="79"/>
        <v>14.078560392859922</v>
      </c>
      <c r="G411" s="17">
        <f t="shared" si="80"/>
        <v>1.6748802885622143</v>
      </c>
      <c r="H411" s="30">
        <f t="shared" si="81"/>
        <v>16.970276000000013</v>
      </c>
      <c r="I411" s="30">
        <f>(C411-C410)*'ADF test'!$E$3</f>
        <v>7.5652739735669838</v>
      </c>
      <c r="J411" s="5">
        <f t="shared" si="71"/>
        <v>-10</v>
      </c>
      <c r="K411" s="49">
        <f t="shared" si="77"/>
        <v>-302</v>
      </c>
      <c r="L411" s="5">
        <f t="shared" si="72"/>
        <v>-10</v>
      </c>
      <c r="M411" s="49">
        <f t="shared" si="78"/>
        <v>-605</v>
      </c>
      <c r="N411" s="42">
        <f t="shared" si="69"/>
        <v>-10</v>
      </c>
      <c r="P411" s="5">
        <f t="shared" si="73"/>
        <v>-4955.3205920000037</v>
      </c>
      <c r="Q411" s="5">
        <f t="shared" si="74"/>
        <v>2209.0600002815595</v>
      </c>
      <c r="R411" s="5">
        <f t="shared" si="75"/>
        <v>-2746.2605917184442</v>
      </c>
      <c r="S411" s="3">
        <f t="shared" si="76"/>
        <v>5942.8005364834626</v>
      </c>
    </row>
    <row r="412" spans="1:19" x14ac:dyDescent="0.3">
      <c r="A412" s="4">
        <v>40872</v>
      </c>
      <c r="B412" s="11">
        <v>296.05685399999999</v>
      </c>
      <c r="C412" s="11">
        <v>184.81279000000001</v>
      </c>
      <c r="D412" s="3">
        <f>B412-'ADF test'!$E$3*'Profitability analysis'!C412</f>
        <v>105.96265250798484</v>
      </c>
      <c r="E412" s="3">
        <f t="shared" si="70"/>
        <v>100.87930352955581</v>
      </c>
      <c r="F412" s="3">
        <f t="shared" si="79"/>
        <v>13.621153906394301</v>
      </c>
      <c r="G412" s="17">
        <f t="shared" si="80"/>
        <v>0.37319517959801535</v>
      </c>
      <c r="H412" s="30">
        <f t="shared" si="81"/>
        <v>-14.674530000000004</v>
      </c>
      <c r="I412" s="30">
        <f>(C412-C411)*'ADF test'!$E$3</f>
        <v>2.9736389921165767</v>
      </c>
      <c r="J412" s="5">
        <f t="shared" si="71"/>
        <v>0</v>
      </c>
      <c r="K412" s="49">
        <f t="shared" si="77"/>
        <v>-302</v>
      </c>
      <c r="L412" s="5">
        <f t="shared" si="72"/>
        <v>0</v>
      </c>
      <c r="M412" s="49">
        <f t="shared" si="78"/>
        <v>-605</v>
      </c>
      <c r="N412" s="42">
        <f t="shared" si="69"/>
        <v>0</v>
      </c>
      <c r="P412" s="5">
        <f t="shared" si="73"/>
        <v>4431.7080600000008</v>
      </c>
      <c r="Q412" s="5">
        <f t="shared" si="74"/>
        <v>898.03897561920621</v>
      </c>
      <c r="R412" s="5">
        <f t="shared" si="75"/>
        <v>5329.7470356192071</v>
      </c>
      <c r="S412" s="3">
        <f t="shared" si="76"/>
        <v>11272.547572102671</v>
      </c>
    </row>
    <row r="413" spans="1:19" x14ac:dyDescent="0.3">
      <c r="A413" s="4">
        <v>40875</v>
      </c>
      <c r="B413" s="11">
        <v>301.59356700000001</v>
      </c>
      <c r="C413" s="11">
        <v>187.78886399999999</v>
      </c>
      <c r="D413" s="3">
        <f>B413-'ADF test'!$E$3*'Profitability analysis'!C413</f>
        <v>108.43824397732055</v>
      </c>
      <c r="E413" s="3">
        <f t="shared" si="70"/>
        <v>101.73498292918057</v>
      </c>
      <c r="F413" s="3">
        <f t="shared" si="79"/>
        <v>13.245281303505715</v>
      </c>
      <c r="G413" s="17">
        <f t="shared" si="80"/>
        <v>0.50608672587163417</v>
      </c>
      <c r="H413" s="30">
        <f t="shared" si="81"/>
        <v>5.5367130000000202</v>
      </c>
      <c r="I413" s="30">
        <f>(C413-C412)*'ADF test'!$E$3</f>
        <v>3.0611215306643236</v>
      </c>
      <c r="J413" s="5">
        <f t="shared" si="71"/>
        <v>0</v>
      </c>
      <c r="K413" s="49">
        <f t="shared" si="77"/>
        <v>-302</v>
      </c>
      <c r="L413" s="5">
        <f t="shared" si="72"/>
        <v>0</v>
      </c>
      <c r="M413" s="49">
        <f t="shared" si="78"/>
        <v>-605</v>
      </c>
      <c r="N413" s="42">
        <f t="shared" si="69"/>
        <v>0</v>
      </c>
      <c r="P413" s="5">
        <f t="shared" si="73"/>
        <v>-1672.0873260000062</v>
      </c>
      <c r="Q413" s="5">
        <f t="shared" si="74"/>
        <v>924.45870226062573</v>
      </c>
      <c r="R413" s="5">
        <f t="shared" si="75"/>
        <v>-747.62862373938049</v>
      </c>
      <c r="S413" s="3">
        <f t="shared" si="76"/>
        <v>10524.918948363291</v>
      </c>
    </row>
    <row r="414" spans="1:19" x14ac:dyDescent="0.3">
      <c r="A414" s="4">
        <v>40876</v>
      </c>
      <c r="B414" s="11">
        <v>293.89617900000002</v>
      </c>
      <c r="C414" s="11">
        <v>182.644531</v>
      </c>
      <c r="D414" s="3">
        <f>B414-'ADF test'!$E$3*'Profitability analysis'!C414</f>
        <v>106.03219903774414</v>
      </c>
      <c r="E414" s="3">
        <f t="shared" si="70"/>
        <v>102.59620827676217</v>
      </c>
      <c r="F414" s="3">
        <f t="shared" si="79"/>
        <v>12.621751410383443</v>
      </c>
      <c r="G414" s="17">
        <f t="shared" si="80"/>
        <v>0.27222773205272482</v>
      </c>
      <c r="H414" s="30">
        <f t="shared" si="81"/>
        <v>-7.6973879999999895</v>
      </c>
      <c r="I414" s="30">
        <f>(C414-C413)*'ADF test'!$E$3</f>
        <v>-5.2913430604235812</v>
      </c>
      <c r="J414" s="5">
        <f t="shared" si="71"/>
        <v>0</v>
      </c>
      <c r="K414" s="49">
        <f t="shared" si="77"/>
        <v>-302</v>
      </c>
      <c r="L414" s="5">
        <f t="shared" si="72"/>
        <v>0</v>
      </c>
      <c r="M414" s="49">
        <f t="shared" si="78"/>
        <v>-605</v>
      </c>
      <c r="N414" s="42">
        <f t="shared" si="69"/>
        <v>0</v>
      </c>
      <c r="P414" s="5">
        <f t="shared" si="73"/>
        <v>2324.6111759999967</v>
      </c>
      <c r="Q414" s="5">
        <f t="shared" si="74"/>
        <v>-1597.9856042479214</v>
      </c>
      <c r="R414" s="5">
        <f t="shared" si="75"/>
        <v>726.6255717520753</v>
      </c>
      <c r="S414" s="3">
        <f t="shared" si="76"/>
        <v>11251.544520115367</v>
      </c>
    </row>
    <row r="415" spans="1:19" x14ac:dyDescent="0.3">
      <c r="A415" s="4">
        <v>40877</v>
      </c>
      <c r="B415" s="11">
        <v>294.61639400000001</v>
      </c>
      <c r="C415" s="11">
        <v>180.008591</v>
      </c>
      <c r="D415" s="3">
        <f>B415-'ADF test'!$E$3*'Profitability analysis'!C415</f>
        <v>109.46368152892191</v>
      </c>
      <c r="E415" s="3">
        <f t="shared" si="70"/>
        <v>103.67068366266525</v>
      </c>
      <c r="F415" s="3">
        <f t="shared" si="79"/>
        <v>11.72824908236195</v>
      </c>
      <c r="G415" s="17">
        <f t="shared" si="80"/>
        <v>0.49393543960186803</v>
      </c>
      <c r="H415" s="30">
        <f t="shared" si="81"/>
        <v>0.72021499999999605</v>
      </c>
      <c r="I415" s="30">
        <f>(C415-C414)*'ADF test'!$E$3</f>
        <v>-2.7112674911777659</v>
      </c>
      <c r="J415" s="5">
        <f t="shared" si="71"/>
        <v>0</v>
      </c>
      <c r="K415" s="49">
        <f t="shared" si="77"/>
        <v>-302</v>
      </c>
      <c r="L415" s="5">
        <f t="shared" si="72"/>
        <v>0</v>
      </c>
      <c r="M415" s="49">
        <f t="shared" si="78"/>
        <v>-605</v>
      </c>
      <c r="N415" s="42">
        <f t="shared" si="69"/>
        <v>0</v>
      </c>
      <c r="P415" s="5">
        <f t="shared" si="73"/>
        <v>-217.50492999999881</v>
      </c>
      <c r="Q415" s="5">
        <f t="shared" si="74"/>
        <v>-818.80278233568527</v>
      </c>
      <c r="R415" s="5">
        <f t="shared" si="75"/>
        <v>-1036.3077123356841</v>
      </c>
      <c r="S415" s="3">
        <f t="shared" si="76"/>
        <v>10215.236807779684</v>
      </c>
    </row>
    <row r="416" spans="1:19" x14ac:dyDescent="0.3">
      <c r="A416" s="4">
        <v>40878</v>
      </c>
      <c r="B416" s="11">
        <v>300.60324100000003</v>
      </c>
      <c r="C416" s="11">
        <v>184.89782700000001</v>
      </c>
      <c r="D416" s="3">
        <f>B416-'ADF test'!$E$3*'Profitability analysis'!C416</f>
        <v>110.42157239809345</v>
      </c>
      <c r="E416" s="3">
        <f t="shared" si="70"/>
        <v>104.58370203286272</v>
      </c>
      <c r="F416" s="3">
        <f t="shared" si="79"/>
        <v>11.11627221257876</v>
      </c>
      <c r="G416" s="17">
        <f t="shared" si="80"/>
        <v>0.52516439446533258</v>
      </c>
      <c r="H416" s="30">
        <f t="shared" si="81"/>
        <v>5.9868470000000116</v>
      </c>
      <c r="I416" s="30">
        <f>(C416-C415)*'ADF test'!$E$3</f>
        <v>5.0289561308284787</v>
      </c>
      <c r="J416" s="5">
        <f t="shared" si="71"/>
        <v>0</v>
      </c>
      <c r="K416" s="49">
        <f t="shared" si="77"/>
        <v>-302</v>
      </c>
      <c r="L416" s="5">
        <f t="shared" si="72"/>
        <v>0</v>
      </c>
      <c r="M416" s="49">
        <f t="shared" si="78"/>
        <v>-605</v>
      </c>
      <c r="N416" s="42">
        <f t="shared" si="69"/>
        <v>0</v>
      </c>
      <c r="P416" s="5">
        <f t="shared" si="73"/>
        <v>-1808.0277940000035</v>
      </c>
      <c r="Q416" s="5">
        <f t="shared" si="74"/>
        <v>1518.7447515102006</v>
      </c>
      <c r="R416" s="5">
        <f t="shared" si="75"/>
        <v>-289.28304248980294</v>
      </c>
      <c r="S416" s="3">
        <f t="shared" si="76"/>
        <v>9925.9537652898798</v>
      </c>
    </row>
    <row r="417" spans="1:19" x14ac:dyDescent="0.3">
      <c r="A417" s="4">
        <v>40879</v>
      </c>
      <c r="B417" s="11">
        <v>306.59008799999998</v>
      </c>
      <c r="C417" s="11">
        <v>190.254715</v>
      </c>
      <c r="D417" s="3">
        <f>B417-'ADF test'!$E$3*'Profitability analysis'!C417</f>
        <v>110.898447134582</v>
      </c>
      <c r="E417" s="3">
        <f t="shared" si="70"/>
        <v>105.40256366618522</v>
      </c>
      <c r="F417" s="3">
        <f t="shared" si="79"/>
        <v>10.619161130240638</v>
      </c>
      <c r="G417" s="17">
        <f t="shared" si="80"/>
        <v>0.51754403205597121</v>
      </c>
      <c r="H417" s="30">
        <f t="shared" si="81"/>
        <v>5.9868469999999547</v>
      </c>
      <c r="I417" s="30">
        <f>(C417-C416)*'ADF test'!$E$3</f>
        <v>5.5099722635114023</v>
      </c>
      <c r="J417" s="5">
        <f t="shared" si="71"/>
        <v>0</v>
      </c>
      <c r="K417" s="49">
        <f t="shared" si="77"/>
        <v>-302</v>
      </c>
      <c r="L417" s="5">
        <f t="shared" si="72"/>
        <v>0</v>
      </c>
      <c r="M417" s="49">
        <f t="shared" si="78"/>
        <v>-605</v>
      </c>
      <c r="N417" s="42">
        <f t="shared" si="69"/>
        <v>0</v>
      </c>
      <c r="P417" s="5">
        <f t="shared" si="73"/>
        <v>-1808.0277939999864</v>
      </c>
      <c r="Q417" s="5">
        <f t="shared" si="74"/>
        <v>1664.0116235804435</v>
      </c>
      <c r="R417" s="5">
        <f t="shared" si="75"/>
        <v>-144.01617041954296</v>
      </c>
      <c r="S417" s="3">
        <f t="shared" si="76"/>
        <v>9781.9375948703364</v>
      </c>
    </row>
    <row r="418" spans="1:19" x14ac:dyDescent="0.3">
      <c r="A418" s="4">
        <v>40882</v>
      </c>
      <c r="B418" s="11">
        <v>312.081818</v>
      </c>
      <c r="C418" s="11">
        <v>191.65770000000001</v>
      </c>
      <c r="D418" s="3">
        <f>B418-'ADF test'!$E$3*'Profitability analysis'!C418</f>
        <v>114.94709890779762</v>
      </c>
      <c r="E418" s="3">
        <f t="shared" si="70"/>
        <v>106.28117652675965</v>
      </c>
      <c r="F418" s="3">
        <f t="shared" si="79"/>
        <v>10.264543383408618</v>
      </c>
      <c r="G418" s="17">
        <f t="shared" si="80"/>
        <v>0.84425795257930114</v>
      </c>
      <c r="H418" s="30">
        <f t="shared" si="81"/>
        <v>5.4917300000000182</v>
      </c>
      <c r="I418" s="30">
        <f>(C418-C417)*'ADF test'!$E$3</f>
        <v>1.4430782267843856</v>
      </c>
      <c r="J418" s="5">
        <f t="shared" si="71"/>
        <v>0</v>
      </c>
      <c r="K418" s="49">
        <f t="shared" si="77"/>
        <v>-302</v>
      </c>
      <c r="L418" s="5">
        <f t="shared" si="72"/>
        <v>0</v>
      </c>
      <c r="M418" s="49">
        <f t="shared" si="78"/>
        <v>-605</v>
      </c>
      <c r="N418" s="42">
        <f t="shared" si="69"/>
        <v>0</v>
      </c>
      <c r="P418" s="5">
        <f t="shared" si="73"/>
        <v>-1658.5024600000056</v>
      </c>
      <c r="Q418" s="5">
        <f t="shared" si="74"/>
        <v>435.80962448888442</v>
      </c>
      <c r="R418" s="5">
        <f t="shared" si="75"/>
        <v>-1222.6928355111213</v>
      </c>
      <c r="S418" s="3">
        <f t="shared" si="76"/>
        <v>8559.2447593592151</v>
      </c>
    </row>
    <row r="419" spans="1:19" x14ac:dyDescent="0.3">
      <c r="A419" s="4">
        <v>40884</v>
      </c>
      <c r="B419" s="11">
        <v>309.20095800000001</v>
      </c>
      <c r="C419" s="11">
        <v>188.299026</v>
      </c>
      <c r="D419" s="3">
        <f>B419-'ADF test'!$E$3*'Profitability analysis'!C419</f>
        <v>115.52089403259714</v>
      </c>
      <c r="E419" s="3">
        <f t="shared" si="70"/>
        <v>107.13228010446717</v>
      </c>
      <c r="F419" s="3">
        <f t="shared" si="79"/>
        <v>9.9197316145084233</v>
      </c>
      <c r="G419" s="17">
        <f t="shared" si="80"/>
        <v>0.84564928307747089</v>
      </c>
      <c r="H419" s="30">
        <f t="shared" si="81"/>
        <v>-2.8808599999999842</v>
      </c>
      <c r="I419" s="30">
        <f>(C419-C418)*'ADF test'!$E$3</f>
        <v>-3.4546551247995008</v>
      </c>
      <c r="J419" s="5">
        <f t="shared" si="71"/>
        <v>0</v>
      </c>
      <c r="K419" s="49">
        <f t="shared" si="77"/>
        <v>-302</v>
      </c>
      <c r="L419" s="5">
        <f t="shared" si="72"/>
        <v>0</v>
      </c>
      <c r="M419" s="49">
        <f t="shared" si="78"/>
        <v>-605</v>
      </c>
      <c r="N419" s="42">
        <f t="shared" ref="N419:N482" si="82">IF(J419&lt;&gt;"",J419,IF(L419&lt;&gt;"",L419,N418))</f>
        <v>0</v>
      </c>
      <c r="P419" s="5">
        <f t="shared" si="73"/>
        <v>870.01971999999523</v>
      </c>
      <c r="Q419" s="5">
        <f t="shared" si="74"/>
        <v>-1043.3058476894491</v>
      </c>
      <c r="R419" s="5">
        <f t="shared" si="75"/>
        <v>-173.28612768945391</v>
      </c>
      <c r="S419" s="3">
        <f t="shared" si="76"/>
        <v>8385.9586316697605</v>
      </c>
    </row>
    <row r="420" spans="1:19" x14ac:dyDescent="0.3">
      <c r="A420" s="4">
        <v>40885</v>
      </c>
      <c r="B420" s="11">
        <v>303.34912100000003</v>
      </c>
      <c r="C420" s="11">
        <v>179.96608000000001</v>
      </c>
      <c r="D420" s="3">
        <f>B420-'ADF test'!$E$3*'Profitability analysis'!C420</f>
        <v>118.24013436953948</v>
      </c>
      <c r="E420" s="3">
        <f t="shared" ref="E420:E483" si="83">AVERAGE(D391:D420)</f>
        <v>108.34329679819254</v>
      </c>
      <c r="F420" s="3">
        <f t="shared" si="79"/>
        <v>8.8995096114276855</v>
      </c>
      <c r="G420" s="17">
        <f t="shared" si="80"/>
        <v>1.1120654961301015</v>
      </c>
      <c r="H420" s="30">
        <f t="shared" si="81"/>
        <v>-5.8518369999999891</v>
      </c>
      <c r="I420" s="30">
        <f>(C420-C419)*'ADF test'!$E$3</f>
        <v>-8.5710773369423201</v>
      </c>
      <c r="J420" s="5">
        <f t="shared" ref="J420:J483" si="84">IF(AND(G420&lt;-1.5,G420&gt;-2.5),10,IF(AND(G420&lt;-1,G420&gt;-1.5),1,IF(AND(G420&gt;1.5,G420&lt;2.5),-10,IF(AND(G420&gt;1,G420&lt;1.5),-1,0))))</f>
        <v>-1</v>
      </c>
      <c r="K420" s="49">
        <f t="shared" si="77"/>
        <v>-303</v>
      </c>
      <c r="L420" s="5">
        <f t="shared" ref="L420:L483" si="85">IF(AND(G420&gt;1.5,G420&lt;2.5),-10,IF(AND(G420&gt;1,G420&lt;1.5),-1,0))</f>
        <v>-1</v>
      </c>
      <c r="M420" s="49">
        <f t="shared" si="78"/>
        <v>-606</v>
      </c>
      <c r="N420" s="42">
        <f t="shared" si="82"/>
        <v>-1</v>
      </c>
      <c r="P420" s="5">
        <f t="shared" ref="P420:P483" si="86">K419*H420</f>
        <v>1767.2547739999968</v>
      </c>
      <c r="Q420" s="5">
        <f t="shared" ref="Q420:Q483" si="87">I420*-1*K419</f>
        <v>-2588.4653557565807</v>
      </c>
      <c r="R420" s="5">
        <f t="shared" ref="R420:R483" si="88">SUM(P420:Q420)</f>
        <v>-821.21058175658391</v>
      </c>
      <c r="S420" s="3">
        <f t="shared" ref="S420:S483" si="89">R420+S419</f>
        <v>7564.7480499131761</v>
      </c>
    </row>
    <row r="421" spans="1:19" x14ac:dyDescent="0.3">
      <c r="A421" s="4">
        <v>40886</v>
      </c>
      <c r="B421" s="11">
        <v>303.16906699999998</v>
      </c>
      <c r="C421" s="11">
        <v>181.92176799999999</v>
      </c>
      <c r="D421" s="3">
        <f>B421-'ADF test'!$E$3*'Profitability analysis'!C421</f>
        <v>116.04850450010142</v>
      </c>
      <c r="E421" s="3">
        <f t="shared" si="83"/>
        <v>109.4557363479796</v>
      </c>
      <c r="F421" s="3">
        <f t="shared" si="79"/>
        <v>7.5663417715502259</v>
      </c>
      <c r="G421" s="17">
        <f t="shared" si="80"/>
        <v>0.87132835803306097</v>
      </c>
      <c r="H421" s="30">
        <f t="shared" si="81"/>
        <v>-0.18005400000004101</v>
      </c>
      <c r="I421" s="30">
        <f>(C421-C420)*'ADF test'!$E$3</f>
        <v>2.0115758694379995</v>
      </c>
      <c r="J421" s="5">
        <f t="shared" si="84"/>
        <v>0</v>
      </c>
      <c r="K421" s="49">
        <f t="shared" ref="K421:K484" si="90">J421+K420</f>
        <v>-303</v>
      </c>
      <c r="L421" s="5">
        <f t="shared" si="85"/>
        <v>0</v>
      </c>
      <c r="M421" s="49">
        <f t="shared" ref="M421:M484" si="91">L421+M420</f>
        <v>-606</v>
      </c>
      <c r="N421" s="42">
        <f t="shared" si="82"/>
        <v>0</v>
      </c>
      <c r="P421" s="5">
        <f t="shared" si="86"/>
        <v>54.556362000012427</v>
      </c>
      <c r="Q421" s="5">
        <f t="shared" si="87"/>
        <v>609.50748843971382</v>
      </c>
      <c r="R421" s="5">
        <f t="shared" si="88"/>
        <v>664.06385043972625</v>
      </c>
      <c r="S421" s="3">
        <f t="shared" si="89"/>
        <v>8228.8119003529027</v>
      </c>
    </row>
    <row r="422" spans="1:19" x14ac:dyDescent="0.3">
      <c r="A422" s="4">
        <v>40889</v>
      </c>
      <c r="B422" s="11">
        <v>298.75769000000003</v>
      </c>
      <c r="C422" s="11">
        <v>175.24691799999999</v>
      </c>
      <c r="D422" s="3">
        <f>B422-'ADF test'!$E$3*'Profitability analysis'!C422</f>
        <v>118.50272528058503</v>
      </c>
      <c r="E422" s="3">
        <f t="shared" si="83"/>
        <v>109.89319483475259</v>
      </c>
      <c r="F422" s="3">
        <f t="shared" si="79"/>
        <v>7.7007012642996546</v>
      </c>
      <c r="G422" s="17">
        <f t="shared" si="80"/>
        <v>1.1180190154559169</v>
      </c>
      <c r="H422" s="30">
        <f t="shared" si="81"/>
        <v>-4.411376999999959</v>
      </c>
      <c r="I422" s="30">
        <f>(C422-C421)*'ADF test'!$E$3</f>
        <v>-6.8655977804835677</v>
      </c>
      <c r="J422" s="5">
        <f t="shared" si="84"/>
        <v>-1</v>
      </c>
      <c r="K422" s="49">
        <f t="shared" si="90"/>
        <v>-304</v>
      </c>
      <c r="L422" s="5">
        <f t="shared" si="85"/>
        <v>-1</v>
      </c>
      <c r="M422" s="49">
        <f t="shared" si="91"/>
        <v>-607</v>
      </c>
      <c r="N422" s="42">
        <f t="shared" si="82"/>
        <v>-1</v>
      </c>
      <c r="P422" s="5">
        <f t="shared" si="86"/>
        <v>1336.6472309999876</v>
      </c>
      <c r="Q422" s="5">
        <f t="shared" si="87"/>
        <v>-2080.2761274865211</v>
      </c>
      <c r="R422" s="5">
        <f t="shared" si="88"/>
        <v>-743.62889648653345</v>
      </c>
      <c r="S422" s="3">
        <f t="shared" si="89"/>
        <v>7485.1830038663693</v>
      </c>
    </row>
    <row r="423" spans="1:19" x14ac:dyDescent="0.3">
      <c r="A423" s="4">
        <v>40890</v>
      </c>
      <c r="B423" s="11">
        <v>292.05059799999998</v>
      </c>
      <c r="C423" s="11">
        <v>168.44450399999999</v>
      </c>
      <c r="D423" s="3">
        <f>B423-'ADF test'!$E$3*'Profitability analysis'!C423</f>
        <v>118.79244046881101</v>
      </c>
      <c r="E423" s="3">
        <f t="shared" si="83"/>
        <v>110.52833658453001</v>
      </c>
      <c r="F423" s="3">
        <f t="shared" si="79"/>
        <v>7.6196059635922699</v>
      </c>
      <c r="G423" s="17">
        <f t="shared" si="80"/>
        <v>1.0845841535334302</v>
      </c>
      <c r="H423" s="30">
        <f t="shared" si="81"/>
        <v>-6.7070920000000456</v>
      </c>
      <c r="I423" s="30">
        <f>(C423-C422)*'ADF test'!$E$3</f>
        <v>-6.9968071882260121</v>
      </c>
      <c r="J423" s="5">
        <f t="shared" si="84"/>
        <v>-1</v>
      </c>
      <c r="K423" s="49">
        <f t="shared" si="90"/>
        <v>-305</v>
      </c>
      <c r="L423" s="5">
        <f t="shared" si="85"/>
        <v>-1</v>
      </c>
      <c r="M423" s="49">
        <f t="shared" si="91"/>
        <v>-608</v>
      </c>
      <c r="N423" s="42">
        <f t="shared" si="82"/>
        <v>-1</v>
      </c>
      <c r="P423" s="5">
        <f t="shared" si="86"/>
        <v>2038.9559680000139</v>
      </c>
      <c r="Q423" s="5">
        <f t="shared" si="87"/>
        <v>-2127.0293852207078</v>
      </c>
      <c r="R423" s="5">
        <f t="shared" si="88"/>
        <v>-88.073417220693955</v>
      </c>
      <c r="S423" s="3">
        <f t="shared" si="89"/>
        <v>7397.1095866456753</v>
      </c>
    </row>
    <row r="424" spans="1:19" x14ac:dyDescent="0.3">
      <c r="A424" s="4">
        <v>40891</v>
      </c>
      <c r="B424" s="11">
        <v>287.54922499999998</v>
      </c>
      <c r="C424" s="11">
        <v>169.33732599999999</v>
      </c>
      <c r="D424" s="3">
        <f>B424-'ADF test'!$E$3*'Profitability analysis'!C424</f>
        <v>113.37273121532712</v>
      </c>
      <c r="E424" s="3">
        <f t="shared" si="83"/>
        <v>111.0143483987068</v>
      </c>
      <c r="F424" s="3">
        <f t="shared" si="79"/>
        <v>7.3036718686532494</v>
      </c>
      <c r="G424" s="17">
        <f t="shared" si="80"/>
        <v>0.3229037200784311</v>
      </c>
      <c r="H424" s="30">
        <f t="shared" si="81"/>
        <v>-4.501373000000001</v>
      </c>
      <c r="I424" s="30">
        <f>(C424-C423)*'ADF test'!$E$3</f>
        <v>0.91833625348387982</v>
      </c>
      <c r="J424" s="5">
        <f t="shared" si="84"/>
        <v>0</v>
      </c>
      <c r="K424" s="49">
        <f t="shared" si="90"/>
        <v>-305</v>
      </c>
      <c r="L424" s="5">
        <f t="shared" si="85"/>
        <v>0</v>
      </c>
      <c r="M424" s="49">
        <f t="shared" si="91"/>
        <v>-608</v>
      </c>
      <c r="N424" s="42">
        <f t="shared" si="82"/>
        <v>0</v>
      </c>
      <c r="P424" s="5">
        <f t="shared" si="86"/>
        <v>1372.9187650000003</v>
      </c>
      <c r="Q424" s="5">
        <f t="shared" si="87"/>
        <v>280.09255731258332</v>
      </c>
      <c r="R424" s="5">
        <f t="shared" si="88"/>
        <v>1653.0113223125836</v>
      </c>
      <c r="S424" s="3">
        <f t="shared" si="89"/>
        <v>9050.120908958259</v>
      </c>
    </row>
    <row r="425" spans="1:19" x14ac:dyDescent="0.3">
      <c r="A425" s="4">
        <v>40892</v>
      </c>
      <c r="B425" s="11">
        <v>286.24383499999999</v>
      </c>
      <c r="C425" s="11">
        <v>167.84927400000001</v>
      </c>
      <c r="D425" s="3">
        <f>B425-'ADF test'!$E$3*'Profitability analysis'!C425</f>
        <v>113.59791740931561</v>
      </c>
      <c r="E425" s="3">
        <f t="shared" si="83"/>
        <v>111.40108203849556</v>
      </c>
      <c r="F425" s="3">
        <f t="shared" si="79"/>
        <v>7.1143874101678257</v>
      </c>
      <c r="G425" s="17">
        <f t="shared" si="80"/>
        <v>0.30878770639905756</v>
      </c>
      <c r="H425" s="30">
        <f t="shared" si="81"/>
        <v>-1.3053899999999885</v>
      </c>
      <c r="I425" s="30">
        <f>(C425-C424)*'ADF test'!$E$3</f>
        <v>-1.5305761939884823</v>
      </c>
      <c r="J425" s="5">
        <f t="shared" si="84"/>
        <v>0</v>
      </c>
      <c r="K425" s="49">
        <f t="shared" si="90"/>
        <v>-305</v>
      </c>
      <c r="L425" s="5">
        <f t="shared" si="85"/>
        <v>0</v>
      </c>
      <c r="M425" s="49">
        <f t="shared" si="91"/>
        <v>-608</v>
      </c>
      <c r="N425" s="42">
        <f t="shared" si="82"/>
        <v>0</v>
      </c>
      <c r="P425" s="5">
        <f t="shared" si="86"/>
        <v>398.14394999999649</v>
      </c>
      <c r="Q425" s="5">
        <f t="shared" si="87"/>
        <v>-466.8257391664871</v>
      </c>
      <c r="R425" s="5">
        <f t="shared" si="88"/>
        <v>-68.681789166490603</v>
      </c>
      <c r="S425" s="3">
        <f t="shared" si="89"/>
        <v>8981.4391197917685</v>
      </c>
    </row>
    <row r="426" spans="1:19" x14ac:dyDescent="0.3">
      <c r="A426" s="4">
        <v>40893</v>
      </c>
      <c r="B426" s="11">
        <v>279.13159200000001</v>
      </c>
      <c r="C426" s="11">
        <v>159.21875</v>
      </c>
      <c r="D426" s="3">
        <f>B426-'ADF test'!$E$3*'Profitability analysis'!C426</f>
        <v>115.36283365915799</v>
      </c>
      <c r="E426" s="3">
        <f t="shared" si="83"/>
        <v>111.58512929601365</v>
      </c>
      <c r="F426" s="3">
        <f t="shared" si="79"/>
        <v>7.1440050927497341</v>
      </c>
      <c r="G426" s="17">
        <f t="shared" si="80"/>
        <v>0.5287936268380089</v>
      </c>
      <c r="H426" s="30">
        <f t="shared" si="81"/>
        <v>-7.1122429999999781</v>
      </c>
      <c r="I426" s="30">
        <f>(C426-C425)*'ADF test'!$E$3</f>
        <v>-8.8771592498423626</v>
      </c>
      <c r="J426" s="5">
        <f t="shared" si="84"/>
        <v>0</v>
      </c>
      <c r="K426" s="49">
        <f t="shared" si="90"/>
        <v>-305</v>
      </c>
      <c r="L426" s="5">
        <f t="shared" si="85"/>
        <v>0</v>
      </c>
      <c r="M426" s="49">
        <f t="shared" si="91"/>
        <v>-608</v>
      </c>
      <c r="N426" s="42">
        <f t="shared" si="82"/>
        <v>0</v>
      </c>
      <c r="P426" s="5">
        <f t="shared" si="86"/>
        <v>2169.2341149999934</v>
      </c>
      <c r="Q426" s="5">
        <f t="shared" si="87"/>
        <v>-2707.5335712019205</v>
      </c>
      <c r="R426" s="5">
        <f t="shared" si="88"/>
        <v>-538.29945620192711</v>
      </c>
      <c r="S426" s="3">
        <f t="shared" si="89"/>
        <v>8443.1396635898418</v>
      </c>
    </row>
    <row r="427" spans="1:19" s="8" customFormat="1" x14ac:dyDescent="0.3">
      <c r="A427" s="7">
        <v>40896</v>
      </c>
      <c r="B427" s="13">
        <v>265.40231299999999</v>
      </c>
      <c r="C427" s="13">
        <v>149.69537399999999</v>
      </c>
      <c r="D427" s="3">
        <f>B427-'ADF test'!$E$3*'Profitability analysis'!C427</f>
        <v>111.42908101979688</v>
      </c>
      <c r="E427" s="3">
        <f t="shared" si="83"/>
        <v>111.85815360575683</v>
      </c>
      <c r="F427" s="3">
        <f t="shared" si="79"/>
        <v>6.9683690301413428</v>
      </c>
      <c r="G427" s="17">
        <f t="shared" si="80"/>
        <v>-6.1574320203768004E-2</v>
      </c>
      <c r="H427" s="30">
        <f t="shared" si="81"/>
        <v>-13.72927900000002</v>
      </c>
      <c r="I427" s="30">
        <f>(C427-C426)*'ADF test'!$E$3</f>
        <v>-9.7955263606389131</v>
      </c>
      <c r="J427" s="5">
        <f t="shared" si="84"/>
        <v>0</v>
      </c>
      <c r="K427" s="49">
        <f t="shared" si="90"/>
        <v>-305</v>
      </c>
      <c r="L427" s="5">
        <f t="shared" si="85"/>
        <v>0</v>
      </c>
      <c r="M427" s="49">
        <f t="shared" si="91"/>
        <v>-608</v>
      </c>
      <c r="N427" s="42">
        <f t="shared" si="82"/>
        <v>0</v>
      </c>
      <c r="O427" s="42"/>
      <c r="P427" s="5">
        <f t="shared" si="86"/>
        <v>4187.4300950000061</v>
      </c>
      <c r="Q427" s="5">
        <f t="shared" si="87"/>
        <v>-2987.6355399948684</v>
      </c>
      <c r="R427" s="5">
        <f t="shared" si="88"/>
        <v>1199.7945550051377</v>
      </c>
      <c r="S427" s="3">
        <f t="shared" si="89"/>
        <v>9642.934218594979</v>
      </c>
    </row>
    <row r="428" spans="1:19" x14ac:dyDescent="0.3">
      <c r="A428" s="4">
        <v>40897</v>
      </c>
      <c r="B428" s="11">
        <v>251.35798600000001</v>
      </c>
      <c r="C428" s="11">
        <v>141.70254499999999</v>
      </c>
      <c r="D428" s="3">
        <f>B428-'ADF test'!$E$3*'Profitability analysis'!C428</f>
        <v>105.60599480306317</v>
      </c>
      <c r="E428" s="3">
        <f t="shared" si="83"/>
        <v>112.04417213005367</v>
      </c>
      <c r="F428" s="3">
        <f t="shared" si="79"/>
        <v>6.7113519657397083</v>
      </c>
      <c r="G428" s="17">
        <f t="shared" si="80"/>
        <v>-0.95929663052337011</v>
      </c>
      <c r="H428" s="30">
        <f t="shared" si="81"/>
        <v>-14.044326999999981</v>
      </c>
      <c r="I428" s="30">
        <f>(C428-C427)*'ADF test'!$E$3</f>
        <v>-8.2212407832662553</v>
      </c>
      <c r="J428" s="5">
        <f t="shared" si="84"/>
        <v>0</v>
      </c>
      <c r="K428" s="49">
        <f t="shared" si="90"/>
        <v>-305</v>
      </c>
      <c r="L428" s="5">
        <f t="shared" si="85"/>
        <v>0</v>
      </c>
      <c r="M428" s="49">
        <f t="shared" si="91"/>
        <v>-608</v>
      </c>
      <c r="N428" s="42">
        <f t="shared" si="82"/>
        <v>0</v>
      </c>
      <c r="P428" s="5">
        <f t="shared" si="86"/>
        <v>4283.5197349999944</v>
      </c>
      <c r="Q428" s="5">
        <f t="shared" si="87"/>
        <v>-2507.478438896208</v>
      </c>
      <c r="R428" s="5">
        <f t="shared" si="88"/>
        <v>1776.0412961037864</v>
      </c>
      <c r="S428" s="3">
        <f t="shared" si="89"/>
        <v>11418.975514698766</v>
      </c>
    </row>
    <row r="429" spans="1:19" x14ac:dyDescent="0.3">
      <c r="A429" s="4">
        <v>40898</v>
      </c>
      <c r="B429" s="11">
        <v>264.41207900000001</v>
      </c>
      <c r="C429" s="11">
        <v>148.164841</v>
      </c>
      <c r="D429" s="3">
        <f>B429-'ADF test'!$E$3*'Profitability analysis'!C429</f>
        <v>112.01311819709031</v>
      </c>
      <c r="E429" s="3">
        <f t="shared" si="83"/>
        <v>112.14735193553751</v>
      </c>
      <c r="F429" s="3">
        <f t="shared" si="79"/>
        <v>6.6853726471480801</v>
      </c>
      <c r="G429" s="17">
        <f t="shared" si="80"/>
        <v>-2.0078721939975976E-2</v>
      </c>
      <c r="H429" s="30">
        <f t="shared" si="81"/>
        <v>13.054092999999995</v>
      </c>
      <c r="I429" s="30">
        <f>(C429-C428)*'ADF test'!$E$3</f>
        <v>6.6469696059728616</v>
      </c>
      <c r="J429" s="5">
        <f t="shared" si="84"/>
        <v>0</v>
      </c>
      <c r="K429" s="49">
        <f t="shared" si="90"/>
        <v>-305</v>
      </c>
      <c r="L429" s="5">
        <f t="shared" si="85"/>
        <v>0</v>
      </c>
      <c r="M429" s="49">
        <f t="shared" si="91"/>
        <v>-608</v>
      </c>
      <c r="N429" s="42">
        <f t="shared" si="82"/>
        <v>0</v>
      </c>
      <c r="P429" s="5">
        <f t="shared" si="86"/>
        <v>-3981.4983649999986</v>
      </c>
      <c r="Q429" s="5">
        <f t="shared" si="87"/>
        <v>2027.3257298217227</v>
      </c>
      <c r="R429" s="5">
        <f t="shared" si="88"/>
        <v>-1954.1726351782759</v>
      </c>
      <c r="S429" s="3">
        <f t="shared" si="89"/>
        <v>9464.80287952049</v>
      </c>
    </row>
    <row r="430" spans="1:19" s="8" customFormat="1" x14ac:dyDescent="0.3">
      <c r="A430" s="7">
        <v>40899</v>
      </c>
      <c r="B430" s="13">
        <v>273.41488600000002</v>
      </c>
      <c r="C430" s="13">
        <v>148.67501799999999</v>
      </c>
      <c r="D430" s="3">
        <f>B430-'ADF test'!$E$3*'Profitability analysis'!C430</f>
        <v>120.49116882371058</v>
      </c>
      <c r="E430" s="3">
        <f t="shared" si="83"/>
        <v>113.03047721125104</v>
      </c>
      <c r="F430" s="3">
        <f t="shared" si="79"/>
        <v>5.9100546002971956</v>
      </c>
      <c r="G430" s="17">
        <f t="shared" si="80"/>
        <v>1.2623727049974072</v>
      </c>
      <c r="H430" s="30">
        <f t="shared" si="81"/>
        <v>9.0028070000000184</v>
      </c>
      <c r="I430" s="30">
        <f>(C430-C429)*'ADF test'!$E$3</f>
        <v>0.52475637337974046</v>
      </c>
      <c r="J430" s="5">
        <f t="shared" si="84"/>
        <v>-1</v>
      </c>
      <c r="K430" s="49">
        <f t="shared" si="90"/>
        <v>-306</v>
      </c>
      <c r="L430" s="5">
        <f t="shared" si="85"/>
        <v>-1</v>
      </c>
      <c r="M430" s="49">
        <f t="shared" si="91"/>
        <v>-609</v>
      </c>
      <c r="N430" s="42">
        <f t="shared" si="82"/>
        <v>-1</v>
      </c>
      <c r="O430" s="42"/>
      <c r="P430" s="5">
        <f t="shared" si="86"/>
        <v>-2745.8561350000055</v>
      </c>
      <c r="Q430" s="5">
        <f t="shared" si="87"/>
        <v>160.05069388082083</v>
      </c>
      <c r="R430" s="5">
        <f t="shared" si="88"/>
        <v>-2585.8054411191847</v>
      </c>
      <c r="S430" s="3">
        <f t="shared" si="89"/>
        <v>6878.9974384013058</v>
      </c>
    </row>
    <row r="431" spans="1:19" s="8" customFormat="1" x14ac:dyDescent="0.3">
      <c r="A431" s="7">
        <v>40900</v>
      </c>
      <c r="B431" s="13">
        <v>263.60180700000001</v>
      </c>
      <c r="C431" s="13">
        <v>145.273819</v>
      </c>
      <c r="D431" s="3">
        <f>B431-'ADF test'!$E$3*'Profitability analysis'!C431</f>
        <v>114.17648518920686</v>
      </c>
      <c r="E431" s="3">
        <f t="shared" si="83"/>
        <v>113.5781369306598</v>
      </c>
      <c r="F431" s="3">
        <f t="shared" si="79"/>
        <v>5.1583710806024881</v>
      </c>
      <c r="G431" s="17">
        <f t="shared" si="80"/>
        <v>0.11599558255843366</v>
      </c>
      <c r="H431" s="30">
        <f t="shared" si="81"/>
        <v>-9.8130790000000161</v>
      </c>
      <c r="I431" s="30">
        <f>(C431-C430)*'ADF test'!$E$3</f>
        <v>-3.4983953654962878</v>
      </c>
      <c r="J431" s="5">
        <f t="shared" si="84"/>
        <v>0</v>
      </c>
      <c r="K431" s="49">
        <f t="shared" si="90"/>
        <v>-306</v>
      </c>
      <c r="L431" s="5">
        <f t="shared" si="85"/>
        <v>0</v>
      </c>
      <c r="M431" s="49">
        <f t="shared" si="91"/>
        <v>-609</v>
      </c>
      <c r="N431" s="42">
        <f t="shared" si="82"/>
        <v>0</v>
      </c>
      <c r="O431" s="42"/>
      <c r="P431" s="5">
        <f t="shared" si="86"/>
        <v>3002.8021740000049</v>
      </c>
      <c r="Q431" s="5">
        <f t="shared" si="87"/>
        <v>-1070.5089818418642</v>
      </c>
      <c r="R431" s="5">
        <f t="shared" si="88"/>
        <v>1932.2931921581408</v>
      </c>
      <c r="S431" s="3">
        <f t="shared" si="89"/>
        <v>8811.2906305594461</v>
      </c>
    </row>
    <row r="432" spans="1:19" x14ac:dyDescent="0.3">
      <c r="A432" s="4">
        <v>40903</v>
      </c>
      <c r="B432" s="11">
        <v>263.69180299999999</v>
      </c>
      <c r="C432" s="11">
        <v>144.38099700000001</v>
      </c>
      <c r="D432" s="3">
        <f>B432-'ADF test'!$E$3*'Profitability analysis'!C432</f>
        <v>115.1848174426907</v>
      </c>
      <c r="E432" s="3">
        <f t="shared" si="83"/>
        <v>113.9005093932375</v>
      </c>
      <c r="F432" s="3">
        <f t="shared" si="79"/>
        <v>4.9343364953837296</v>
      </c>
      <c r="G432" s="17">
        <f t="shared" si="80"/>
        <v>0.26027978648288858</v>
      </c>
      <c r="H432" s="30">
        <f t="shared" si="81"/>
        <v>8.9995999999985088E-2</v>
      </c>
      <c r="I432" s="30">
        <f>(C432-C431)*'ADF test'!$E$3</f>
        <v>-0.91833625348387982</v>
      </c>
      <c r="J432" s="5">
        <f t="shared" si="84"/>
        <v>0</v>
      </c>
      <c r="K432" s="49">
        <f t="shared" si="90"/>
        <v>-306</v>
      </c>
      <c r="L432" s="5">
        <f t="shared" si="85"/>
        <v>0</v>
      </c>
      <c r="M432" s="49">
        <f t="shared" si="91"/>
        <v>-609</v>
      </c>
      <c r="N432" s="42">
        <f t="shared" si="82"/>
        <v>0</v>
      </c>
      <c r="P432" s="5">
        <f t="shared" si="86"/>
        <v>-27.538775999995437</v>
      </c>
      <c r="Q432" s="5">
        <f t="shared" si="87"/>
        <v>-281.01089356606724</v>
      </c>
      <c r="R432" s="5">
        <f t="shared" si="88"/>
        <v>-308.54966956606268</v>
      </c>
      <c r="S432" s="3">
        <f t="shared" si="89"/>
        <v>8502.7409609933839</v>
      </c>
    </row>
    <row r="433" spans="1:19" x14ac:dyDescent="0.3">
      <c r="A433" s="4">
        <v>40904</v>
      </c>
      <c r="B433" s="11">
        <v>259.32547</v>
      </c>
      <c r="C433" s="11">
        <v>139.61932400000001</v>
      </c>
      <c r="D433" s="3">
        <f>B433-'ADF test'!$E$3*'Profitability analysis'!C433</f>
        <v>115.71623219435384</v>
      </c>
      <c r="E433" s="3">
        <f t="shared" si="83"/>
        <v>114.17959274536126</v>
      </c>
      <c r="F433" s="3">
        <f t="shared" si="79"/>
        <v>4.7852197440986073</v>
      </c>
      <c r="G433" s="17">
        <f t="shared" si="80"/>
        <v>0.32112202389193117</v>
      </c>
      <c r="H433" s="30">
        <f t="shared" si="81"/>
        <v>-4.3663329999999974</v>
      </c>
      <c r="I433" s="30">
        <f>(C433-C432)*'ADF test'!$E$3</f>
        <v>-4.8977477516631209</v>
      </c>
      <c r="J433" s="5">
        <f t="shared" si="84"/>
        <v>0</v>
      </c>
      <c r="K433" s="49">
        <f t="shared" si="90"/>
        <v>-306</v>
      </c>
      <c r="L433" s="5">
        <f t="shared" si="85"/>
        <v>0</v>
      </c>
      <c r="M433" s="49">
        <f t="shared" si="91"/>
        <v>-609</v>
      </c>
      <c r="N433" s="42">
        <f t="shared" si="82"/>
        <v>0</v>
      </c>
      <c r="P433" s="5">
        <f t="shared" si="86"/>
        <v>1336.0978979999991</v>
      </c>
      <c r="Q433" s="5">
        <f t="shared" si="87"/>
        <v>-1498.7108120089149</v>
      </c>
      <c r="R433" s="5">
        <f t="shared" si="88"/>
        <v>-162.61291400891582</v>
      </c>
      <c r="S433" s="3">
        <f t="shared" si="89"/>
        <v>8340.1280469844678</v>
      </c>
    </row>
    <row r="434" spans="1:19" x14ac:dyDescent="0.3">
      <c r="A434" s="4">
        <v>40905</v>
      </c>
      <c r="B434" s="11">
        <v>248.20701600000001</v>
      </c>
      <c r="C434" s="11">
        <v>135.750473</v>
      </c>
      <c r="D434" s="3">
        <f>B434-'ADF test'!$E$3*'Profitability analysis'!C434</f>
        <v>108.5771896925331</v>
      </c>
      <c r="E434" s="3">
        <f t="shared" si="83"/>
        <v>114.12162616082217</v>
      </c>
      <c r="F434" s="3">
        <f t="shared" si="79"/>
        <v>4.8438077285104502</v>
      </c>
      <c r="G434" s="17">
        <f t="shared" si="80"/>
        <v>-1.1446442094831213</v>
      </c>
      <c r="H434" s="30">
        <f t="shared" si="81"/>
        <v>-11.118453999999986</v>
      </c>
      <c r="I434" s="30">
        <f>(C434-C433)*'ADF test'!$E$3</f>
        <v>-3.9794114981792412</v>
      </c>
      <c r="J434" s="5">
        <f t="shared" si="84"/>
        <v>1</v>
      </c>
      <c r="K434" s="49">
        <f t="shared" si="90"/>
        <v>-305</v>
      </c>
      <c r="L434" s="5">
        <f t="shared" si="85"/>
        <v>0</v>
      </c>
      <c r="M434" s="49">
        <f t="shared" si="91"/>
        <v>-609</v>
      </c>
      <c r="N434" s="42">
        <f t="shared" si="82"/>
        <v>1</v>
      </c>
      <c r="P434" s="5">
        <f t="shared" si="86"/>
        <v>3402.2469239999955</v>
      </c>
      <c r="Q434" s="5">
        <f t="shared" si="87"/>
        <v>-1217.6999184428478</v>
      </c>
      <c r="R434" s="5">
        <f t="shared" si="88"/>
        <v>2184.5470055571477</v>
      </c>
      <c r="S434" s="3">
        <f t="shared" si="89"/>
        <v>10524.675052541616</v>
      </c>
    </row>
    <row r="435" spans="1:19" x14ac:dyDescent="0.3">
      <c r="A435" s="4">
        <v>40906</v>
      </c>
      <c r="B435" s="11">
        <v>241.90507500000001</v>
      </c>
      <c r="C435" s="11">
        <v>139.57678200000001</v>
      </c>
      <c r="D435" s="3">
        <f>B435-'ADF test'!$E$3*'Profitability analysis'!C435</f>
        <v>98.339594920861146</v>
      </c>
      <c r="E435" s="3">
        <f t="shared" si="83"/>
        <v>113.61531376646873</v>
      </c>
      <c r="F435" s="3">
        <f t="shared" si="79"/>
        <v>5.636832149219857</v>
      </c>
      <c r="G435" s="17">
        <f t="shared" si="80"/>
        <v>-2.7099829197010523</v>
      </c>
      <c r="H435" s="30">
        <f t="shared" si="81"/>
        <v>-6.3019409999999993</v>
      </c>
      <c r="I435" s="30">
        <f>(C435-C434)*'ADF test'!$E$3</f>
        <v>3.9356537716719315</v>
      </c>
      <c r="J435" s="5">
        <f t="shared" si="84"/>
        <v>0</v>
      </c>
      <c r="K435" s="49">
        <f t="shared" si="90"/>
        <v>-305</v>
      </c>
      <c r="L435" s="5">
        <f t="shared" si="85"/>
        <v>0</v>
      </c>
      <c r="M435" s="49">
        <f t="shared" si="91"/>
        <v>-609</v>
      </c>
      <c r="N435" s="42">
        <f t="shared" si="82"/>
        <v>0</v>
      </c>
      <c r="P435" s="5">
        <f t="shared" si="86"/>
        <v>1922.0920049999997</v>
      </c>
      <c r="Q435" s="5">
        <f t="shared" si="87"/>
        <v>1200.374400359939</v>
      </c>
      <c r="R435" s="5">
        <f t="shared" si="88"/>
        <v>3122.466405359939</v>
      </c>
      <c r="S435" s="3">
        <f t="shared" si="89"/>
        <v>13647.141457901555</v>
      </c>
    </row>
    <row r="436" spans="1:19" x14ac:dyDescent="0.3">
      <c r="A436" s="4">
        <v>40907</v>
      </c>
      <c r="B436" s="11">
        <v>239.78939800000001</v>
      </c>
      <c r="C436" s="11">
        <v>144.42352299999999</v>
      </c>
      <c r="D436" s="3">
        <f>B436-'ADF test'!$E$3*'Profitability analysis'!C436</f>
        <v>91.238671173416861</v>
      </c>
      <c r="E436" s="3">
        <f t="shared" si="83"/>
        <v>112.58681783946945</v>
      </c>
      <c r="F436" s="3">
        <f t="shared" si="79"/>
        <v>6.7429195786085607</v>
      </c>
      <c r="G436" s="17">
        <f t="shared" si="80"/>
        <v>-3.1660093846852457</v>
      </c>
      <c r="H436" s="30">
        <f t="shared" si="81"/>
        <v>-2.1156770000000051</v>
      </c>
      <c r="I436" s="30">
        <f>(C436-C435)*'ADF test'!$E$3</f>
        <v>4.9852467474443038</v>
      </c>
      <c r="J436" s="5">
        <f t="shared" si="84"/>
        <v>0</v>
      </c>
      <c r="K436" s="49">
        <f t="shared" si="90"/>
        <v>-305</v>
      </c>
      <c r="L436" s="5">
        <f t="shared" si="85"/>
        <v>0</v>
      </c>
      <c r="M436" s="49">
        <f t="shared" si="91"/>
        <v>-609</v>
      </c>
      <c r="N436" s="42">
        <f t="shared" si="82"/>
        <v>0</v>
      </c>
      <c r="P436" s="5">
        <f t="shared" si="86"/>
        <v>645.28148500000157</v>
      </c>
      <c r="Q436" s="5">
        <f t="shared" si="87"/>
        <v>1520.5002579705126</v>
      </c>
      <c r="R436" s="5">
        <f t="shared" si="88"/>
        <v>2165.7817429705142</v>
      </c>
      <c r="S436" s="3">
        <f t="shared" si="89"/>
        <v>15812.923200872068</v>
      </c>
    </row>
    <row r="437" spans="1:19" x14ac:dyDescent="0.3">
      <c r="A437" s="4">
        <v>40910</v>
      </c>
      <c r="B437" s="11">
        <v>240.46461500000001</v>
      </c>
      <c r="C437" s="11">
        <v>147.01692199999999</v>
      </c>
      <c r="D437" s="3">
        <f>B437-'ADF test'!$E$3*'Profitability analysis'!C437</f>
        <v>89.246377380169321</v>
      </c>
      <c r="E437" s="3">
        <f t="shared" si="83"/>
        <v>111.47086251711518</v>
      </c>
      <c r="F437" s="3">
        <f t="shared" si="79"/>
        <v>7.7084234097967226</v>
      </c>
      <c r="G437" s="17">
        <f t="shared" si="80"/>
        <v>-2.883142758959051</v>
      </c>
      <c r="H437" s="30">
        <f t="shared" si="81"/>
        <v>0.67521700000000351</v>
      </c>
      <c r="I437" s="30">
        <f>(C437-C436)*'ADF test'!$E$3</f>
        <v>2.6675107932475428</v>
      </c>
      <c r="J437" s="5">
        <f t="shared" si="84"/>
        <v>0</v>
      </c>
      <c r="K437" s="49">
        <f t="shared" si="90"/>
        <v>-305</v>
      </c>
      <c r="L437" s="5">
        <f t="shared" si="85"/>
        <v>0</v>
      </c>
      <c r="M437" s="49">
        <f t="shared" si="91"/>
        <v>-609</v>
      </c>
      <c r="N437" s="42">
        <f t="shared" si="82"/>
        <v>0</v>
      </c>
      <c r="P437" s="5">
        <f t="shared" si="86"/>
        <v>-205.94118500000107</v>
      </c>
      <c r="Q437" s="5">
        <f t="shared" si="87"/>
        <v>813.59079194050059</v>
      </c>
      <c r="R437" s="5">
        <f t="shared" si="88"/>
        <v>607.64960694049955</v>
      </c>
      <c r="S437" s="3">
        <f t="shared" si="89"/>
        <v>16420.572807812568</v>
      </c>
    </row>
    <row r="438" spans="1:19" x14ac:dyDescent="0.3">
      <c r="A438" s="4">
        <v>40911</v>
      </c>
      <c r="B438" s="11">
        <v>259.41546599999998</v>
      </c>
      <c r="C438" s="11">
        <v>148.88760400000001</v>
      </c>
      <c r="D438" s="3">
        <f>B438-'ADF test'!$E$3*'Profitability analysis'!C438</f>
        <v>106.27308773473294</v>
      </c>
      <c r="E438" s="3">
        <f t="shared" si="83"/>
        <v>111.29714561291492</v>
      </c>
      <c r="F438" s="3">
        <f t="shared" si="79"/>
        <v>7.7666069005963214</v>
      </c>
      <c r="G438" s="17">
        <f t="shared" si="80"/>
        <v>-0.64687938278377777</v>
      </c>
      <c r="H438" s="30">
        <f t="shared" si="81"/>
        <v>18.950850999999972</v>
      </c>
      <c r="I438" s="30">
        <f>(C438-C437)*'ADF test'!$E$3</f>
        <v>1.9241406454363303</v>
      </c>
      <c r="J438" s="5">
        <f t="shared" si="84"/>
        <v>0</v>
      </c>
      <c r="K438" s="49">
        <f t="shared" si="90"/>
        <v>-305</v>
      </c>
      <c r="L438" s="5">
        <f t="shared" si="85"/>
        <v>0</v>
      </c>
      <c r="M438" s="49">
        <f t="shared" si="91"/>
        <v>-609</v>
      </c>
      <c r="N438" s="42">
        <f t="shared" si="82"/>
        <v>0</v>
      </c>
      <c r="P438" s="5">
        <f t="shared" si="86"/>
        <v>-5780.0095549999915</v>
      </c>
      <c r="Q438" s="5">
        <f t="shared" si="87"/>
        <v>586.86289685808072</v>
      </c>
      <c r="R438" s="5">
        <f t="shared" si="88"/>
        <v>-5193.1466581419108</v>
      </c>
      <c r="S438" s="3">
        <f t="shared" si="89"/>
        <v>11227.426149670657</v>
      </c>
    </row>
    <row r="439" spans="1:19" x14ac:dyDescent="0.3">
      <c r="A439" s="4">
        <v>40912</v>
      </c>
      <c r="B439" s="11">
        <v>259.23547400000001</v>
      </c>
      <c r="C439" s="11">
        <v>148.164841</v>
      </c>
      <c r="D439" s="3">
        <f>B439-'ADF test'!$E$3*'Profitability analysis'!C439</f>
        <v>106.83651319709031</v>
      </c>
      <c r="E439" s="3">
        <f t="shared" si="83"/>
        <v>110.95156830567886</v>
      </c>
      <c r="F439" s="3">
        <f t="shared" si="79"/>
        <v>7.7252628167009663</v>
      </c>
      <c r="G439" s="17">
        <f t="shared" si="80"/>
        <v>-0.5326750954922026</v>
      </c>
      <c r="H439" s="30">
        <f t="shared" si="81"/>
        <v>-0.17999199999997018</v>
      </c>
      <c r="I439" s="30">
        <f>(C439-C438)*'ADF test'!$E$3</f>
        <v>-0.74341746235731909</v>
      </c>
      <c r="J439" s="5">
        <f t="shared" si="84"/>
        <v>0</v>
      </c>
      <c r="K439" s="49">
        <f t="shared" si="90"/>
        <v>-305</v>
      </c>
      <c r="L439" s="5">
        <f t="shared" si="85"/>
        <v>0</v>
      </c>
      <c r="M439" s="49">
        <f t="shared" si="91"/>
        <v>-609</v>
      </c>
      <c r="N439" s="42">
        <f t="shared" si="82"/>
        <v>0</v>
      </c>
      <c r="P439" s="5">
        <f t="shared" si="86"/>
        <v>54.897559999990904</v>
      </c>
      <c r="Q439" s="5">
        <f t="shared" si="87"/>
        <v>-226.74232601898231</v>
      </c>
      <c r="R439" s="5">
        <f t="shared" si="88"/>
        <v>-171.84476601899141</v>
      </c>
      <c r="S439" s="3">
        <f t="shared" si="89"/>
        <v>11055.581383651665</v>
      </c>
    </row>
    <row r="440" spans="1:19" x14ac:dyDescent="0.3">
      <c r="A440" s="4">
        <v>40913</v>
      </c>
      <c r="B440" s="11">
        <v>258.06509399999999</v>
      </c>
      <c r="C440" s="11">
        <v>145.91156000000001</v>
      </c>
      <c r="D440" s="3">
        <f>B440-'ADF test'!$E$3*'Profitability analysis'!C440</f>
        <v>107.98380640808463</v>
      </c>
      <c r="E440" s="3">
        <f t="shared" si="83"/>
        <v>110.74416787015937</v>
      </c>
      <c r="F440" s="3">
        <f t="shared" si="79"/>
        <v>7.7184014197661917</v>
      </c>
      <c r="G440" s="17">
        <f t="shared" si="80"/>
        <v>-0.35763383010964966</v>
      </c>
      <c r="H440" s="30">
        <f t="shared" si="81"/>
        <v>-1.1703800000000228</v>
      </c>
      <c r="I440" s="30">
        <f>(C440-C439)*'ADF test'!$E$3</f>
        <v>-2.317673210994363</v>
      </c>
      <c r="J440" s="5">
        <f t="shared" si="84"/>
        <v>0</v>
      </c>
      <c r="K440" s="49">
        <f t="shared" si="90"/>
        <v>-305</v>
      </c>
      <c r="L440" s="5">
        <f t="shared" si="85"/>
        <v>0</v>
      </c>
      <c r="M440" s="49">
        <f t="shared" si="91"/>
        <v>-609</v>
      </c>
      <c r="N440" s="42">
        <f t="shared" si="82"/>
        <v>0</v>
      </c>
      <c r="P440" s="5">
        <f t="shared" si="86"/>
        <v>356.96590000000697</v>
      </c>
      <c r="Q440" s="5">
        <f t="shared" si="87"/>
        <v>-706.89032935328066</v>
      </c>
      <c r="R440" s="5">
        <f t="shared" si="88"/>
        <v>-349.92442935327369</v>
      </c>
      <c r="S440" s="3">
        <f t="shared" si="89"/>
        <v>10705.656954298391</v>
      </c>
    </row>
    <row r="441" spans="1:19" x14ac:dyDescent="0.3">
      <c r="A441" s="4">
        <v>40914</v>
      </c>
      <c r="B441" s="11">
        <v>261.89126599999997</v>
      </c>
      <c r="C441" s="11">
        <v>143.02050800000001</v>
      </c>
      <c r="D441" s="3">
        <f>B441-'ADF test'!$E$3*'Profitability analysis'!C441</f>
        <v>114.78364825751385</v>
      </c>
      <c r="E441" s="3">
        <f t="shared" si="83"/>
        <v>110.44992876207313</v>
      </c>
      <c r="F441" s="3">
        <f t="shared" si="79"/>
        <v>7.3714435502190456</v>
      </c>
      <c r="G441" s="17">
        <f t="shared" si="80"/>
        <v>0.58790648886023689</v>
      </c>
      <c r="H441" s="30">
        <f t="shared" si="81"/>
        <v>3.8261719999999855</v>
      </c>
      <c r="I441" s="30">
        <f>(C441-C440)*'ADF test'!$E$3</f>
        <v>-2.9736698494292182</v>
      </c>
      <c r="J441" s="5">
        <f t="shared" si="84"/>
        <v>0</v>
      </c>
      <c r="K441" s="49">
        <f t="shared" si="90"/>
        <v>-305</v>
      </c>
      <c r="L441" s="5">
        <f t="shared" si="85"/>
        <v>0</v>
      </c>
      <c r="M441" s="49">
        <f t="shared" si="91"/>
        <v>-609</v>
      </c>
      <c r="N441" s="42">
        <f t="shared" si="82"/>
        <v>0</v>
      </c>
      <c r="P441" s="5">
        <f t="shared" si="86"/>
        <v>-1166.9824599999956</v>
      </c>
      <c r="Q441" s="5">
        <f t="shared" si="87"/>
        <v>-906.96930407591151</v>
      </c>
      <c r="R441" s="5">
        <f t="shared" si="88"/>
        <v>-2073.9517640759072</v>
      </c>
      <c r="S441" s="3">
        <f t="shared" si="89"/>
        <v>8631.705190222483</v>
      </c>
    </row>
    <row r="442" spans="1:19" s="10" customFormat="1" x14ac:dyDescent="0.3">
      <c r="A442" s="9">
        <v>40917</v>
      </c>
      <c r="B442" s="12">
        <v>264.36703499999999</v>
      </c>
      <c r="C442" s="12">
        <v>144.593582</v>
      </c>
      <c r="D442" s="3">
        <f>B442-'ADF test'!$E$3*'Profitability analysis'!C442</f>
        <v>115.64138938229024</v>
      </c>
      <c r="E442" s="3">
        <f t="shared" si="83"/>
        <v>110.77255332454997</v>
      </c>
      <c r="F442" s="3">
        <f t="shared" si="79"/>
        <v>7.3800762479690531</v>
      </c>
      <c r="G442" s="17">
        <f t="shared" si="80"/>
        <v>0.65972706705843831</v>
      </c>
      <c r="H442" s="30">
        <f t="shared" si="81"/>
        <v>2.4757690000000139</v>
      </c>
      <c r="I442" s="30">
        <f>(C442-C441)*'ADF test'!$E$3</f>
        <v>1.618027875223617</v>
      </c>
      <c r="J442" s="5">
        <f t="shared" si="84"/>
        <v>0</v>
      </c>
      <c r="K442" s="49">
        <f t="shared" si="90"/>
        <v>-305</v>
      </c>
      <c r="L442" s="5">
        <f t="shared" si="85"/>
        <v>0</v>
      </c>
      <c r="M442" s="49">
        <f t="shared" si="91"/>
        <v>-609</v>
      </c>
      <c r="N442" s="42">
        <f t="shared" si="82"/>
        <v>0</v>
      </c>
      <c r="O442" s="42"/>
      <c r="P442" s="5">
        <f t="shared" si="86"/>
        <v>-755.10954500000423</v>
      </c>
      <c r="Q442" s="5">
        <f t="shared" si="87"/>
        <v>493.49850194320317</v>
      </c>
      <c r="R442" s="5">
        <f t="shared" si="88"/>
        <v>-261.61104305680107</v>
      </c>
      <c r="S442" s="3">
        <f t="shared" si="89"/>
        <v>8370.0941471656824</v>
      </c>
    </row>
    <row r="443" spans="1:19" x14ac:dyDescent="0.3">
      <c r="A443" s="4">
        <v>40918</v>
      </c>
      <c r="B443" s="11">
        <v>273.00973499999998</v>
      </c>
      <c r="C443" s="11">
        <v>151.863663</v>
      </c>
      <c r="D443" s="3">
        <f>B443-'ADF test'!$E$3*'Profitability analysis'!C443</f>
        <v>116.80625063272495</v>
      </c>
      <c r="E443" s="3">
        <f t="shared" si="83"/>
        <v>111.05148687973013</v>
      </c>
      <c r="F443" s="3">
        <f t="shared" si="79"/>
        <v>7.446643823021132</v>
      </c>
      <c r="G443" s="17">
        <f t="shared" si="80"/>
        <v>0.77279965173090404</v>
      </c>
      <c r="H443" s="30">
        <f t="shared" si="81"/>
        <v>8.6426999999999907</v>
      </c>
      <c r="I443" s="30">
        <f>(C443-C442)*'ADF test'!$E$3</f>
        <v>7.4778387495652856</v>
      </c>
      <c r="J443" s="5">
        <f t="shared" si="84"/>
        <v>0</v>
      </c>
      <c r="K443" s="49">
        <f t="shared" si="90"/>
        <v>-305</v>
      </c>
      <c r="L443" s="5">
        <f t="shared" si="85"/>
        <v>0</v>
      </c>
      <c r="M443" s="49">
        <f t="shared" si="91"/>
        <v>-609</v>
      </c>
      <c r="N443" s="42">
        <f t="shared" si="82"/>
        <v>0</v>
      </c>
      <c r="P443" s="5">
        <f t="shared" si="86"/>
        <v>-2636.0234999999971</v>
      </c>
      <c r="Q443" s="5">
        <f t="shared" si="87"/>
        <v>2280.7408186174121</v>
      </c>
      <c r="R443" s="5">
        <f t="shared" si="88"/>
        <v>-355.282681382585</v>
      </c>
      <c r="S443" s="3">
        <f t="shared" si="89"/>
        <v>8014.8114657830974</v>
      </c>
    </row>
    <row r="444" spans="1:19" x14ac:dyDescent="0.3">
      <c r="A444" s="4">
        <v>40919</v>
      </c>
      <c r="B444" s="11">
        <v>272.69461100000001</v>
      </c>
      <c r="C444" s="11">
        <v>158.70855700000001</v>
      </c>
      <c r="D444" s="3">
        <f>B444-'ADF test'!$E$3*'Profitability analysis'!C444</f>
        <v>109.45062548977114</v>
      </c>
      <c r="E444" s="3">
        <f t="shared" si="83"/>
        <v>111.16543442813102</v>
      </c>
      <c r="F444" s="3">
        <f t="shared" si="79"/>
        <v>7.3931529553545889</v>
      </c>
      <c r="G444" s="17">
        <f t="shared" si="80"/>
        <v>-0.23194555133854047</v>
      </c>
      <c r="H444" s="30">
        <f t="shared" si="81"/>
        <v>-0.31512399999996887</v>
      </c>
      <c r="I444" s="30">
        <f>(C444-C443)*'ADF test'!$E$3</f>
        <v>7.0405011429538371</v>
      </c>
      <c r="J444" s="5">
        <f t="shared" si="84"/>
        <v>0</v>
      </c>
      <c r="K444" s="49">
        <f t="shared" si="90"/>
        <v>-305</v>
      </c>
      <c r="L444" s="5">
        <f t="shared" si="85"/>
        <v>0</v>
      </c>
      <c r="M444" s="49">
        <f t="shared" si="91"/>
        <v>-609</v>
      </c>
      <c r="N444" s="42">
        <f t="shared" si="82"/>
        <v>0</v>
      </c>
      <c r="P444" s="5">
        <f t="shared" si="86"/>
        <v>96.112819999990506</v>
      </c>
      <c r="Q444" s="5">
        <f t="shared" si="87"/>
        <v>2147.3528486009204</v>
      </c>
      <c r="R444" s="5">
        <f t="shared" si="88"/>
        <v>2243.4656686009112</v>
      </c>
      <c r="S444" s="3">
        <f t="shared" si="89"/>
        <v>10258.277134384009</v>
      </c>
    </row>
    <row r="445" spans="1:19" x14ac:dyDescent="0.3">
      <c r="A445" s="4">
        <v>40920</v>
      </c>
      <c r="B445" s="11">
        <v>269.90374800000001</v>
      </c>
      <c r="C445" s="11">
        <v>163.51277200000001</v>
      </c>
      <c r="D445" s="3">
        <f>B445-'ADF test'!$E$3*'Profitability analysis'!C445</f>
        <v>101.71825701160071</v>
      </c>
      <c r="E445" s="3">
        <f t="shared" si="83"/>
        <v>110.90725361088698</v>
      </c>
      <c r="F445" s="3">
        <f t="shared" si="79"/>
        <v>7.5873217440730558</v>
      </c>
      <c r="G445" s="17">
        <f t="shared" si="80"/>
        <v>-1.2110988447885955</v>
      </c>
      <c r="H445" s="30">
        <f t="shared" si="81"/>
        <v>-2.7908630000000016</v>
      </c>
      <c r="I445" s="30">
        <f>(C445-C444)*'ADF test'!$E$3</f>
        <v>4.9415054781704306</v>
      </c>
      <c r="J445" s="5">
        <f t="shared" si="84"/>
        <v>1</v>
      </c>
      <c r="K445" s="49">
        <f t="shared" si="90"/>
        <v>-304</v>
      </c>
      <c r="L445" s="5">
        <f t="shared" si="85"/>
        <v>0</v>
      </c>
      <c r="M445" s="49">
        <f t="shared" si="91"/>
        <v>-609</v>
      </c>
      <c r="N445" s="42">
        <f t="shared" si="82"/>
        <v>1</v>
      </c>
      <c r="P445" s="5">
        <f t="shared" si="86"/>
        <v>851.21321500000045</v>
      </c>
      <c r="Q445" s="5">
        <f t="shared" si="87"/>
        <v>1507.1591708419814</v>
      </c>
      <c r="R445" s="5">
        <f t="shared" si="88"/>
        <v>2358.3723858419817</v>
      </c>
      <c r="S445" s="3">
        <f t="shared" si="89"/>
        <v>12616.64952022599</v>
      </c>
    </row>
    <row r="446" spans="1:19" x14ac:dyDescent="0.3">
      <c r="A446" s="4">
        <v>40921</v>
      </c>
      <c r="B446" s="11">
        <v>271.569275</v>
      </c>
      <c r="C446" s="11">
        <v>161.72714199999999</v>
      </c>
      <c r="D446" s="3">
        <f>B446-'ADF test'!$E$3*'Profitability analysis'!C446</f>
        <v>105.22044211848927</v>
      </c>
      <c r="E446" s="3">
        <f t="shared" si="83"/>
        <v>110.73388260156685</v>
      </c>
      <c r="F446" s="3">
        <f t="shared" si="79"/>
        <v>7.6578972077688299</v>
      </c>
      <c r="G446" s="17">
        <f t="shared" si="80"/>
        <v>-0.71996794074021586</v>
      </c>
      <c r="H446" s="30">
        <f t="shared" si="81"/>
        <v>1.6655269999999973</v>
      </c>
      <c r="I446" s="30">
        <f>(C446-C445)*'ADF test'!$E$3</f>
        <v>-1.8366581068885541</v>
      </c>
      <c r="J446" s="5">
        <f t="shared" si="84"/>
        <v>0</v>
      </c>
      <c r="K446" s="49">
        <f t="shared" si="90"/>
        <v>-304</v>
      </c>
      <c r="L446" s="5">
        <f t="shared" si="85"/>
        <v>0</v>
      </c>
      <c r="M446" s="49">
        <f t="shared" si="91"/>
        <v>-609</v>
      </c>
      <c r="N446" s="42">
        <f t="shared" si="82"/>
        <v>0</v>
      </c>
      <c r="P446" s="5">
        <f t="shared" si="86"/>
        <v>-506.32020799999918</v>
      </c>
      <c r="Q446" s="5">
        <f t="shared" si="87"/>
        <v>-558.3440644941204</v>
      </c>
      <c r="R446" s="5">
        <f t="shared" si="88"/>
        <v>-1064.6642724941196</v>
      </c>
      <c r="S446" s="3">
        <f t="shared" si="89"/>
        <v>11551.985247731871</v>
      </c>
    </row>
    <row r="447" spans="1:19" x14ac:dyDescent="0.3">
      <c r="A447" s="4">
        <v>40924</v>
      </c>
      <c r="B447" s="11">
        <v>266.842804</v>
      </c>
      <c r="C447" s="11">
        <v>158.02832000000001</v>
      </c>
      <c r="D447" s="3">
        <f>B447-'ADF test'!$E$3*'Profitability analysis'!C447</f>
        <v>104.29849468285454</v>
      </c>
      <c r="E447" s="3">
        <f t="shared" si="83"/>
        <v>110.51388418650926</v>
      </c>
      <c r="F447" s="3">
        <f t="shared" si="79"/>
        <v>7.7472875270968498</v>
      </c>
      <c r="G447" s="17">
        <f t="shared" si="80"/>
        <v>-0.80226653288855276</v>
      </c>
      <c r="H447" s="30">
        <f t="shared" si="81"/>
        <v>-4.7264710000000036</v>
      </c>
      <c r="I447" s="30">
        <f>(C447-C446)*'ADF test'!$E$3</f>
        <v>-3.8045235643652924</v>
      </c>
      <c r="J447" s="5">
        <f t="shared" si="84"/>
        <v>0</v>
      </c>
      <c r="K447" s="49">
        <f t="shared" si="90"/>
        <v>-304</v>
      </c>
      <c r="L447" s="5">
        <f t="shared" si="85"/>
        <v>0</v>
      </c>
      <c r="M447" s="49">
        <f t="shared" si="91"/>
        <v>-609</v>
      </c>
      <c r="N447" s="42">
        <f t="shared" si="82"/>
        <v>0</v>
      </c>
      <c r="P447" s="5">
        <f t="shared" si="86"/>
        <v>1436.8471840000011</v>
      </c>
      <c r="Q447" s="5">
        <f t="shared" si="87"/>
        <v>-1156.5751635670488</v>
      </c>
      <c r="R447" s="5">
        <f t="shared" si="88"/>
        <v>280.27202043295233</v>
      </c>
      <c r="S447" s="3">
        <f t="shared" si="89"/>
        <v>11832.257268164823</v>
      </c>
    </row>
    <row r="448" spans="1:19" x14ac:dyDescent="0.3">
      <c r="A448" s="4">
        <v>40925</v>
      </c>
      <c r="B448" s="11">
        <v>272.96472199999999</v>
      </c>
      <c r="C448" s="11">
        <v>161.04688999999999</v>
      </c>
      <c r="D448" s="3">
        <f>B448-'ADF test'!$E$3*'Profitability analysis'!C448</f>
        <v>107.315580740229</v>
      </c>
      <c r="E448" s="3">
        <f t="shared" si="83"/>
        <v>110.2595002475903</v>
      </c>
      <c r="F448" s="3">
        <f t="shared" si="79"/>
        <v>7.7219523020877814</v>
      </c>
      <c r="G448" s="17">
        <f t="shared" si="80"/>
        <v>-0.38124031231912092</v>
      </c>
      <c r="H448" s="30">
        <f t="shared" si="81"/>
        <v>6.1219179999999938</v>
      </c>
      <c r="I448" s="30">
        <f>(C448-C447)*'ADF test'!$E$3</f>
        <v>3.1048319426255553</v>
      </c>
      <c r="J448" s="5">
        <f t="shared" si="84"/>
        <v>0</v>
      </c>
      <c r="K448" s="49">
        <f t="shared" si="90"/>
        <v>-304</v>
      </c>
      <c r="L448" s="5">
        <f t="shared" si="85"/>
        <v>0</v>
      </c>
      <c r="M448" s="49">
        <f t="shared" si="91"/>
        <v>-609</v>
      </c>
      <c r="N448" s="42">
        <f t="shared" si="82"/>
        <v>0</v>
      </c>
      <c r="P448" s="5">
        <f t="shared" si="86"/>
        <v>-1861.0630719999981</v>
      </c>
      <c r="Q448" s="5">
        <f t="shared" si="87"/>
        <v>943.86891055816886</v>
      </c>
      <c r="R448" s="5">
        <f t="shared" si="88"/>
        <v>-917.19416144182924</v>
      </c>
      <c r="S448" s="3">
        <f t="shared" si="89"/>
        <v>10915.063106722995</v>
      </c>
    </row>
    <row r="449" spans="1:19" x14ac:dyDescent="0.3">
      <c r="A449" s="4">
        <v>40926</v>
      </c>
      <c r="B449" s="11">
        <v>270.98410000000001</v>
      </c>
      <c r="C449" s="11">
        <v>158.02832000000001</v>
      </c>
      <c r="D449" s="3">
        <f>B449-'ADF test'!$E$3*'Profitability analysis'!C449</f>
        <v>108.43979068285455</v>
      </c>
      <c r="E449" s="3">
        <f t="shared" si="83"/>
        <v>110.02346346926555</v>
      </c>
      <c r="F449" s="3">
        <f t="shared" si="79"/>
        <v>7.6635850772096177</v>
      </c>
      <c r="G449" s="17">
        <f t="shared" si="80"/>
        <v>-0.20664907748210584</v>
      </c>
      <c r="H449" s="30">
        <f t="shared" si="81"/>
        <v>-1.9806219999999826</v>
      </c>
      <c r="I449" s="30">
        <f>(C449-C448)*'ADF test'!$E$3</f>
        <v>-3.1048319426255553</v>
      </c>
      <c r="J449" s="5">
        <f t="shared" si="84"/>
        <v>0</v>
      </c>
      <c r="K449" s="49">
        <f t="shared" si="90"/>
        <v>-304</v>
      </c>
      <c r="L449" s="5">
        <f t="shared" si="85"/>
        <v>0</v>
      </c>
      <c r="M449" s="49">
        <f t="shared" si="91"/>
        <v>-609</v>
      </c>
      <c r="N449" s="42">
        <f t="shared" si="82"/>
        <v>0</v>
      </c>
      <c r="P449" s="5">
        <f t="shared" si="86"/>
        <v>602.1090879999947</v>
      </c>
      <c r="Q449" s="5">
        <f t="shared" si="87"/>
        <v>-943.86891055816886</v>
      </c>
      <c r="R449" s="5">
        <f t="shared" si="88"/>
        <v>-341.75982255817416</v>
      </c>
      <c r="S449" s="3">
        <f t="shared" si="89"/>
        <v>10573.30328416482</v>
      </c>
    </row>
    <row r="450" spans="1:19" x14ac:dyDescent="0.3">
      <c r="A450" s="4">
        <v>40927</v>
      </c>
      <c r="B450" s="11">
        <v>275.75555400000002</v>
      </c>
      <c r="C450" s="11">
        <v>159.89897199999999</v>
      </c>
      <c r="D450" s="3">
        <f>B450-'ADF test'!$E$3*'Profitability analysis'!C450</f>
        <v>111.28713489473094</v>
      </c>
      <c r="E450" s="3">
        <f t="shared" si="83"/>
        <v>109.79169682010526</v>
      </c>
      <c r="F450" s="3">
        <f t="shared" si="79"/>
        <v>7.5101248032044845</v>
      </c>
      <c r="G450" s="17">
        <f t="shared" si="80"/>
        <v>0.19912293254934929</v>
      </c>
      <c r="H450" s="30">
        <f t="shared" si="81"/>
        <v>4.7714540000000056</v>
      </c>
      <c r="I450" s="30">
        <f>(C450-C449)*'ADF test'!$E$3</f>
        <v>1.9241097881236304</v>
      </c>
      <c r="J450" s="5">
        <f t="shared" si="84"/>
        <v>0</v>
      </c>
      <c r="K450" s="49">
        <f t="shared" si="90"/>
        <v>-304</v>
      </c>
      <c r="L450" s="5">
        <f t="shared" si="85"/>
        <v>0</v>
      </c>
      <c r="M450" s="49">
        <f t="shared" si="91"/>
        <v>-609</v>
      </c>
      <c r="N450" s="42">
        <f t="shared" si="82"/>
        <v>0</v>
      </c>
      <c r="P450" s="5">
        <f t="shared" si="86"/>
        <v>-1450.5220160000017</v>
      </c>
      <c r="Q450" s="5">
        <f t="shared" si="87"/>
        <v>584.92937558958363</v>
      </c>
      <c r="R450" s="5">
        <f t="shared" si="88"/>
        <v>-865.59264041041808</v>
      </c>
      <c r="S450" s="3">
        <f t="shared" si="89"/>
        <v>9707.7106437544026</v>
      </c>
    </row>
    <row r="451" spans="1:19" x14ac:dyDescent="0.3">
      <c r="A451" s="4">
        <v>40928</v>
      </c>
      <c r="B451" s="11">
        <v>287.27917500000001</v>
      </c>
      <c r="C451" s="11">
        <v>166.233734</v>
      </c>
      <c r="D451" s="3">
        <f>B451-'ADF test'!$E$3*'Profitability analysis'!C451</f>
        <v>116.29496483918783</v>
      </c>
      <c r="E451" s="3">
        <f t="shared" si="83"/>
        <v>109.79991216474147</v>
      </c>
      <c r="F451" s="3">
        <f t="shared" si="79"/>
        <v>7.5173364919398082</v>
      </c>
      <c r="G451" s="17">
        <f t="shared" si="80"/>
        <v>0.86400983665031372</v>
      </c>
      <c r="H451" s="30">
        <f t="shared" si="81"/>
        <v>11.523620999999991</v>
      </c>
      <c r="I451" s="30">
        <f>(C451-C450)*'ADF test'!$E$3</f>
        <v>6.5157910555430876</v>
      </c>
      <c r="J451" s="5">
        <f t="shared" si="84"/>
        <v>0</v>
      </c>
      <c r="K451" s="49">
        <f t="shared" si="90"/>
        <v>-304</v>
      </c>
      <c r="L451" s="5">
        <f t="shared" si="85"/>
        <v>0</v>
      </c>
      <c r="M451" s="49">
        <f t="shared" si="91"/>
        <v>-609</v>
      </c>
      <c r="N451" s="42">
        <f t="shared" si="82"/>
        <v>0</v>
      </c>
      <c r="P451" s="5">
        <f t="shared" si="86"/>
        <v>-3503.1807839999974</v>
      </c>
      <c r="Q451" s="5">
        <f t="shared" si="87"/>
        <v>1980.8004808850985</v>
      </c>
      <c r="R451" s="5">
        <f t="shared" si="88"/>
        <v>-1522.3803031148989</v>
      </c>
      <c r="S451" s="3">
        <f t="shared" si="89"/>
        <v>8185.3303406395034</v>
      </c>
    </row>
    <row r="452" spans="1:19" x14ac:dyDescent="0.3">
      <c r="A452" s="4">
        <v>40931</v>
      </c>
      <c r="B452" s="11">
        <v>287.23410000000001</v>
      </c>
      <c r="C452" s="11">
        <v>173.50379899999999</v>
      </c>
      <c r="D452" s="3">
        <f>B452-'ADF test'!$E$3*'Profitability analysis'!C452</f>
        <v>108.77206754685599</v>
      </c>
      <c r="E452" s="3">
        <f t="shared" si="83"/>
        <v>109.4755569069505</v>
      </c>
      <c r="F452" s="3">
        <f t="shared" si="79"/>
        <v>7.336637885651113</v>
      </c>
      <c r="G452" s="17">
        <f t="shared" si="80"/>
        <v>-9.5887158540342063E-2</v>
      </c>
      <c r="H452" s="30">
        <f t="shared" si="81"/>
        <v>-4.507499999999709E-2</v>
      </c>
      <c r="I452" s="30">
        <f>(C452-C451)*'ADF test'!$E$3</f>
        <v>7.47782229233185</v>
      </c>
      <c r="J452" s="5">
        <f t="shared" si="84"/>
        <v>0</v>
      </c>
      <c r="K452" s="49">
        <f t="shared" si="90"/>
        <v>-304</v>
      </c>
      <c r="L452" s="5">
        <f t="shared" si="85"/>
        <v>0</v>
      </c>
      <c r="M452" s="49">
        <f t="shared" si="91"/>
        <v>-609</v>
      </c>
      <c r="N452" s="42">
        <f t="shared" si="82"/>
        <v>0</v>
      </c>
      <c r="P452" s="5">
        <f t="shared" si="86"/>
        <v>13.702799999999115</v>
      </c>
      <c r="Q452" s="5">
        <f t="shared" si="87"/>
        <v>2273.2579768688825</v>
      </c>
      <c r="R452" s="5">
        <f t="shared" si="88"/>
        <v>2286.9607768688816</v>
      </c>
      <c r="S452" s="3">
        <f t="shared" si="89"/>
        <v>10472.291117508385</v>
      </c>
    </row>
    <row r="453" spans="1:19" x14ac:dyDescent="0.3">
      <c r="A453" s="4">
        <v>40932</v>
      </c>
      <c r="B453" s="11">
        <v>305.779877</v>
      </c>
      <c r="C453" s="11">
        <v>180.90141299999999</v>
      </c>
      <c r="D453" s="3">
        <f>B453-'ADF test'!$E$3*'Profitability analysis'!C453</f>
        <v>119.70882827543801</v>
      </c>
      <c r="E453" s="3">
        <f t="shared" si="83"/>
        <v>109.5061031671714</v>
      </c>
      <c r="F453" s="3">
        <f t="shared" si="79"/>
        <v>7.3785545259156553</v>
      </c>
      <c r="G453" s="17">
        <f t="shared" si="80"/>
        <v>1.3827539082935054</v>
      </c>
      <c r="H453" s="30">
        <f t="shared" si="81"/>
        <v>18.545776999999987</v>
      </c>
      <c r="I453" s="30">
        <f>(C453-C452)*'ADF test'!$E$3</f>
        <v>7.609016271417973</v>
      </c>
      <c r="J453" s="5">
        <f t="shared" si="84"/>
        <v>-1</v>
      </c>
      <c r="K453" s="49">
        <f t="shared" si="90"/>
        <v>-305</v>
      </c>
      <c r="L453" s="5">
        <f t="shared" si="85"/>
        <v>-1</v>
      </c>
      <c r="M453" s="49">
        <f t="shared" si="91"/>
        <v>-610</v>
      </c>
      <c r="N453" s="42">
        <f t="shared" si="82"/>
        <v>-1</v>
      </c>
      <c r="P453" s="5">
        <f t="shared" si="86"/>
        <v>-5637.916207999996</v>
      </c>
      <c r="Q453" s="5">
        <f t="shared" si="87"/>
        <v>2313.1409465110637</v>
      </c>
      <c r="R453" s="5">
        <f t="shared" si="88"/>
        <v>-3324.7752614889323</v>
      </c>
      <c r="S453" s="3">
        <f t="shared" si="89"/>
        <v>7147.5158560194523</v>
      </c>
    </row>
    <row r="454" spans="1:19" x14ac:dyDescent="0.3">
      <c r="A454" s="4">
        <v>40933</v>
      </c>
      <c r="B454" s="11">
        <v>308.43572999999998</v>
      </c>
      <c r="C454" s="11">
        <v>175.842117</v>
      </c>
      <c r="D454" s="3">
        <f>B454-'ADF test'!$E$3*'Profitability analysis'!C454</f>
        <v>127.56855722597012</v>
      </c>
      <c r="E454" s="3">
        <f t="shared" si="83"/>
        <v>109.97929736752617</v>
      </c>
      <c r="F454" s="3">
        <f t="shared" si="79"/>
        <v>8.0589059570043133</v>
      </c>
      <c r="G454" s="17">
        <f t="shared" si="80"/>
        <v>2.1825865635218675</v>
      </c>
      <c r="H454" s="30">
        <f t="shared" si="81"/>
        <v>2.6558529999999791</v>
      </c>
      <c r="I454" s="30">
        <f>(C454-C453)*'ADF test'!$E$3</f>
        <v>-5.2038759505321259</v>
      </c>
      <c r="J454" s="5">
        <f t="shared" si="84"/>
        <v>-10</v>
      </c>
      <c r="K454" s="49">
        <f t="shared" si="90"/>
        <v>-315</v>
      </c>
      <c r="L454" s="5">
        <f t="shared" si="85"/>
        <v>-10</v>
      </c>
      <c r="M454" s="49">
        <f t="shared" si="91"/>
        <v>-620</v>
      </c>
      <c r="N454" s="42">
        <f t="shared" si="82"/>
        <v>-10</v>
      </c>
      <c r="P454" s="5">
        <f t="shared" si="86"/>
        <v>-810.03516499999364</v>
      </c>
      <c r="Q454" s="5">
        <f t="shared" si="87"/>
        <v>-1587.1821649122985</v>
      </c>
      <c r="R454" s="5">
        <f t="shared" si="88"/>
        <v>-2397.2173299122924</v>
      </c>
      <c r="S454" s="3">
        <f t="shared" si="89"/>
        <v>4750.2985261071599</v>
      </c>
    </row>
    <row r="455" spans="1:19" x14ac:dyDescent="0.3">
      <c r="A455" s="4">
        <v>40935</v>
      </c>
      <c r="B455" s="11">
        <v>317.57354700000002</v>
      </c>
      <c r="C455" s="11">
        <v>182.857101</v>
      </c>
      <c r="D455" s="3">
        <f>B455-'ADF test'!$E$3*'Profitability analysis'!C455</f>
        <v>129.49092240600001</v>
      </c>
      <c r="E455" s="3">
        <f t="shared" si="83"/>
        <v>110.50906420074899</v>
      </c>
      <c r="F455" s="3">
        <f t="shared" si="79"/>
        <v>8.7938507221867326</v>
      </c>
      <c r="G455" s="17">
        <f t="shared" si="80"/>
        <v>2.1585376878595537</v>
      </c>
      <c r="H455" s="30">
        <f t="shared" si="81"/>
        <v>9.1378170000000409</v>
      </c>
      <c r="I455" s="30">
        <f>(C455-C454)*'ADF test'!$E$3</f>
        <v>7.2154518199701547</v>
      </c>
      <c r="J455" s="5">
        <f t="shared" si="84"/>
        <v>-10</v>
      </c>
      <c r="K455" s="49">
        <f t="shared" si="90"/>
        <v>-325</v>
      </c>
      <c r="L455" s="5">
        <f t="shared" si="85"/>
        <v>-10</v>
      </c>
      <c r="M455" s="49">
        <f t="shared" si="91"/>
        <v>-630</v>
      </c>
      <c r="N455" s="42">
        <f t="shared" si="82"/>
        <v>-10</v>
      </c>
      <c r="P455" s="5">
        <f t="shared" si="86"/>
        <v>-2878.4123550000131</v>
      </c>
      <c r="Q455" s="5">
        <f t="shared" si="87"/>
        <v>2272.867323290599</v>
      </c>
      <c r="R455" s="5">
        <f t="shared" si="88"/>
        <v>-605.54503170941416</v>
      </c>
      <c r="S455" s="3">
        <f t="shared" si="89"/>
        <v>4144.7534943977462</v>
      </c>
    </row>
    <row r="456" spans="1:19" x14ac:dyDescent="0.3">
      <c r="A456" s="4">
        <v>40938</v>
      </c>
      <c r="B456" s="11">
        <v>302.58386200000001</v>
      </c>
      <c r="C456" s="11">
        <v>182.94212300000001</v>
      </c>
      <c r="D456" s="3">
        <f>B456-'ADF test'!$E$3*'Profitability analysis'!C456</f>
        <v>114.41378572476486</v>
      </c>
      <c r="E456" s="3">
        <f t="shared" si="83"/>
        <v>110.47742926960254</v>
      </c>
      <c r="F456" s="3">
        <f t="shared" si="79"/>
        <v>8.7774795187450749</v>
      </c>
      <c r="G456" s="17">
        <f t="shared" si="80"/>
        <v>0.44846091030527524</v>
      </c>
      <c r="H456" s="30">
        <f t="shared" si="81"/>
        <v>-14.989685000000009</v>
      </c>
      <c r="I456" s="30">
        <f>(C456-C455)*'ADF test'!$E$3</f>
        <v>8.7451681235134596E-2</v>
      </c>
      <c r="J456" s="5">
        <f t="shared" si="84"/>
        <v>0</v>
      </c>
      <c r="K456" s="49">
        <f t="shared" si="90"/>
        <v>-325</v>
      </c>
      <c r="L456" s="5">
        <f t="shared" si="85"/>
        <v>0</v>
      </c>
      <c r="M456" s="49">
        <f t="shared" si="91"/>
        <v>-630</v>
      </c>
      <c r="N456" s="42">
        <f t="shared" si="82"/>
        <v>0</v>
      </c>
      <c r="P456" s="5">
        <f t="shared" si="86"/>
        <v>4871.6476250000032</v>
      </c>
      <c r="Q456" s="5">
        <f t="shared" si="87"/>
        <v>28.421796401418742</v>
      </c>
      <c r="R456" s="5">
        <f t="shared" si="88"/>
        <v>4900.069421401422</v>
      </c>
      <c r="S456" s="3">
        <f t="shared" si="89"/>
        <v>9044.8229157991682</v>
      </c>
    </row>
    <row r="457" spans="1:19" x14ac:dyDescent="0.3">
      <c r="A457" s="4">
        <v>40939</v>
      </c>
      <c r="B457" s="11">
        <v>310.28128099999998</v>
      </c>
      <c r="C457" s="11">
        <v>194.03852800000001</v>
      </c>
      <c r="D457" s="3">
        <f>B457-'ADF test'!$E$3*'Profitability analysis'!C457</f>
        <v>110.69769677487128</v>
      </c>
      <c r="E457" s="3">
        <f t="shared" si="83"/>
        <v>110.45304979477169</v>
      </c>
      <c r="F457" s="3">
        <f t="shared" si="79"/>
        <v>8.7757607005262503</v>
      </c>
      <c r="G457" s="17">
        <f t="shared" si="80"/>
        <v>2.7877581038065216E-2</v>
      </c>
      <c r="H457" s="30">
        <f t="shared" si="81"/>
        <v>7.697418999999968</v>
      </c>
      <c r="I457" s="30">
        <f>(C457-C456)*'ADF test'!$E$3</f>
        <v>11.413507949893537</v>
      </c>
      <c r="J457" s="5">
        <f t="shared" si="84"/>
        <v>0</v>
      </c>
      <c r="K457" s="49">
        <f t="shared" si="90"/>
        <v>-325</v>
      </c>
      <c r="L457" s="5">
        <f t="shared" si="85"/>
        <v>0</v>
      </c>
      <c r="M457" s="49">
        <f t="shared" si="91"/>
        <v>-630</v>
      </c>
      <c r="N457" s="42">
        <f t="shared" si="82"/>
        <v>0</v>
      </c>
      <c r="P457" s="5">
        <f t="shared" si="86"/>
        <v>-2501.6611749999897</v>
      </c>
      <c r="Q457" s="5">
        <f t="shared" si="87"/>
        <v>3709.3900837153997</v>
      </c>
      <c r="R457" s="5">
        <f t="shared" si="88"/>
        <v>1207.7289087154099</v>
      </c>
      <c r="S457" s="3">
        <f t="shared" si="89"/>
        <v>10252.551824514578</v>
      </c>
    </row>
    <row r="458" spans="1:19" x14ac:dyDescent="0.3">
      <c r="A458" s="4">
        <v>40940</v>
      </c>
      <c r="B458" s="11">
        <v>306.90524299999998</v>
      </c>
      <c r="C458" s="11">
        <v>200.458313</v>
      </c>
      <c r="D458" s="3">
        <f>B458-'ADF test'!$E$3*'Profitability analysis'!C458</f>
        <v>100.71841500951601</v>
      </c>
      <c r="E458" s="3">
        <f t="shared" si="83"/>
        <v>110.29013046832011</v>
      </c>
      <c r="F458" s="3">
        <f t="shared" si="79"/>
        <v>8.913140611819367</v>
      </c>
      <c r="G458" s="17">
        <f t="shared" si="80"/>
        <v>-1.0738880800457058</v>
      </c>
      <c r="H458" s="30">
        <f t="shared" si="81"/>
        <v>-3.3760379999999941</v>
      </c>
      <c r="I458" s="30">
        <f>(C458-C457)*'ADF test'!$E$3</f>
        <v>6.6032437653552796</v>
      </c>
      <c r="J458" s="5">
        <f t="shared" si="84"/>
        <v>1</v>
      </c>
      <c r="K458" s="49">
        <f t="shared" si="90"/>
        <v>-324</v>
      </c>
      <c r="L458" s="5">
        <f t="shared" si="85"/>
        <v>0</v>
      </c>
      <c r="M458" s="49">
        <f t="shared" si="91"/>
        <v>-630</v>
      </c>
      <c r="N458" s="42">
        <f t="shared" si="82"/>
        <v>1</v>
      </c>
      <c r="P458" s="5">
        <f t="shared" si="86"/>
        <v>1097.212349999998</v>
      </c>
      <c r="Q458" s="5">
        <f t="shared" si="87"/>
        <v>2146.0542237404657</v>
      </c>
      <c r="R458" s="5">
        <f t="shared" si="88"/>
        <v>3243.2665737404636</v>
      </c>
      <c r="S458" s="3">
        <f t="shared" si="89"/>
        <v>13495.818398255042</v>
      </c>
    </row>
    <row r="459" spans="1:19" x14ac:dyDescent="0.3">
      <c r="A459" s="4">
        <v>40941</v>
      </c>
      <c r="B459" s="11">
        <v>315.05276500000002</v>
      </c>
      <c r="C459" s="11">
        <v>199.182861</v>
      </c>
      <c r="D459" s="3">
        <f>B459-'ADF test'!$E$3*'Profitability analysis'!C459</f>
        <v>110.17783771444775</v>
      </c>
      <c r="E459" s="3">
        <f t="shared" si="83"/>
        <v>110.22895445223203</v>
      </c>
      <c r="F459" s="3">
        <f t="shared" si="79"/>
        <v>8.907203282614228</v>
      </c>
      <c r="G459" s="17">
        <f t="shared" si="80"/>
        <v>-5.7388089350175102E-3</v>
      </c>
      <c r="H459" s="30">
        <f t="shared" si="81"/>
        <v>8.1475220000000377</v>
      </c>
      <c r="I459" s="30">
        <f>(C459-C458)*'ADF test'!$E$3</f>
        <v>-1.3119007049316984</v>
      </c>
      <c r="J459" s="5">
        <f t="shared" si="84"/>
        <v>0</v>
      </c>
      <c r="K459" s="49">
        <f t="shared" si="90"/>
        <v>-324</v>
      </c>
      <c r="L459" s="5">
        <f t="shared" si="85"/>
        <v>0</v>
      </c>
      <c r="M459" s="49">
        <f t="shared" si="91"/>
        <v>-630</v>
      </c>
      <c r="N459" s="42">
        <f t="shared" si="82"/>
        <v>0</v>
      </c>
      <c r="P459" s="5">
        <f t="shared" si="86"/>
        <v>-2639.797128000012</v>
      </c>
      <c r="Q459" s="5">
        <f t="shared" si="87"/>
        <v>-425.0558283978703</v>
      </c>
      <c r="R459" s="5">
        <f t="shared" si="88"/>
        <v>-3064.8529563978823</v>
      </c>
      <c r="S459" s="3">
        <f t="shared" si="89"/>
        <v>10430.965441857159</v>
      </c>
    </row>
    <row r="460" spans="1:19" x14ac:dyDescent="0.3">
      <c r="A460" s="4">
        <v>40942</v>
      </c>
      <c r="B460" s="11">
        <v>313.61230499999999</v>
      </c>
      <c r="C460" s="11">
        <v>195.18646200000001</v>
      </c>
      <c r="D460" s="3">
        <f>B460-'ADF test'!$E$3*'Profitability analysis'!C460</f>
        <v>112.84798216313595</v>
      </c>
      <c r="E460" s="3">
        <f t="shared" si="83"/>
        <v>109.9741815635462</v>
      </c>
      <c r="F460" s="3">
        <f t="shared" si="79"/>
        <v>8.7106926459947385</v>
      </c>
      <c r="G460" s="17">
        <f t="shared" si="80"/>
        <v>0.32991642758870138</v>
      </c>
      <c r="H460" s="30">
        <f t="shared" si="81"/>
        <v>-1.44046000000003</v>
      </c>
      <c r="I460" s="30">
        <f>(C460-C459)*'ADF test'!$E$3</f>
        <v>-4.1106044486882487</v>
      </c>
      <c r="J460" s="5">
        <f t="shared" si="84"/>
        <v>0</v>
      </c>
      <c r="K460" s="49">
        <f t="shared" si="90"/>
        <v>-324</v>
      </c>
      <c r="L460" s="5">
        <f t="shared" si="85"/>
        <v>0</v>
      </c>
      <c r="M460" s="49">
        <f t="shared" si="91"/>
        <v>-630</v>
      </c>
      <c r="N460" s="42">
        <f t="shared" si="82"/>
        <v>0</v>
      </c>
      <c r="P460" s="5">
        <f t="shared" si="86"/>
        <v>466.70904000000974</v>
      </c>
      <c r="Q460" s="5">
        <f t="shared" si="87"/>
        <v>-1331.8358413749925</v>
      </c>
      <c r="R460" s="5">
        <f t="shared" si="88"/>
        <v>-865.12680137498273</v>
      </c>
      <c r="S460" s="3">
        <f t="shared" si="89"/>
        <v>9565.8386404821758</v>
      </c>
    </row>
    <row r="461" spans="1:19" x14ac:dyDescent="0.3">
      <c r="A461" s="4">
        <v>40945</v>
      </c>
      <c r="B461" s="11">
        <v>310.10122699999999</v>
      </c>
      <c r="C461" s="11">
        <v>204.66729699999999</v>
      </c>
      <c r="D461" s="3">
        <f>B461-'ADF test'!$E$3*'Profitability analysis'!C461</f>
        <v>99.585134500427301</v>
      </c>
      <c r="E461" s="3">
        <f t="shared" si="83"/>
        <v>109.48780320725355</v>
      </c>
      <c r="F461" s="3">
        <f t="shared" si="79"/>
        <v>8.873798803160053</v>
      </c>
      <c r="G461" s="17">
        <f t="shared" si="80"/>
        <v>-1.1159446958950436</v>
      </c>
      <c r="H461" s="30">
        <f t="shared" si="81"/>
        <v>-3.5110779999999977</v>
      </c>
      <c r="I461" s="30">
        <f>(C461-C460)*'ADF test'!$E$3</f>
        <v>9.751769662708659</v>
      </c>
      <c r="J461" s="5">
        <f t="shared" si="84"/>
        <v>1</v>
      </c>
      <c r="K461" s="49">
        <f t="shared" si="90"/>
        <v>-323</v>
      </c>
      <c r="L461" s="5">
        <f t="shared" si="85"/>
        <v>0</v>
      </c>
      <c r="M461" s="49">
        <f t="shared" si="91"/>
        <v>-630</v>
      </c>
      <c r="N461" s="42">
        <f t="shared" si="82"/>
        <v>1</v>
      </c>
      <c r="P461" s="5">
        <f t="shared" si="86"/>
        <v>1137.5892719999993</v>
      </c>
      <c r="Q461" s="5">
        <f t="shared" si="87"/>
        <v>3159.5733707176055</v>
      </c>
      <c r="R461" s="5">
        <f t="shared" si="88"/>
        <v>4297.1626427176052</v>
      </c>
      <c r="S461" s="3">
        <f t="shared" si="89"/>
        <v>13863.001283199781</v>
      </c>
    </row>
    <row r="462" spans="1:19" x14ac:dyDescent="0.3">
      <c r="A462" s="4">
        <v>40946</v>
      </c>
      <c r="B462" s="11">
        <v>307.26531999999997</v>
      </c>
      <c r="C462" s="11">
        <v>202.71159399999999</v>
      </c>
      <c r="D462" s="3">
        <f>B462-'ADF test'!$E$3*'Profitability analysis'!C462</f>
        <v>98.760818798521626</v>
      </c>
      <c r="E462" s="3">
        <f t="shared" si="83"/>
        <v>108.94033658578125</v>
      </c>
      <c r="F462" s="3">
        <f t="shared" si="79"/>
        <v>9.0157056124635488</v>
      </c>
      <c r="G462" s="17">
        <f t="shared" si="80"/>
        <v>-1.1290871979212802</v>
      </c>
      <c r="H462" s="30">
        <f t="shared" si="81"/>
        <v>-2.8359070000000202</v>
      </c>
      <c r="I462" s="30">
        <f>(C462-C461)*'ADF test'!$E$3</f>
        <v>-2.0115912980943493</v>
      </c>
      <c r="J462" s="5">
        <f t="shared" si="84"/>
        <v>1</v>
      </c>
      <c r="K462" s="49">
        <f t="shared" si="90"/>
        <v>-322</v>
      </c>
      <c r="L462" s="5">
        <f t="shared" si="85"/>
        <v>0</v>
      </c>
      <c r="M462" s="49">
        <f t="shared" si="91"/>
        <v>-630</v>
      </c>
      <c r="N462" s="42">
        <f t="shared" si="82"/>
        <v>1</v>
      </c>
      <c r="P462" s="5">
        <f t="shared" si="86"/>
        <v>915.99796100000651</v>
      </c>
      <c r="Q462" s="5">
        <f t="shared" si="87"/>
        <v>-649.74398928447488</v>
      </c>
      <c r="R462" s="5">
        <f t="shared" si="88"/>
        <v>266.25397171553163</v>
      </c>
      <c r="S462" s="3">
        <f t="shared" si="89"/>
        <v>14129.255254915313</v>
      </c>
    </row>
    <row r="463" spans="1:19" x14ac:dyDescent="0.3">
      <c r="A463" s="4">
        <v>40947</v>
      </c>
      <c r="B463" s="11">
        <v>332.02301</v>
      </c>
      <c r="C463" s="11">
        <v>202.11637899999999</v>
      </c>
      <c r="D463" s="3">
        <f>B463-'ADF test'!$E$3*'Profitability analysis'!C463</f>
        <v>124.13073331036995</v>
      </c>
      <c r="E463" s="3">
        <f t="shared" si="83"/>
        <v>109.22081995631513</v>
      </c>
      <c r="F463" s="3">
        <f t="shared" si="79"/>
        <v>9.3581621146265839</v>
      </c>
      <c r="G463" s="17">
        <f t="shared" si="80"/>
        <v>1.5932523043975679</v>
      </c>
      <c r="H463" s="30">
        <f t="shared" si="81"/>
        <v>24.757690000000025</v>
      </c>
      <c r="I463" s="30">
        <f>(C463-C462)*'ADF test'!$E$3</f>
        <v>-0.61222451184828186</v>
      </c>
      <c r="J463" s="5">
        <f t="shared" si="84"/>
        <v>-10</v>
      </c>
      <c r="K463" s="49">
        <f t="shared" si="90"/>
        <v>-332</v>
      </c>
      <c r="L463" s="5">
        <f t="shared" si="85"/>
        <v>-10</v>
      </c>
      <c r="M463" s="49">
        <f t="shared" si="91"/>
        <v>-640</v>
      </c>
      <c r="N463" s="42">
        <f t="shared" si="82"/>
        <v>-10</v>
      </c>
      <c r="P463" s="5">
        <f t="shared" si="86"/>
        <v>-7971.9761800000078</v>
      </c>
      <c r="Q463" s="5">
        <f t="shared" si="87"/>
        <v>-197.13629281514676</v>
      </c>
      <c r="R463" s="5">
        <f t="shared" si="88"/>
        <v>-8169.1124728151544</v>
      </c>
      <c r="S463" s="3">
        <f t="shared" si="89"/>
        <v>5960.1427821001589</v>
      </c>
    </row>
    <row r="464" spans="1:19" x14ac:dyDescent="0.3">
      <c r="A464" s="4">
        <v>40948</v>
      </c>
      <c r="B464" s="11">
        <v>332.47314499999999</v>
      </c>
      <c r="C464" s="11">
        <v>215.891266</v>
      </c>
      <c r="D464" s="3">
        <f>B464-'ADF test'!$E$3*'Profitability analysis'!C464</f>
        <v>110.41233514279133</v>
      </c>
      <c r="E464" s="3">
        <f t="shared" si="83"/>
        <v>109.28199147132376</v>
      </c>
      <c r="F464" s="3">
        <f t="shared" si="79"/>
        <v>9.359807573620726</v>
      </c>
      <c r="G464" s="17">
        <f t="shared" si="80"/>
        <v>0.12076569550994644</v>
      </c>
      <c r="H464" s="30">
        <f t="shared" si="81"/>
        <v>0.45013499999998885</v>
      </c>
      <c r="I464" s="30">
        <f>(C464-C463)*'ADF test'!$E$3</f>
        <v>14.168533167578614</v>
      </c>
      <c r="J464" s="5">
        <f t="shared" si="84"/>
        <v>0</v>
      </c>
      <c r="K464" s="49">
        <f t="shared" si="90"/>
        <v>-332</v>
      </c>
      <c r="L464" s="5">
        <f t="shared" si="85"/>
        <v>0</v>
      </c>
      <c r="M464" s="49">
        <f t="shared" si="91"/>
        <v>-640</v>
      </c>
      <c r="N464" s="42">
        <f t="shared" si="82"/>
        <v>0</v>
      </c>
      <c r="P464" s="5">
        <f t="shared" si="86"/>
        <v>-149.4448199999963</v>
      </c>
      <c r="Q464" s="5">
        <f t="shared" si="87"/>
        <v>4703.9530116361002</v>
      </c>
      <c r="R464" s="5">
        <f t="shared" si="88"/>
        <v>4554.5081916361041</v>
      </c>
      <c r="S464" s="3">
        <f t="shared" si="89"/>
        <v>10514.650973736263</v>
      </c>
    </row>
    <row r="465" spans="1:19" s="8" customFormat="1" x14ac:dyDescent="0.3">
      <c r="A465" s="7">
        <v>40949</v>
      </c>
      <c r="B465" s="13">
        <v>328.511932</v>
      </c>
      <c r="C465" s="13">
        <v>212.915222</v>
      </c>
      <c r="D465" s="3">
        <f>B465-'ADF test'!$E$3*'Profitability analysis'!C465</f>
        <v>109.51221281614301</v>
      </c>
      <c r="E465" s="3">
        <f t="shared" si="83"/>
        <v>109.65441206783314</v>
      </c>
      <c r="F465" s="3">
        <f t="shared" si="79"/>
        <v>9.1288288768470327</v>
      </c>
      <c r="G465" s="17">
        <f t="shared" si="80"/>
        <v>-1.5576943505949846E-2</v>
      </c>
      <c r="H465" s="30">
        <f t="shared" si="81"/>
        <v>-3.9612129999999866</v>
      </c>
      <c r="I465" s="30">
        <f>(C465-C464)*'ADF test'!$E$3</f>
        <v>-3.0610906733516821</v>
      </c>
      <c r="J465" s="5">
        <f t="shared" si="84"/>
        <v>0</v>
      </c>
      <c r="K465" s="49">
        <f t="shared" si="90"/>
        <v>-332</v>
      </c>
      <c r="L465" s="5">
        <f t="shared" si="85"/>
        <v>0</v>
      </c>
      <c r="M465" s="49">
        <f t="shared" si="91"/>
        <v>-640</v>
      </c>
      <c r="N465" s="42">
        <f t="shared" si="82"/>
        <v>0</v>
      </c>
      <c r="O465" s="42"/>
      <c r="P465" s="5">
        <f t="shared" si="86"/>
        <v>1315.1227159999955</v>
      </c>
      <c r="Q465" s="5">
        <f t="shared" si="87"/>
        <v>-1016.2821035527585</v>
      </c>
      <c r="R465" s="5">
        <f t="shared" si="88"/>
        <v>298.84061244723705</v>
      </c>
      <c r="S465" s="3">
        <f t="shared" si="89"/>
        <v>10813.4915861835</v>
      </c>
    </row>
    <row r="466" spans="1:19" x14ac:dyDescent="0.3">
      <c r="A466" s="4">
        <v>40952</v>
      </c>
      <c r="B466" s="11">
        <v>331.48288000000002</v>
      </c>
      <c r="C466" s="11">
        <v>214.27569600000001</v>
      </c>
      <c r="D466" s="3">
        <f>B466-'ADF test'!$E$3*'Profitability analysis'!C466</f>
        <v>111.08380842997622</v>
      </c>
      <c r="E466" s="3">
        <f t="shared" si="83"/>
        <v>110.31591664305178</v>
      </c>
      <c r="F466" s="3">
        <f t="shared" ref="F466:F529" si="92">_xlfn.STDEV.S(D437:D466)</f>
        <v>8.441494383552099</v>
      </c>
      <c r="G466" s="17">
        <f t="shared" ref="G466:G529" si="93">(D466-E466)/F466</f>
        <v>9.0966332740876135E-2</v>
      </c>
      <c r="H466" s="30">
        <f t="shared" ref="H466:H529" si="94">B466-B465</f>
        <v>2.9709480000000212</v>
      </c>
      <c r="I466" s="30">
        <f>(C466-C465)*'ADF test'!$E$3</f>
        <v>1.3993523861668329</v>
      </c>
      <c r="J466" s="5">
        <f t="shared" si="84"/>
        <v>0</v>
      </c>
      <c r="K466" s="49">
        <f t="shared" si="90"/>
        <v>-332</v>
      </c>
      <c r="L466" s="5">
        <f t="shared" si="85"/>
        <v>0</v>
      </c>
      <c r="M466" s="49">
        <f t="shared" si="91"/>
        <v>-640</v>
      </c>
      <c r="N466" s="42">
        <f t="shared" si="82"/>
        <v>0</v>
      </c>
      <c r="P466" s="5">
        <f t="shared" si="86"/>
        <v>-986.35473600000705</v>
      </c>
      <c r="Q466" s="5">
        <f t="shared" si="87"/>
        <v>464.5849922073885</v>
      </c>
      <c r="R466" s="5">
        <f t="shared" si="88"/>
        <v>-521.76974379261856</v>
      </c>
      <c r="S466" s="3">
        <f t="shared" si="89"/>
        <v>10291.721842390882</v>
      </c>
    </row>
    <row r="467" spans="1:19" x14ac:dyDescent="0.3">
      <c r="A467" s="4">
        <v>40953</v>
      </c>
      <c r="B467" s="11">
        <v>337.51474000000002</v>
      </c>
      <c r="C467" s="11">
        <v>217.59184300000001</v>
      </c>
      <c r="D467" s="3">
        <f>B467-'ADF test'!$E$3*'Profitability analysis'!C467</f>
        <v>113.70475560302768</v>
      </c>
      <c r="E467" s="3">
        <f t="shared" si="83"/>
        <v>111.13119591714705</v>
      </c>
      <c r="F467" s="3">
        <f t="shared" si="92"/>
        <v>7.4605267709507972</v>
      </c>
      <c r="G467" s="17">
        <f t="shared" si="93"/>
        <v>0.34495683279381095</v>
      </c>
      <c r="H467" s="30">
        <f t="shared" si="94"/>
        <v>6.0318599999999947</v>
      </c>
      <c r="I467" s="30">
        <f>(C467-C466)*'ADF test'!$E$3</f>
        <v>3.4109128269485116</v>
      </c>
      <c r="J467" s="5">
        <f t="shared" si="84"/>
        <v>0</v>
      </c>
      <c r="K467" s="49">
        <f t="shared" si="90"/>
        <v>-332</v>
      </c>
      <c r="L467" s="5">
        <f t="shared" si="85"/>
        <v>0</v>
      </c>
      <c r="M467" s="49">
        <f t="shared" si="91"/>
        <v>-640</v>
      </c>
      <c r="N467" s="42">
        <f t="shared" si="82"/>
        <v>0</v>
      </c>
      <c r="P467" s="5">
        <f t="shared" si="86"/>
        <v>-2002.5775199999982</v>
      </c>
      <c r="Q467" s="5">
        <f t="shared" si="87"/>
        <v>1132.4230585469058</v>
      </c>
      <c r="R467" s="5">
        <f t="shared" si="88"/>
        <v>-870.15446145309238</v>
      </c>
      <c r="S467" s="3">
        <f t="shared" si="89"/>
        <v>9421.5673809377895</v>
      </c>
    </row>
    <row r="468" spans="1:19" x14ac:dyDescent="0.3">
      <c r="A468" s="4">
        <v>40954</v>
      </c>
      <c r="B468" s="11">
        <v>353.62973</v>
      </c>
      <c r="C468" s="11">
        <v>219.67510999999999</v>
      </c>
      <c r="D468" s="3">
        <f>B468-'ADF test'!$E$3*'Profitability analysis'!C468</f>
        <v>127.67694489719091</v>
      </c>
      <c r="E468" s="3">
        <f t="shared" si="83"/>
        <v>111.84465782256231</v>
      </c>
      <c r="F468" s="3">
        <f t="shared" si="92"/>
        <v>7.9849299627406989</v>
      </c>
      <c r="G468" s="17">
        <f t="shared" si="93"/>
        <v>1.9827709383182139</v>
      </c>
      <c r="H468" s="30">
        <f t="shared" si="94"/>
        <v>16.114989999999977</v>
      </c>
      <c r="I468" s="30">
        <f>(C468-C467)*'ADF test'!$E$3</f>
        <v>2.1428007058367644</v>
      </c>
      <c r="J468" s="5">
        <f t="shared" si="84"/>
        <v>-10</v>
      </c>
      <c r="K468" s="49">
        <f t="shared" si="90"/>
        <v>-342</v>
      </c>
      <c r="L468" s="5">
        <f t="shared" si="85"/>
        <v>-10</v>
      </c>
      <c r="M468" s="49">
        <f t="shared" si="91"/>
        <v>-650</v>
      </c>
      <c r="N468" s="42">
        <f t="shared" si="82"/>
        <v>-10</v>
      </c>
      <c r="P468" s="5">
        <f t="shared" si="86"/>
        <v>-5350.1766799999923</v>
      </c>
      <c r="Q468" s="5">
        <f t="shared" si="87"/>
        <v>711.40983433780582</v>
      </c>
      <c r="R468" s="5">
        <f t="shared" si="88"/>
        <v>-4638.7668456621868</v>
      </c>
      <c r="S468" s="3">
        <f t="shared" si="89"/>
        <v>4782.8005352756027</v>
      </c>
    </row>
    <row r="469" spans="1:19" x14ac:dyDescent="0.3">
      <c r="A469" s="4">
        <v>40955</v>
      </c>
      <c r="B469" s="11">
        <v>347.23773199999999</v>
      </c>
      <c r="C469" s="11">
        <v>218.909851</v>
      </c>
      <c r="D469" s="3">
        <f>B469-'ADF test'!$E$3*'Profitability analysis'!C469</f>
        <v>122.07207477150942</v>
      </c>
      <c r="E469" s="3">
        <f t="shared" si="83"/>
        <v>112.35250987504294</v>
      </c>
      <c r="F469" s="3">
        <f t="shared" si="92"/>
        <v>8.138446904339947</v>
      </c>
      <c r="G469" s="17">
        <f t="shared" si="93"/>
        <v>1.1942776073507806</v>
      </c>
      <c r="H469" s="30">
        <f t="shared" si="94"/>
        <v>-6.391998000000001</v>
      </c>
      <c r="I469" s="30">
        <f>(C469-C468)*'ADF test'!$E$3</f>
        <v>-0.78712787431852183</v>
      </c>
      <c r="J469" s="5">
        <f t="shared" si="84"/>
        <v>-1</v>
      </c>
      <c r="K469" s="49">
        <f t="shared" si="90"/>
        <v>-343</v>
      </c>
      <c r="L469" s="5">
        <f t="shared" si="85"/>
        <v>-1</v>
      </c>
      <c r="M469" s="49">
        <f t="shared" si="91"/>
        <v>-651</v>
      </c>
      <c r="N469" s="42">
        <f t="shared" si="82"/>
        <v>-1</v>
      </c>
      <c r="P469" s="5">
        <f t="shared" si="86"/>
        <v>2186.0633160000002</v>
      </c>
      <c r="Q469" s="5">
        <f t="shared" si="87"/>
        <v>-269.19773301693448</v>
      </c>
      <c r="R469" s="5">
        <f t="shared" si="88"/>
        <v>1916.8655829830657</v>
      </c>
      <c r="S469" s="3">
        <f t="shared" si="89"/>
        <v>6699.6661182586686</v>
      </c>
    </row>
    <row r="470" spans="1:19" x14ac:dyDescent="0.3">
      <c r="A470" s="4">
        <v>40956</v>
      </c>
      <c r="B470" s="11">
        <v>342.42129499999999</v>
      </c>
      <c r="C470" s="11">
        <v>223.84158300000001</v>
      </c>
      <c r="D470" s="3">
        <f>B470-'ADF test'!$E$3*'Profitability analysis'!C470</f>
        <v>112.18297122871971</v>
      </c>
      <c r="E470" s="3">
        <f t="shared" si="83"/>
        <v>112.4924820357308</v>
      </c>
      <c r="F470" s="3">
        <f t="shared" si="92"/>
        <v>8.0967226865531892</v>
      </c>
      <c r="G470" s="17">
        <f t="shared" si="93"/>
        <v>-3.8226677508063946E-2</v>
      </c>
      <c r="H470" s="30">
        <f t="shared" si="94"/>
        <v>-4.8164370000000076</v>
      </c>
      <c r="I470" s="30">
        <f>(C470-C469)*'ADF test'!$E$3</f>
        <v>5.0726665427897109</v>
      </c>
      <c r="J470" s="5">
        <f t="shared" si="84"/>
        <v>0</v>
      </c>
      <c r="K470" s="49">
        <f t="shared" si="90"/>
        <v>-343</v>
      </c>
      <c r="L470" s="5">
        <f t="shared" si="85"/>
        <v>0</v>
      </c>
      <c r="M470" s="49">
        <f t="shared" si="91"/>
        <v>-651</v>
      </c>
      <c r="N470" s="42">
        <f t="shared" si="82"/>
        <v>0</v>
      </c>
      <c r="P470" s="5">
        <f t="shared" si="86"/>
        <v>1652.0378910000027</v>
      </c>
      <c r="Q470" s="5">
        <f t="shared" si="87"/>
        <v>1739.9246241768708</v>
      </c>
      <c r="R470" s="5">
        <f t="shared" si="88"/>
        <v>3391.9625151768732</v>
      </c>
      <c r="S470" s="3">
        <f t="shared" si="89"/>
        <v>10091.628633435543</v>
      </c>
    </row>
    <row r="471" spans="1:19" x14ac:dyDescent="0.3">
      <c r="A471" s="4">
        <v>40960</v>
      </c>
      <c r="B471" s="11">
        <v>357.32089200000001</v>
      </c>
      <c r="C471" s="11">
        <v>227.200287</v>
      </c>
      <c r="D471" s="3">
        <f>B471-'ADF test'!$E$3*'Profitability analysis'!C471</f>
        <v>123.62788224660758</v>
      </c>
      <c r="E471" s="3">
        <f t="shared" si="83"/>
        <v>112.78728983536726</v>
      </c>
      <c r="F471" s="3">
        <f t="shared" si="92"/>
        <v>8.3403691633837784</v>
      </c>
      <c r="G471" s="17">
        <f t="shared" si="93"/>
        <v>1.2997736909336248</v>
      </c>
      <c r="H471" s="30">
        <f t="shared" si="94"/>
        <v>14.899597000000028</v>
      </c>
      <c r="I471" s="30">
        <f>(C471-C470)*'ADF test'!$E$3</f>
        <v>3.4546859821121418</v>
      </c>
      <c r="J471" s="5">
        <f t="shared" si="84"/>
        <v>-1</v>
      </c>
      <c r="K471" s="49">
        <f t="shared" si="90"/>
        <v>-344</v>
      </c>
      <c r="L471" s="5">
        <f t="shared" si="85"/>
        <v>-1</v>
      </c>
      <c r="M471" s="49">
        <f t="shared" si="91"/>
        <v>-652</v>
      </c>
      <c r="N471" s="42">
        <f t="shared" si="82"/>
        <v>-1</v>
      </c>
      <c r="P471" s="5">
        <f t="shared" si="86"/>
        <v>-5110.5617710000097</v>
      </c>
      <c r="Q471" s="5">
        <f t="shared" si="87"/>
        <v>1184.9572918644647</v>
      </c>
      <c r="R471" s="5">
        <f t="shared" si="88"/>
        <v>-3925.6044791355453</v>
      </c>
      <c r="S471" s="3">
        <f t="shared" si="89"/>
        <v>6166.0241542999975</v>
      </c>
    </row>
    <row r="472" spans="1:19" x14ac:dyDescent="0.3">
      <c r="A472" s="4">
        <v>40961</v>
      </c>
      <c r="B472" s="11">
        <v>329.00711100000001</v>
      </c>
      <c r="C472" s="11">
        <v>212.53259299999999</v>
      </c>
      <c r="D472" s="3">
        <f>B472-'ADF test'!$E$3*'Profitability analysis'!C472</f>
        <v>110.40095523901377</v>
      </c>
      <c r="E472" s="3">
        <f t="shared" si="83"/>
        <v>112.61260869725805</v>
      </c>
      <c r="F472" s="3">
        <f t="shared" si="92"/>
        <v>8.3334065544398328</v>
      </c>
      <c r="G472" s="17">
        <f t="shared" si="93"/>
        <v>-0.26539608307793061</v>
      </c>
      <c r="H472" s="30">
        <f t="shared" si="94"/>
        <v>-28.313781000000006</v>
      </c>
      <c r="I472" s="30">
        <f>(C472-C471)*'ADF test'!$E$3</f>
        <v>-15.086853992406173</v>
      </c>
      <c r="J472" s="5">
        <f t="shared" si="84"/>
        <v>0</v>
      </c>
      <c r="K472" s="49">
        <f t="shared" si="90"/>
        <v>-344</v>
      </c>
      <c r="L472" s="5">
        <f t="shared" si="85"/>
        <v>0</v>
      </c>
      <c r="M472" s="49">
        <f t="shared" si="91"/>
        <v>-652</v>
      </c>
      <c r="N472" s="42">
        <f t="shared" si="82"/>
        <v>0</v>
      </c>
      <c r="P472" s="5">
        <f t="shared" si="86"/>
        <v>9739.9406640000016</v>
      </c>
      <c r="Q472" s="5">
        <f t="shared" si="87"/>
        <v>-5189.8777733877232</v>
      </c>
      <c r="R472" s="5">
        <f t="shared" si="88"/>
        <v>4550.0628906122784</v>
      </c>
      <c r="S472" s="3">
        <f t="shared" si="89"/>
        <v>10716.087044912276</v>
      </c>
    </row>
    <row r="473" spans="1:19" x14ac:dyDescent="0.3">
      <c r="A473" s="4">
        <v>40962</v>
      </c>
      <c r="B473" s="11">
        <v>339.09021000000001</v>
      </c>
      <c r="C473" s="11">
        <v>210.66192599999999</v>
      </c>
      <c r="D473" s="3">
        <f>B473-'ADF test'!$E$3*'Profitability analysis'!C473</f>
        <v>122.40817945579374</v>
      </c>
      <c r="E473" s="3">
        <f t="shared" si="83"/>
        <v>112.79933965802701</v>
      </c>
      <c r="F473" s="3">
        <f t="shared" si="92"/>
        <v>8.4918719748846812</v>
      </c>
      <c r="G473" s="17">
        <f t="shared" si="93"/>
        <v>1.131533756771836</v>
      </c>
      <c r="H473" s="30">
        <f t="shared" si="94"/>
        <v>10.083099000000004</v>
      </c>
      <c r="I473" s="30">
        <f>(C473-C472)*'ADF test'!$E$3</f>
        <v>-1.9241252167799803</v>
      </c>
      <c r="J473" s="5">
        <f t="shared" si="84"/>
        <v>-1</v>
      </c>
      <c r="K473" s="49">
        <f t="shared" si="90"/>
        <v>-345</v>
      </c>
      <c r="L473" s="5">
        <f t="shared" si="85"/>
        <v>-1</v>
      </c>
      <c r="M473" s="49">
        <f t="shared" si="91"/>
        <v>-653</v>
      </c>
      <c r="N473" s="42">
        <f t="shared" si="82"/>
        <v>-1</v>
      </c>
      <c r="P473" s="5">
        <f t="shared" si="86"/>
        <v>-3468.5860560000015</v>
      </c>
      <c r="Q473" s="5">
        <f t="shared" si="87"/>
        <v>-661.89907457231322</v>
      </c>
      <c r="R473" s="5">
        <f t="shared" si="88"/>
        <v>-4130.485130572315</v>
      </c>
      <c r="S473" s="3">
        <f t="shared" si="89"/>
        <v>6585.6019143399608</v>
      </c>
    </row>
    <row r="474" spans="1:19" x14ac:dyDescent="0.3">
      <c r="A474" s="4">
        <v>40963</v>
      </c>
      <c r="B474" s="11">
        <v>335.44409200000001</v>
      </c>
      <c r="C474" s="11">
        <v>205.475098</v>
      </c>
      <c r="D474" s="3">
        <f>B474-'ADF test'!$E$3*'Profitability analysis'!C474</f>
        <v>124.09711389960145</v>
      </c>
      <c r="E474" s="3">
        <f t="shared" si="83"/>
        <v>113.28755593835467</v>
      </c>
      <c r="F474" s="3">
        <f t="shared" si="92"/>
        <v>8.7109126202251179</v>
      </c>
      <c r="G474" s="17">
        <f t="shared" si="93"/>
        <v>1.2409214088715572</v>
      </c>
      <c r="H474" s="30">
        <f t="shared" si="94"/>
        <v>-3.6461180000000013</v>
      </c>
      <c r="I474" s="30">
        <f>(C474-C473)*'ADF test'!$E$3</f>
        <v>-5.3350524438077267</v>
      </c>
      <c r="J474" s="5">
        <f t="shared" si="84"/>
        <v>-1</v>
      </c>
      <c r="K474" s="49">
        <f t="shared" si="90"/>
        <v>-346</v>
      </c>
      <c r="L474" s="5">
        <f t="shared" si="85"/>
        <v>-1</v>
      </c>
      <c r="M474" s="49">
        <f t="shared" si="91"/>
        <v>-654</v>
      </c>
      <c r="N474" s="42">
        <f t="shared" si="82"/>
        <v>-1</v>
      </c>
      <c r="P474" s="5">
        <f t="shared" si="86"/>
        <v>1257.9107100000006</v>
      </c>
      <c r="Q474" s="5">
        <f t="shared" si="87"/>
        <v>-1840.5930931136656</v>
      </c>
      <c r="R474" s="5">
        <f t="shared" si="88"/>
        <v>-582.68238311366508</v>
      </c>
      <c r="S474" s="3">
        <f t="shared" si="89"/>
        <v>6002.9195312262955</v>
      </c>
    </row>
    <row r="475" spans="1:19" x14ac:dyDescent="0.3">
      <c r="A475" s="4">
        <v>40966</v>
      </c>
      <c r="B475" s="11">
        <v>307.490387</v>
      </c>
      <c r="C475" s="11">
        <v>189.872086</v>
      </c>
      <c r="D475" s="3">
        <f>B475-'ADF test'!$E$3*'Profitability analysis'!C475</f>
        <v>112.19230955745275</v>
      </c>
      <c r="E475" s="3">
        <f t="shared" si="83"/>
        <v>113.63669102321643</v>
      </c>
      <c r="F475" s="3">
        <f t="shared" si="92"/>
        <v>8.4368117637929245</v>
      </c>
      <c r="G475" s="17">
        <f t="shared" si="93"/>
        <v>-0.17119991605861493</v>
      </c>
      <c r="H475" s="30">
        <f t="shared" si="94"/>
        <v>-27.953705000000014</v>
      </c>
      <c r="I475" s="30">
        <f>(C475-C474)*'ADF test'!$E$3</f>
        <v>-16.048900657851284</v>
      </c>
      <c r="J475" s="5">
        <f t="shared" si="84"/>
        <v>0</v>
      </c>
      <c r="K475" s="49">
        <f t="shared" si="90"/>
        <v>-346</v>
      </c>
      <c r="L475" s="5">
        <f t="shared" si="85"/>
        <v>0</v>
      </c>
      <c r="M475" s="49">
        <f t="shared" si="91"/>
        <v>-654</v>
      </c>
      <c r="N475" s="42">
        <f t="shared" si="82"/>
        <v>0</v>
      </c>
      <c r="P475" s="5">
        <f t="shared" si="86"/>
        <v>9671.9819300000054</v>
      </c>
      <c r="Q475" s="5">
        <f t="shared" si="87"/>
        <v>-5552.9196276165439</v>
      </c>
      <c r="R475" s="5">
        <f t="shared" si="88"/>
        <v>4119.0623023834614</v>
      </c>
      <c r="S475" s="3">
        <f t="shared" si="89"/>
        <v>10121.981833609756</v>
      </c>
    </row>
    <row r="476" spans="1:19" x14ac:dyDescent="0.3">
      <c r="A476" s="4">
        <v>40967</v>
      </c>
      <c r="B476" s="11">
        <v>337.37970000000001</v>
      </c>
      <c r="C476" s="11">
        <v>199.22538800000001</v>
      </c>
      <c r="D476" s="3">
        <f>B476-'ADF test'!$E$3*'Profitability analysis'!C476</f>
        <v>132.46103041659674</v>
      </c>
      <c r="E476" s="3">
        <f t="shared" si="83"/>
        <v>114.54471063315333</v>
      </c>
      <c r="F476" s="3">
        <f t="shared" si="92"/>
        <v>8.9500558830898687</v>
      </c>
      <c r="G476" s="17">
        <f t="shared" si="93"/>
        <v>2.0018109403422049</v>
      </c>
      <c r="H476" s="30">
        <f t="shared" si="94"/>
        <v>29.889313000000016</v>
      </c>
      <c r="I476" s="30">
        <f>(C476-C475)*'ADF test'!$E$3</f>
        <v>9.6205921408560009</v>
      </c>
      <c r="J476" s="5">
        <f t="shared" si="84"/>
        <v>-10</v>
      </c>
      <c r="K476" s="49">
        <f t="shared" si="90"/>
        <v>-356</v>
      </c>
      <c r="L476" s="5">
        <f t="shared" si="85"/>
        <v>-10</v>
      </c>
      <c r="M476" s="49">
        <f t="shared" si="91"/>
        <v>-664</v>
      </c>
      <c r="N476" s="42">
        <f t="shared" si="82"/>
        <v>-10</v>
      </c>
      <c r="P476" s="5">
        <f t="shared" si="86"/>
        <v>-10341.702298000006</v>
      </c>
      <c r="Q476" s="5">
        <f t="shared" si="87"/>
        <v>3328.7248807361761</v>
      </c>
      <c r="R476" s="5">
        <f t="shared" si="88"/>
        <v>-7012.9774172638299</v>
      </c>
      <c r="S476" s="3">
        <f t="shared" si="89"/>
        <v>3109.0044163459261</v>
      </c>
    </row>
    <row r="477" spans="1:19" x14ac:dyDescent="0.3">
      <c r="A477" s="4">
        <v>40968</v>
      </c>
      <c r="B477" s="11">
        <v>335.12899800000002</v>
      </c>
      <c r="C477" s="11">
        <v>198.247559</v>
      </c>
      <c r="D477" s="3">
        <f>B477-'ADF test'!$E$3*'Profitability analysis'!C477</f>
        <v>131.21610092265945</v>
      </c>
      <c r="E477" s="3">
        <f t="shared" si="83"/>
        <v>115.44196417448015</v>
      </c>
      <c r="F477" s="3">
        <f t="shared" si="92"/>
        <v>9.2322521337348356</v>
      </c>
      <c r="G477" s="17">
        <f t="shared" si="93"/>
        <v>1.7085903330716334</v>
      </c>
      <c r="H477" s="30">
        <f t="shared" si="94"/>
        <v>-2.2507019999999898</v>
      </c>
      <c r="I477" s="30">
        <f>(C477-C476)*'ADF test'!$E$3</f>
        <v>-1.0057725060626936</v>
      </c>
      <c r="J477" s="5">
        <f t="shared" si="84"/>
        <v>-10</v>
      </c>
      <c r="K477" s="49">
        <f t="shared" si="90"/>
        <v>-366</v>
      </c>
      <c r="L477" s="5">
        <f t="shared" si="85"/>
        <v>-10</v>
      </c>
      <c r="M477" s="49">
        <f t="shared" si="91"/>
        <v>-674</v>
      </c>
      <c r="N477" s="42">
        <f t="shared" si="82"/>
        <v>-10</v>
      </c>
      <c r="P477" s="5">
        <f t="shared" si="86"/>
        <v>801.24991199999636</v>
      </c>
      <c r="Q477" s="5">
        <f t="shared" si="87"/>
        <v>-358.05501215831896</v>
      </c>
      <c r="R477" s="5">
        <f t="shared" si="88"/>
        <v>443.1948998416774</v>
      </c>
      <c r="S477" s="3">
        <f t="shared" si="89"/>
        <v>3552.1993161876035</v>
      </c>
    </row>
    <row r="478" spans="1:19" x14ac:dyDescent="0.3">
      <c r="A478" s="4">
        <v>40969</v>
      </c>
      <c r="B478" s="11">
        <v>331.21276899999998</v>
      </c>
      <c r="C478" s="11">
        <v>194.76130699999999</v>
      </c>
      <c r="D478" s="3">
        <f>B478-'ADF test'!$E$3*'Profitability analysis'!C478</f>
        <v>130.88575085528058</v>
      </c>
      <c r="E478" s="3">
        <f t="shared" si="83"/>
        <v>116.22763651164854</v>
      </c>
      <c r="F478" s="3">
        <f t="shared" si="92"/>
        <v>9.5154210826870997</v>
      </c>
      <c r="G478" s="17">
        <f t="shared" si="93"/>
        <v>1.5404588211342372</v>
      </c>
      <c r="H478" s="30">
        <f t="shared" si="94"/>
        <v>-3.9162290000000439</v>
      </c>
      <c r="I478" s="30">
        <f>(C478-C477)*'ADF test'!$E$3</f>
        <v>-3.5858789326211791</v>
      </c>
      <c r="J478" s="5">
        <f t="shared" si="84"/>
        <v>-10</v>
      </c>
      <c r="K478" s="49">
        <f t="shared" si="90"/>
        <v>-376</v>
      </c>
      <c r="L478" s="5">
        <f t="shared" si="85"/>
        <v>-10</v>
      </c>
      <c r="M478" s="49">
        <f t="shared" si="91"/>
        <v>-684</v>
      </c>
      <c r="N478" s="42">
        <f t="shared" si="82"/>
        <v>-10</v>
      </c>
      <c r="P478" s="5">
        <f t="shared" si="86"/>
        <v>1433.3398140000161</v>
      </c>
      <c r="Q478" s="5">
        <f t="shared" si="87"/>
        <v>-1312.4316893393516</v>
      </c>
      <c r="R478" s="5">
        <f t="shared" si="88"/>
        <v>120.9081246606645</v>
      </c>
      <c r="S478" s="3">
        <f t="shared" si="89"/>
        <v>3673.1074408482682</v>
      </c>
    </row>
    <row r="479" spans="1:19" x14ac:dyDescent="0.3">
      <c r="A479" s="4">
        <v>40970</v>
      </c>
      <c r="B479" s="11">
        <v>331.70794699999999</v>
      </c>
      <c r="C479" s="11">
        <v>197.82238799999999</v>
      </c>
      <c r="D479" s="3">
        <f>B479-'ADF test'!$E$3*'Profitability analysis'!C479</f>
        <v>128.23237107203747</v>
      </c>
      <c r="E479" s="3">
        <f t="shared" si="83"/>
        <v>116.88738919128801</v>
      </c>
      <c r="F479" s="3">
        <f t="shared" si="92"/>
        <v>9.6421467317621747</v>
      </c>
      <c r="G479" s="17">
        <f t="shared" si="93"/>
        <v>1.1766033225130228</v>
      </c>
      <c r="H479" s="30">
        <f t="shared" si="94"/>
        <v>0.49517800000000989</v>
      </c>
      <c r="I479" s="30">
        <f>(C479-C478)*'ADF test'!$E$3</f>
        <v>3.1485577832431373</v>
      </c>
      <c r="J479" s="5">
        <f t="shared" si="84"/>
        <v>-1</v>
      </c>
      <c r="K479" s="49">
        <f t="shared" si="90"/>
        <v>-377</v>
      </c>
      <c r="L479" s="5">
        <f t="shared" si="85"/>
        <v>-1</v>
      </c>
      <c r="M479" s="49">
        <f t="shared" si="91"/>
        <v>-685</v>
      </c>
      <c r="N479" s="42">
        <f t="shared" si="82"/>
        <v>-1</v>
      </c>
      <c r="P479" s="5">
        <f t="shared" si="86"/>
        <v>-186.18692800000372</v>
      </c>
      <c r="Q479" s="5">
        <f t="shared" si="87"/>
        <v>1183.8577264994196</v>
      </c>
      <c r="R479" s="5">
        <f t="shared" si="88"/>
        <v>997.67079849941592</v>
      </c>
      <c r="S479" s="3">
        <f t="shared" si="89"/>
        <v>4670.7782393476846</v>
      </c>
    </row>
    <row r="480" spans="1:19" s="8" customFormat="1" x14ac:dyDescent="0.3">
      <c r="A480" s="7">
        <v>40973</v>
      </c>
      <c r="B480" s="13">
        <v>319.41909800000002</v>
      </c>
      <c r="C480" s="13">
        <v>193.570877</v>
      </c>
      <c r="D480" s="3">
        <f>B480-'ADF test'!$E$3*'Profitability analysis'!C480</f>
        <v>120.31652887897718</v>
      </c>
      <c r="E480" s="3">
        <f t="shared" si="83"/>
        <v>117.18836899076285</v>
      </c>
      <c r="F480" s="3">
        <f t="shared" si="92"/>
        <v>9.6021500823745995</v>
      </c>
      <c r="G480" s="17">
        <f t="shared" si="93"/>
        <v>0.32577702508069289</v>
      </c>
      <c r="H480" s="30">
        <f t="shared" si="94"/>
        <v>-12.288848999999971</v>
      </c>
      <c r="I480" s="30">
        <f>(C480-C479)*'ADF test'!$E$3</f>
        <v>-4.373006806939701</v>
      </c>
      <c r="J480" s="5">
        <f t="shared" si="84"/>
        <v>0</v>
      </c>
      <c r="K480" s="49">
        <f t="shared" si="90"/>
        <v>-377</v>
      </c>
      <c r="L480" s="5">
        <f t="shared" si="85"/>
        <v>0</v>
      </c>
      <c r="M480" s="49">
        <f t="shared" si="91"/>
        <v>-685</v>
      </c>
      <c r="N480" s="42">
        <f t="shared" si="82"/>
        <v>0</v>
      </c>
      <c r="O480" s="42"/>
      <c r="P480" s="5">
        <f t="shared" si="86"/>
        <v>4632.896072999989</v>
      </c>
      <c r="Q480" s="5">
        <f t="shared" si="87"/>
        <v>-1648.6235662162674</v>
      </c>
      <c r="R480" s="5">
        <f t="shared" si="88"/>
        <v>2984.2725067837218</v>
      </c>
      <c r="S480" s="3">
        <f t="shared" si="89"/>
        <v>7655.0507461314064</v>
      </c>
    </row>
    <row r="481" spans="1:19" x14ac:dyDescent="0.3">
      <c r="A481" s="4">
        <v>40974</v>
      </c>
      <c r="B481" s="11">
        <v>317.12338299999999</v>
      </c>
      <c r="C481" s="11">
        <v>193.18824799999999</v>
      </c>
      <c r="D481" s="3">
        <f>B481-'ADF test'!$E$3*'Profitability analysis'!C481</f>
        <v>118.41437730184791</v>
      </c>
      <c r="E481" s="3">
        <f t="shared" si="83"/>
        <v>117.25901607285151</v>
      </c>
      <c r="F481" s="3">
        <f t="shared" si="92"/>
        <v>9.6031469249866177</v>
      </c>
      <c r="G481" s="17">
        <f t="shared" si="93"/>
        <v>0.12031068961261446</v>
      </c>
      <c r="H481" s="30">
        <f t="shared" si="94"/>
        <v>-2.2957150000000297</v>
      </c>
      <c r="I481" s="30">
        <f>(C481-C480)*'ADF test'!$E$3</f>
        <v>-0.39356342287073248</v>
      </c>
      <c r="J481" s="5">
        <f t="shared" si="84"/>
        <v>0</v>
      </c>
      <c r="K481" s="49">
        <f t="shared" si="90"/>
        <v>-377</v>
      </c>
      <c r="L481" s="5">
        <f t="shared" si="85"/>
        <v>0</v>
      </c>
      <c r="M481" s="49">
        <f t="shared" si="91"/>
        <v>-685</v>
      </c>
      <c r="N481" s="42">
        <f t="shared" si="82"/>
        <v>0</v>
      </c>
      <c r="P481" s="5">
        <f t="shared" si="86"/>
        <v>865.48455500001114</v>
      </c>
      <c r="Q481" s="5">
        <f t="shared" si="87"/>
        <v>-148.37341042226615</v>
      </c>
      <c r="R481" s="5">
        <f t="shared" si="88"/>
        <v>717.11114457774499</v>
      </c>
      <c r="S481" s="3">
        <f t="shared" si="89"/>
        <v>8372.1618907091506</v>
      </c>
    </row>
    <row r="482" spans="1:19" x14ac:dyDescent="0.3">
      <c r="A482" s="4">
        <v>40975</v>
      </c>
      <c r="B482" s="11">
        <v>315.27783199999999</v>
      </c>
      <c r="C482" s="11">
        <v>196.37687700000001</v>
      </c>
      <c r="D482" s="3">
        <f>B482-'ADF test'!$E$3*'Profitability analysis'!C482</f>
        <v>113.28907556809571</v>
      </c>
      <c r="E482" s="3">
        <f t="shared" si="83"/>
        <v>117.40958300689282</v>
      </c>
      <c r="F482" s="3">
        <f t="shared" si="92"/>
        <v>9.5003530157697629</v>
      </c>
      <c r="G482" s="17">
        <f t="shared" si="93"/>
        <v>-0.43372150823842232</v>
      </c>
      <c r="H482" s="30">
        <f t="shared" si="94"/>
        <v>-1.8455510000000004</v>
      </c>
      <c r="I482" s="30">
        <f>(C482-C481)*'ADF test'!$E$3</f>
        <v>3.2797507337521745</v>
      </c>
      <c r="J482" s="5">
        <f t="shared" si="84"/>
        <v>0</v>
      </c>
      <c r="K482" s="49">
        <f t="shared" si="90"/>
        <v>-377</v>
      </c>
      <c r="L482" s="5">
        <f t="shared" si="85"/>
        <v>0</v>
      </c>
      <c r="M482" s="49">
        <f t="shared" si="91"/>
        <v>-685</v>
      </c>
      <c r="N482" s="42">
        <f t="shared" si="82"/>
        <v>0</v>
      </c>
      <c r="P482" s="5">
        <f t="shared" si="86"/>
        <v>695.77272700000015</v>
      </c>
      <c r="Q482" s="5">
        <f t="shared" si="87"/>
        <v>1236.4660266245698</v>
      </c>
      <c r="R482" s="5">
        <f t="shared" si="88"/>
        <v>1932.2387536245701</v>
      </c>
      <c r="S482" s="3">
        <f t="shared" si="89"/>
        <v>10304.40064433372</v>
      </c>
    </row>
    <row r="483" spans="1:19" x14ac:dyDescent="0.3">
      <c r="A483" s="4">
        <v>40977</v>
      </c>
      <c r="B483" s="11">
        <v>328.87204000000003</v>
      </c>
      <c r="C483" s="11">
        <v>200.96850599999999</v>
      </c>
      <c r="D483" s="3">
        <f>B483-'ADF test'!$E$3*'Profitability analysis'!C483</f>
        <v>122.16043917890292</v>
      </c>
      <c r="E483" s="3">
        <f t="shared" si="83"/>
        <v>117.49130337034167</v>
      </c>
      <c r="F483" s="3">
        <f t="shared" si="92"/>
        <v>9.5313064457684256</v>
      </c>
      <c r="G483" s="17">
        <f t="shared" si="93"/>
        <v>0.48987364272965828</v>
      </c>
      <c r="H483" s="30">
        <f t="shared" si="94"/>
        <v>13.594208000000037</v>
      </c>
      <c r="I483" s="30">
        <f>(C483-C482)*'ADF test'!$E$3</f>
        <v>4.7228443891928515</v>
      </c>
      <c r="J483" s="5">
        <f t="shared" si="84"/>
        <v>0</v>
      </c>
      <c r="K483" s="49">
        <f t="shared" si="90"/>
        <v>-377</v>
      </c>
      <c r="L483" s="5">
        <f t="shared" si="85"/>
        <v>0</v>
      </c>
      <c r="M483" s="49">
        <f t="shared" si="91"/>
        <v>-685</v>
      </c>
      <c r="N483" s="42">
        <f t="shared" ref="N483:N546" si="95">IF(J483&lt;&gt;"",J483,IF(L483&lt;&gt;"",L483,N482))</f>
        <v>0</v>
      </c>
      <c r="P483" s="5">
        <f t="shared" si="86"/>
        <v>-5125.016416000014</v>
      </c>
      <c r="Q483" s="5">
        <f t="shared" si="87"/>
        <v>1780.5123347257049</v>
      </c>
      <c r="R483" s="5">
        <f t="shared" si="88"/>
        <v>-3344.5040812743091</v>
      </c>
      <c r="S483" s="3">
        <f t="shared" si="89"/>
        <v>6959.8965630594112</v>
      </c>
    </row>
    <row r="484" spans="1:19" x14ac:dyDescent="0.3">
      <c r="A484" s="4">
        <v>40980</v>
      </c>
      <c r="B484" s="11">
        <v>334.36376999999999</v>
      </c>
      <c r="C484" s="11">
        <v>202.45652799999999</v>
      </c>
      <c r="D484" s="3">
        <f>B484-'ADF test'!$E$3*'Profitability analysis'!C484</f>
        <v>126.12162384222702</v>
      </c>
      <c r="E484" s="3">
        <f t="shared" ref="E484:E547" si="96">AVERAGE(D455:D484)</f>
        <v>117.44307225755024</v>
      </c>
      <c r="F484" s="3">
        <f t="shared" si="92"/>
        <v>9.4820881471887937</v>
      </c>
      <c r="G484" s="17">
        <f t="shared" si="93"/>
        <v>0.91525742536466081</v>
      </c>
      <c r="H484" s="30">
        <f t="shared" si="94"/>
        <v>5.4917299999999614</v>
      </c>
      <c r="I484" s="30">
        <f>(C484-C483)*'ADF test'!$E$3</f>
        <v>1.530545336675841</v>
      </c>
      <c r="J484" s="5">
        <f t="shared" ref="J484:J547" si="97">IF(AND(G484&lt;-1.5,G484&gt;-2.5),10,IF(AND(G484&lt;-1,G484&gt;-1.5),1,IF(AND(G484&gt;1.5,G484&lt;2.5),-10,IF(AND(G484&gt;1,G484&lt;1.5),-1,0))))</f>
        <v>0</v>
      </c>
      <c r="K484" s="49">
        <f t="shared" si="90"/>
        <v>-377</v>
      </c>
      <c r="L484" s="5">
        <f t="shared" ref="L484:L547" si="98">IF(AND(G484&gt;1.5,G484&lt;2.5),-10,IF(AND(G484&gt;1,G484&lt;1.5),-1,0))</f>
        <v>0</v>
      </c>
      <c r="M484" s="49">
        <f t="shared" si="91"/>
        <v>-685</v>
      </c>
      <c r="N484" s="42">
        <f t="shared" si="95"/>
        <v>0</v>
      </c>
      <c r="P484" s="5">
        <f t="shared" ref="P484:P547" si="99">K483*H484</f>
        <v>-2070.3822099999852</v>
      </c>
      <c r="Q484" s="5">
        <f t="shared" ref="Q484:Q547" si="100">I484*-1*K483</f>
        <v>577.01559192679201</v>
      </c>
      <c r="R484" s="5">
        <f t="shared" ref="R484:R547" si="101">SUM(P484:Q484)</f>
        <v>-1493.3666180731932</v>
      </c>
      <c r="S484" s="3">
        <f t="shared" ref="S484:S547" si="102">R484+S483</f>
        <v>5466.5299449862177</v>
      </c>
    </row>
    <row r="485" spans="1:19" x14ac:dyDescent="0.3">
      <c r="A485" s="4">
        <v>40981</v>
      </c>
      <c r="B485" s="11">
        <v>335.57910199999998</v>
      </c>
      <c r="C485" s="11">
        <v>202.328979</v>
      </c>
      <c r="D485" s="3">
        <f>B485-'ADF test'!$E$3*'Profitability analysis'!C485</f>
        <v>127.46814982131312</v>
      </c>
      <c r="E485" s="3">
        <f t="shared" si="96"/>
        <v>117.37564650472733</v>
      </c>
      <c r="F485" s="3">
        <f t="shared" si="92"/>
        <v>9.4003025873828356</v>
      </c>
      <c r="G485" s="17">
        <f t="shared" si="93"/>
        <v>1.0736360050932863</v>
      </c>
      <c r="H485" s="30">
        <f t="shared" si="94"/>
        <v>1.2153319999999894</v>
      </c>
      <c r="I485" s="30">
        <f>(C485-C484)*'ADF test'!$E$3</f>
        <v>-0.13119397908609409</v>
      </c>
      <c r="J485" s="5">
        <f t="shared" si="97"/>
        <v>-1</v>
      </c>
      <c r="K485" s="49">
        <f t="shared" ref="K485:K548" si="103">J485+K484</f>
        <v>-378</v>
      </c>
      <c r="L485" s="5">
        <f t="shared" si="98"/>
        <v>-1</v>
      </c>
      <c r="M485" s="49">
        <f t="shared" ref="M485:M548" si="104">L485+M484</f>
        <v>-686</v>
      </c>
      <c r="N485" s="42">
        <f t="shared" si="95"/>
        <v>-1</v>
      </c>
      <c r="P485" s="5">
        <f t="shared" si="99"/>
        <v>-458.18016399999601</v>
      </c>
      <c r="Q485" s="5">
        <f t="shared" si="100"/>
        <v>-49.460130115457474</v>
      </c>
      <c r="R485" s="5">
        <f t="shared" si="101"/>
        <v>-507.64029411545346</v>
      </c>
      <c r="S485" s="3">
        <f t="shared" si="102"/>
        <v>4958.8896508707639</v>
      </c>
    </row>
    <row r="486" spans="1:19" x14ac:dyDescent="0.3">
      <c r="A486" s="4">
        <v>40982</v>
      </c>
      <c r="B486" s="11">
        <v>353.40466300000003</v>
      </c>
      <c r="C486" s="11">
        <v>209.72659300000001</v>
      </c>
      <c r="D486" s="3">
        <f>B486-'ADF test'!$E$3*'Profitability analysis'!C486</f>
        <v>137.6846945498952</v>
      </c>
      <c r="E486" s="3">
        <f t="shared" si="96"/>
        <v>118.15134346556501</v>
      </c>
      <c r="F486" s="3">
        <f t="shared" si="92"/>
        <v>10.082827007215865</v>
      </c>
      <c r="G486" s="17">
        <f t="shared" si="93"/>
        <v>1.9372891224208226</v>
      </c>
      <c r="H486" s="30">
        <f t="shared" si="94"/>
        <v>17.82556100000005</v>
      </c>
      <c r="I486" s="30">
        <f>(C486-C485)*'ADF test'!$E$3</f>
        <v>7.609016271417973</v>
      </c>
      <c r="J486" s="5">
        <f t="shared" si="97"/>
        <v>-10</v>
      </c>
      <c r="K486" s="49">
        <f t="shared" si="103"/>
        <v>-388</v>
      </c>
      <c r="L486" s="5">
        <f t="shared" si="98"/>
        <v>-10</v>
      </c>
      <c r="M486" s="49">
        <f t="shared" si="104"/>
        <v>-696</v>
      </c>
      <c r="N486" s="42">
        <f t="shared" si="95"/>
        <v>-10</v>
      </c>
      <c r="P486" s="5">
        <f t="shared" si="99"/>
        <v>-6738.0620580000186</v>
      </c>
      <c r="Q486" s="5">
        <f t="shared" si="100"/>
        <v>2876.2081505959936</v>
      </c>
      <c r="R486" s="5">
        <f t="shared" si="101"/>
        <v>-3861.853907404025</v>
      </c>
      <c r="S486" s="3">
        <f t="shared" si="102"/>
        <v>1097.0357434667389</v>
      </c>
    </row>
    <row r="487" spans="1:19" x14ac:dyDescent="0.3">
      <c r="A487" s="4">
        <v>40983</v>
      </c>
      <c r="B487" s="11">
        <v>338.550049</v>
      </c>
      <c r="C487" s="11">
        <v>204.15713500000001</v>
      </c>
      <c r="D487" s="3">
        <f>B487-'ADF test'!$E$3*'Profitability analysis'!C487</f>
        <v>128.5586974451507</v>
      </c>
      <c r="E487" s="3">
        <f t="shared" si="96"/>
        <v>118.74671015457433</v>
      </c>
      <c r="F487" s="3">
        <f t="shared" si="92"/>
        <v>10.154599664940461</v>
      </c>
      <c r="G487" s="17">
        <f t="shared" si="93"/>
        <v>0.9662603760198456</v>
      </c>
      <c r="H487" s="30">
        <f t="shared" si="94"/>
        <v>-14.854614000000026</v>
      </c>
      <c r="I487" s="30">
        <f>(C487-C486)*'ADF test'!$E$3</f>
        <v>-5.728616895255545</v>
      </c>
      <c r="J487" s="5">
        <f t="shared" si="97"/>
        <v>0</v>
      </c>
      <c r="K487" s="49">
        <f t="shared" si="103"/>
        <v>-388</v>
      </c>
      <c r="L487" s="5">
        <f t="shared" si="98"/>
        <v>0</v>
      </c>
      <c r="M487" s="49">
        <f t="shared" si="104"/>
        <v>-696</v>
      </c>
      <c r="N487" s="42">
        <f t="shared" si="95"/>
        <v>0</v>
      </c>
      <c r="P487" s="5">
        <f t="shared" si="99"/>
        <v>5763.5902320000105</v>
      </c>
      <c r="Q487" s="5">
        <f t="shared" si="100"/>
        <v>-2222.7033553591514</v>
      </c>
      <c r="R487" s="5">
        <f t="shared" si="101"/>
        <v>3540.8868766408591</v>
      </c>
      <c r="S487" s="3">
        <f t="shared" si="102"/>
        <v>4637.922620107598</v>
      </c>
    </row>
    <row r="488" spans="1:19" x14ac:dyDescent="0.3">
      <c r="A488" s="4">
        <v>40984</v>
      </c>
      <c r="B488" s="11">
        <v>323.60543799999999</v>
      </c>
      <c r="C488" s="11">
        <v>195.90921</v>
      </c>
      <c r="D488" s="3">
        <f>B488-'ADF test'!$E$3*'Profitability analysis'!C488</f>
        <v>122.09771312943499</v>
      </c>
      <c r="E488" s="3">
        <f t="shared" si="96"/>
        <v>119.45935342523829</v>
      </c>
      <c r="F488" s="3">
        <f t="shared" si="92"/>
        <v>9.5796748171441894</v>
      </c>
      <c r="G488" s="17">
        <f t="shared" si="93"/>
        <v>0.27541224045256552</v>
      </c>
      <c r="H488" s="30">
        <f t="shared" si="94"/>
        <v>-14.944611000000009</v>
      </c>
      <c r="I488" s="30">
        <f>(C488-C487)*'ADF test'!$E$3</f>
        <v>-8.4836266842842996</v>
      </c>
      <c r="J488" s="5">
        <f t="shared" si="97"/>
        <v>0</v>
      </c>
      <c r="K488" s="49">
        <f t="shared" si="103"/>
        <v>-388</v>
      </c>
      <c r="L488" s="5">
        <f t="shared" si="98"/>
        <v>0</v>
      </c>
      <c r="M488" s="49">
        <f t="shared" si="104"/>
        <v>-696</v>
      </c>
      <c r="N488" s="42">
        <f t="shared" si="95"/>
        <v>0</v>
      </c>
      <c r="P488" s="5">
        <f t="shared" si="99"/>
        <v>5798.509068000003</v>
      </c>
      <c r="Q488" s="5">
        <f t="shared" si="100"/>
        <v>-3291.6471535023084</v>
      </c>
      <c r="R488" s="5">
        <f t="shared" si="101"/>
        <v>2506.8619144976947</v>
      </c>
      <c r="S488" s="3">
        <f t="shared" si="102"/>
        <v>7144.7845346052927</v>
      </c>
    </row>
    <row r="489" spans="1:19" x14ac:dyDescent="0.3">
      <c r="A489" s="4">
        <v>40987</v>
      </c>
      <c r="B489" s="11">
        <v>318.78894000000003</v>
      </c>
      <c r="C489" s="11">
        <v>186.64091500000001</v>
      </c>
      <c r="D489" s="3">
        <f>B489-'ADF test'!$E$3*'Profitability analysis'!C489</f>
        <v>126.8143710177122</v>
      </c>
      <c r="E489" s="3">
        <f t="shared" si="96"/>
        <v>120.01390453534711</v>
      </c>
      <c r="F489" s="3">
        <f t="shared" si="92"/>
        <v>9.505096383172976</v>
      </c>
      <c r="G489" s="17">
        <f t="shared" si="93"/>
        <v>0.71545476323670631</v>
      </c>
      <c r="H489" s="30">
        <f t="shared" si="94"/>
        <v>-4.8164979999999673</v>
      </c>
      <c r="I489" s="30">
        <f>(C489-C488)*'ADF test'!$E$3</f>
        <v>-9.5331558882771876</v>
      </c>
      <c r="J489" s="5">
        <f t="shared" si="97"/>
        <v>0</v>
      </c>
      <c r="K489" s="49">
        <f t="shared" si="103"/>
        <v>-388</v>
      </c>
      <c r="L489" s="5">
        <f t="shared" si="98"/>
        <v>0</v>
      </c>
      <c r="M489" s="49">
        <f t="shared" si="104"/>
        <v>-696</v>
      </c>
      <c r="N489" s="42">
        <f t="shared" si="95"/>
        <v>0</v>
      </c>
      <c r="P489" s="5">
        <f t="shared" si="99"/>
        <v>1868.8012239999873</v>
      </c>
      <c r="Q489" s="5">
        <f t="shared" si="100"/>
        <v>-3698.864484651549</v>
      </c>
      <c r="R489" s="5">
        <f t="shared" si="101"/>
        <v>-1830.0632606515617</v>
      </c>
      <c r="S489" s="3">
        <f t="shared" si="102"/>
        <v>5314.7212739537308</v>
      </c>
    </row>
    <row r="490" spans="1:19" x14ac:dyDescent="0.3">
      <c r="A490" s="4">
        <v>40988</v>
      </c>
      <c r="B490" s="11">
        <v>324.055542</v>
      </c>
      <c r="C490" s="11">
        <v>191.0625</v>
      </c>
      <c r="D490" s="3">
        <f>B490-'ADF test'!$E$3*'Profitability analysis'!C490</f>
        <v>127.53303199098957</v>
      </c>
      <c r="E490" s="3">
        <f t="shared" si="96"/>
        <v>120.50340619627556</v>
      </c>
      <c r="F490" s="3">
        <f t="shared" si="92"/>
        <v>9.5014651108293595</v>
      </c>
      <c r="G490" s="17">
        <f t="shared" si="93"/>
        <v>0.73984650921908279</v>
      </c>
      <c r="H490" s="30">
        <f t="shared" si="94"/>
        <v>5.2666019999999776</v>
      </c>
      <c r="I490" s="30">
        <f>(C490-C489)*'ADF test'!$E$3</f>
        <v>4.5479410267226115</v>
      </c>
      <c r="J490" s="5">
        <f t="shared" si="97"/>
        <v>0</v>
      </c>
      <c r="K490" s="49">
        <f t="shared" si="103"/>
        <v>-388</v>
      </c>
      <c r="L490" s="5">
        <f t="shared" si="98"/>
        <v>0</v>
      </c>
      <c r="M490" s="49">
        <f t="shared" si="104"/>
        <v>-696</v>
      </c>
      <c r="N490" s="42">
        <f t="shared" si="95"/>
        <v>0</v>
      </c>
      <c r="P490" s="5">
        <f t="shared" si="99"/>
        <v>-2043.4415759999913</v>
      </c>
      <c r="Q490" s="5">
        <f t="shared" si="100"/>
        <v>1764.6011183683731</v>
      </c>
      <c r="R490" s="5">
        <f t="shared" si="101"/>
        <v>-278.84045763161816</v>
      </c>
      <c r="S490" s="3">
        <f t="shared" si="102"/>
        <v>5035.8808163221129</v>
      </c>
    </row>
    <row r="491" spans="1:19" x14ac:dyDescent="0.3">
      <c r="A491" s="4">
        <v>40989</v>
      </c>
      <c r="B491" s="11">
        <v>333.28344700000002</v>
      </c>
      <c r="C491" s="11">
        <v>192.50801100000001</v>
      </c>
      <c r="D491" s="3">
        <f>B491-'ADF test'!$E$3*'Profitability analysis'!C491</f>
        <v>135.27411749493132</v>
      </c>
      <c r="E491" s="3">
        <f t="shared" si="96"/>
        <v>121.69303896275902</v>
      </c>
      <c r="F491" s="3">
        <f t="shared" si="92"/>
        <v>9.013783269911384</v>
      </c>
      <c r="G491" s="17">
        <f t="shared" si="93"/>
        <v>1.5067012513499025</v>
      </c>
      <c r="H491" s="30">
        <f t="shared" si="94"/>
        <v>9.2279050000000211</v>
      </c>
      <c r="I491" s="30">
        <f>(C491-C490)*'ADF test'!$E$3</f>
        <v>1.4868194960582883</v>
      </c>
      <c r="J491" s="5">
        <f t="shared" si="97"/>
        <v>-10</v>
      </c>
      <c r="K491" s="49">
        <f t="shared" si="103"/>
        <v>-398</v>
      </c>
      <c r="L491" s="5">
        <f t="shared" si="98"/>
        <v>-10</v>
      </c>
      <c r="M491" s="49">
        <f t="shared" si="104"/>
        <v>-706</v>
      </c>
      <c r="N491" s="42">
        <f t="shared" si="95"/>
        <v>-10</v>
      </c>
      <c r="P491" s="5">
        <f t="shared" si="99"/>
        <v>-3580.427140000008</v>
      </c>
      <c r="Q491" s="5">
        <f t="shared" si="100"/>
        <v>576.88596447061582</v>
      </c>
      <c r="R491" s="5">
        <f t="shared" si="101"/>
        <v>-3003.5411755293921</v>
      </c>
      <c r="S491" s="3">
        <f t="shared" si="102"/>
        <v>2032.3396407927207</v>
      </c>
    </row>
    <row r="492" spans="1:19" x14ac:dyDescent="0.3">
      <c r="A492" s="4">
        <v>40990</v>
      </c>
      <c r="B492" s="11">
        <v>319.91427599999997</v>
      </c>
      <c r="C492" s="11">
        <v>183.494843</v>
      </c>
      <c r="D492" s="3">
        <f>B492-'ADF test'!$E$3*'Profitability analysis'!C492</f>
        <v>131.17568459630067</v>
      </c>
      <c r="E492" s="3">
        <f t="shared" si="96"/>
        <v>122.77353448935166</v>
      </c>
      <c r="F492" s="3">
        <f t="shared" si="92"/>
        <v>8.0627070523143889</v>
      </c>
      <c r="G492" s="17">
        <f t="shared" si="93"/>
        <v>1.0421003829646995</v>
      </c>
      <c r="H492" s="30">
        <f t="shared" si="94"/>
        <v>-13.369171000000051</v>
      </c>
      <c r="I492" s="30">
        <f>(C492-C491)*'ADF test'!$E$3</f>
        <v>-9.2707381013694157</v>
      </c>
      <c r="J492" s="5">
        <f t="shared" si="97"/>
        <v>-1</v>
      </c>
      <c r="K492" s="49">
        <f t="shared" si="103"/>
        <v>-399</v>
      </c>
      <c r="L492" s="5">
        <f t="shared" si="98"/>
        <v>-1</v>
      </c>
      <c r="M492" s="49">
        <f t="shared" si="104"/>
        <v>-707</v>
      </c>
      <c r="N492" s="42">
        <f t="shared" si="95"/>
        <v>-1</v>
      </c>
      <c r="P492" s="5">
        <f t="shared" si="99"/>
        <v>5320.9300580000199</v>
      </c>
      <c r="Q492" s="5">
        <f t="shared" si="100"/>
        <v>-3689.7537643450273</v>
      </c>
      <c r="R492" s="5">
        <f t="shared" si="101"/>
        <v>1631.1762936549926</v>
      </c>
      <c r="S492" s="3">
        <f t="shared" si="102"/>
        <v>3663.5159344477133</v>
      </c>
    </row>
    <row r="493" spans="1:19" x14ac:dyDescent="0.3">
      <c r="A493" s="4">
        <v>40991</v>
      </c>
      <c r="B493" s="11">
        <v>325.04583700000001</v>
      </c>
      <c r="C493" s="11">
        <v>186.045715</v>
      </c>
      <c r="D493" s="3">
        <f>B493-'ADF test'!$E$3*'Profitability analysis'!C493</f>
        <v>133.68347710090416</v>
      </c>
      <c r="E493" s="3">
        <f t="shared" si="96"/>
        <v>123.09195928236947</v>
      </c>
      <c r="F493" s="3">
        <f t="shared" si="92"/>
        <v>8.3032048943623149</v>
      </c>
      <c r="G493" s="17">
        <f t="shared" si="93"/>
        <v>1.2755939367130493</v>
      </c>
      <c r="H493" s="30">
        <f t="shared" si="94"/>
        <v>5.1315610000000333</v>
      </c>
      <c r="I493" s="30">
        <f>(C493-C492)*'ADF test'!$E$3</f>
        <v>2.6237684953965541</v>
      </c>
      <c r="J493" s="5">
        <f t="shared" si="97"/>
        <v>-1</v>
      </c>
      <c r="K493" s="49">
        <f t="shared" si="103"/>
        <v>-400</v>
      </c>
      <c r="L493" s="5">
        <f t="shared" si="98"/>
        <v>-1</v>
      </c>
      <c r="M493" s="49">
        <f t="shared" si="104"/>
        <v>-708</v>
      </c>
      <c r="N493" s="42">
        <f t="shared" si="95"/>
        <v>-1</v>
      </c>
      <c r="P493" s="5">
        <f t="shared" si="99"/>
        <v>-2047.4928390000132</v>
      </c>
      <c r="Q493" s="5">
        <f t="shared" si="100"/>
        <v>1046.8836296632251</v>
      </c>
      <c r="R493" s="5">
        <f t="shared" si="101"/>
        <v>-1000.6092093367881</v>
      </c>
      <c r="S493" s="3">
        <f t="shared" si="102"/>
        <v>2662.9067251109254</v>
      </c>
    </row>
    <row r="494" spans="1:19" x14ac:dyDescent="0.3">
      <c r="A494" s="4">
        <v>40994</v>
      </c>
      <c r="B494" s="11">
        <v>318.11370799999997</v>
      </c>
      <c r="C494" s="11">
        <v>180.773865</v>
      </c>
      <c r="D494" s="3">
        <f>B494-'ADF test'!$E$3*'Profitability analysis'!C494</f>
        <v>132.173852225947</v>
      </c>
      <c r="E494" s="3">
        <f t="shared" si="96"/>
        <v>123.81734318514131</v>
      </c>
      <c r="F494" s="3">
        <f t="shared" si="92"/>
        <v>8.1055017308184425</v>
      </c>
      <c r="G494" s="17">
        <f t="shared" si="93"/>
        <v>1.0309675228410446</v>
      </c>
      <c r="H494" s="30">
        <f t="shared" si="94"/>
        <v>-6.9321290000000317</v>
      </c>
      <c r="I494" s="30">
        <f>(C494-C493)*'ADF test'!$E$3</f>
        <v>-5.4225041250428614</v>
      </c>
      <c r="J494" s="5">
        <f t="shared" si="97"/>
        <v>-1</v>
      </c>
      <c r="K494" s="49">
        <f t="shared" si="103"/>
        <v>-401</v>
      </c>
      <c r="L494" s="5">
        <f t="shared" si="98"/>
        <v>-1</v>
      </c>
      <c r="M494" s="49">
        <f t="shared" si="104"/>
        <v>-709</v>
      </c>
      <c r="N494" s="42">
        <f t="shared" si="95"/>
        <v>-1</v>
      </c>
      <c r="P494" s="5">
        <f t="shared" si="99"/>
        <v>2772.8516000000127</v>
      </c>
      <c r="Q494" s="5">
        <f t="shared" si="100"/>
        <v>-2169.0016500171446</v>
      </c>
      <c r="R494" s="5">
        <f t="shared" si="101"/>
        <v>603.84994998286811</v>
      </c>
      <c r="S494" s="3">
        <f t="shared" si="102"/>
        <v>3266.7566750937935</v>
      </c>
    </row>
    <row r="495" spans="1:19" x14ac:dyDescent="0.3">
      <c r="A495" s="4">
        <v>40995</v>
      </c>
      <c r="B495" s="11">
        <v>326.53131100000002</v>
      </c>
      <c r="C495" s="11">
        <v>185.28045700000001</v>
      </c>
      <c r="D495" s="3">
        <f>B495-'ADF test'!$E$3*'Profitability analysis'!C495</f>
        <v>135.95607794664559</v>
      </c>
      <c r="E495" s="3">
        <f t="shared" si="96"/>
        <v>124.69880535615808</v>
      </c>
      <c r="F495" s="3">
        <f t="shared" si="92"/>
        <v>7.9322094389308084</v>
      </c>
      <c r="G495" s="17">
        <f t="shared" si="93"/>
        <v>1.4191849921709705</v>
      </c>
      <c r="H495" s="30">
        <f t="shared" si="94"/>
        <v>8.4176030000000424</v>
      </c>
      <c r="I495" s="30">
        <f>(C495-C494)*'ADF test'!$E$3</f>
        <v>4.6353772793014256</v>
      </c>
      <c r="J495" s="5">
        <f t="shared" si="97"/>
        <v>-1</v>
      </c>
      <c r="K495" s="49">
        <f t="shared" si="103"/>
        <v>-402</v>
      </c>
      <c r="L495" s="5">
        <f t="shared" si="98"/>
        <v>-1</v>
      </c>
      <c r="M495" s="49">
        <f t="shared" si="104"/>
        <v>-710</v>
      </c>
      <c r="N495" s="42">
        <f t="shared" si="95"/>
        <v>-1</v>
      </c>
      <c r="P495" s="5">
        <f t="shared" si="99"/>
        <v>-3375.4588030000168</v>
      </c>
      <c r="Q495" s="5">
        <f t="shared" si="100"/>
        <v>1858.7862889998717</v>
      </c>
      <c r="R495" s="5">
        <f t="shared" si="101"/>
        <v>-1516.6725140001452</v>
      </c>
      <c r="S495" s="3">
        <f t="shared" si="102"/>
        <v>1750.0841610936484</v>
      </c>
    </row>
    <row r="496" spans="1:19" x14ac:dyDescent="0.3">
      <c r="A496" s="4">
        <v>40996</v>
      </c>
      <c r="B496" s="11">
        <v>313.297211</v>
      </c>
      <c r="C496" s="11">
        <v>188.63912999999999</v>
      </c>
      <c r="D496" s="3">
        <f>B496-'ADF test'!$E$3*'Profitability analysis'!C496</f>
        <v>119.2673238504232</v>
      </c>
      <c r="E496" s="3">
        <f t="shared" si="96"/>
        <v>124.97158920350631</v>
      </c>
      <c r="F496" s="3">
        <f t="shared" si="92"/>
        <v>7.5807809854576309</v>
      </c>
      <c r="G496" s="17">
        <f t="shared" si="93"/>
        <v>-0.75246407514288127</v>
      </c>
      <c r="H496" s="30">
        <f t="shared" si="94"/>
        <v>-13.234100000000012</v>
      </c>
      <c r="I496" s="30">
        <f>(C496-C495)*'ADF test'!$E$3</f>
        <v>3.4546540962223853</v>
      </c>
      <c r="J496" s="5">
        <f t="shared" si="97"/>
        <v>0</v>
      </c>
      <c r="K496" s="49">
        <f t="shared" si="103"/>
        <v>-402</v>
      </c>
      <c r="L496" s="5">
        <f t="shared" si="98"/>
        <v>0</v>
      </c>
      <c r="M496" s="49">
        <f t="shared" si="104"/>
        <v>-710</v>
      </c>
      <c r="N496" s="42">
        <f t="shared" si="95"/>
        <v>0</v>
      </c>
      <c r="P496" s="5">
        <f t="shared" si="99"/>
        <v>5320.1082000000051</v>
      </c>
      <c r="Q496" s="5">
        <f t="shared" si="100"/>
        <v>1388.770946681399</v>
      </c>
      <c r="R496" s="5">
        <f t="shared" si="101"/>
        <v>6708.8791466814037</v>
      </c>
      <c r="S496" s="3">
        <f t="shared" si="102"/>
        <v>8458.9633077750514</v>
      </c>
    </row>
    <row r="497" spans="1:19" x14ac:dyDescent="0.3">
      <c r="A497" s="4">
        <v>40997</v>
      </c>
      <c r="B497" s="11">
        <v>313.97241200000002</v>
      </c>
      <c r="C497" s="11">
        <v>195.82418799999999</v>
      </c>
      <c r="D497" s="3">
        <f>B497-'ADF test'!$E$3*'Profitability analysis'!C497</f>
        <v>112.55213881067016</v>
      </c>
      <c r="E497" s="3">
        <f t="shared" si="96"/>
        <v>124.93316864376108</v>
      </c>
      <c r="F497" s="3">
        <f t="shared" si="92"/>
        <v>7.6425214620336686</v>
      </c>
      <c r="G497" s="17">
        <f t="shared" si="93"/>
        <v>-1.620018981248152</v>
      </c>
      <c r="H497" s="30">
        <f t="shared" si="94"/>
        <v>0.67520100000001548</v>
      </c>
      <c r="I497" s="30">
        <f>(C497-C496)*'ADF test'!$E$3</f>
        <v>7.3903860397530652</v>
      </c>
      <c r="J497" s="5">
        <f t="shared" si="97"/>
        <v>10</v>
      </c>
      <c r="K497" s="49">
        <f t="shared" si="103"/>
        <v>-392</v>
      </c>
      <c r="L497" s="5">
        <f t="shared" si="98"/>
        <v>0</v>
      </c>
      <c r="M497" s="49">
        <f t="shared" si="104"/>
        <v>-710</v>
      </c>
      <c r="N497" s="42">
        <f t="shared" si="95"/>
        <v>10</v>
      </c>
      <c r="P497" s="5">
        <f t="shared" si="99"/>
        <v>-271.43080200000622</v>
      </c>
      <c r="Q497" s="5">
        <f t="shared" si="100"/>
        <v>2970.9351879807323</v>
      </c>
      <c r="R497" s="5">
        <f t="shared" si="101"/>
        <v>2699.5043859807261</v>
      </c>
      <c r="S497" s="3">
        <f t="shared" si="102"/>
        <v>11158.467693755778</v>
      </c>
    </row>
    <row r="498" spans="1:19" x14ac:dyDescent="0.3">
      <c r="A498" s="4">
        <v>40998</v>
      </c>
      <c r="B498" s="11">
        <v>326.48629799999998</v>
      </c>
      <c r="C498" s="11">
        <v>200.50082399999999</v>
      </c>
      <c r="D498" s="3">
        <f>B498-'ADF test'!$E$3*'Profitability analysis'!C498</f>
        <v>120.25574416889845</v>
      </c>
      <c r="E498" s="3">
        <f t="shared" si="96"/>
        <v>124.68579528615133</v>
      </c>
      <c r="F498" s="3">
        <f t="shared" si="92"/>
        <v>7.6707012647076018</v>
      </c>
      <c r="G498" s="17">
        <f t="shared" si="93"/>
        <v>-0.57752882877022793</v>
      </c>
      <c r="H498" s="30">
        <f t="shared" si="94"/>
        <v>12.513885999999957</v>
      </c>
      <c r="I498" s="30">
        <f>(C498-C497)*'ADF test'!$E$3</f>
        <v>4.8102806417716657</v>
      </c>
      <c r="J498" s="5">
        <f t="shared" si="97"/>
        <v>0</v>
      </c>
      <c r="K498" s="49">
        <f t="shared" si="103"/>
        <v>-392</v>
      </c>
      <c r="L498" s="5">
        <f t="shared" si="98"/>
        <v>0</v>
      </c>
      <c r="M498" s="49">
        <f t="shared" si="104"/>
        <v>-710</v>
      </c>
      <c r="N498" s="42">
        <f t="shared" si="95"/>
        <v>0</v>
      </c>
      <c r="P498" s="5">
        <f t="shared" si="99"/>
        <v>-4905.4433119999831</v>
      </c>
      <c r="Q498" s="5">
        <f t="shared" si="100"/>
        <v>1885.630011574493</v>
      </c>
      <c r="R498" s="5">
        <f t="shared" si="101"/>
        <v>-3019.8133004254901</v>
      </c>
      <c r="S498" s="3">
        <f t="shared" si="102"/>
        <v>8138.6543933302873</v>
      </c>
    </row>
    <row r="499" spans="1:19" x14ac:dyDescent="0.3">
      <c r="A499" s="4">
        <v>41001</v>
      </c>
      <c r="B499" s="11">
        <v>330.40252700000002</v>
      </c>
      <c r="C499" s="11">
        <v>200.160721</v>
      </c>
      <c r="D499" s="3">
        <f>B499-'ADF test'!$E$3*'Profitability analysis'!C499</f>
        <v>124.52179532249534</v>
      </c>
      <c r="E499" s="3">
        <f t="shared" si="96"/>
        <v>124.76745263785088</v>
      </c>
      <c r="F499" s="3">
        <f t="shared" si="92"/>
        <v>7.6549407129532314</v>
      </c>
      <c r="G499" s="17">
        <f t="shared" si="93"/>
        <v>-3.2091341339830021E-2</v>
      </c>
      <c r="H499" s="30">
        <f t="shared" si="94"/>
        <v>3.9162290000000439</v>
      </c>
      <c r="I499" s="30">
        <f>(C499-C498)*'ADF test'!$E$3</f>
        <v>-0.34982215359682983</v>
      </c>
      <c r="J499" s="5">
        <f t="shared" si="97"/>
        <v>0</v>
      </c>
      <c r="K499" s="49">
        <f t="shared" si="103"/>
        <v>-392</v>
      </c>
      <c r="L499" s="5">
        <f t="shared" si="98"/>
        <v>0</v>
      </c>
      <c r="M499" s="49">
        <f t="shared" si="104"/>
        <v>-710</v>
      </c>
      <c r="N499" s="42">
        <f t="shared" si="95"/>
        <v>0</v>
      </c>
      <c r="P499" s="5">
        <f t="shared" si="99"/>
        <v>-1535.1617680000172</v>
      </c>
      <c r="Q499" s="5">
        <f t="shared" si="100"/>
        <v>-137.1302842099573</v>
      </c>
      <c r="R499" s="5">
        <f t="shared" si="101"/>
        <v>-1672.2920522099746</v>
      </c>
      <c r="S499" s="3">
        <f t="shared" si="102"/>
        <v>6466.3623411203125</v>
      </c>
    </row>
    <row r="500" spans="1:19" x14ac:dyDescent="0.3">
      <c r="A500" s="4">
        <v>41002</v>
      </c>
      <c r="B500" s="11">
        <v>329.63729899999998</v>
      </c>
      <c r="C500" s="11">
        <v>202.11637899999999</v>
      </c>
      <c r="D500" s="3">
        <f>B500-'ADF test'!$E$3*'Profitability analysis'!C500</f>
        <v>121.74502231036993</v>
      </c>
      <c r="E500" s="3">
        <f t="shared" si="96"/>
        <v>125.08618767390588</v>
      </c>
      <c r="F500" s="3">
        <f t="shared" si="92"/>
        <v>7.3039043746277326</v>
      </c>
      <c r="G500" s="17">
        <f t="shared" si="93"/>
        <v>-0.45744922060349996</v>
      </c>
      <c r="H500" s="30">
        <f t="shared" si="94"/>
        <v>-0.76522800000003599</v>
      </c>
      <c r="I500" s="30">
        <f>(C500-C499)*'ADF test'!$E$3</f>
        <v>2.011545012125358</v>
      </c>
      <c r="J500" s="5">
        <f t="shared" si="97"/>
        <v>0</v>
      </c>
      <c r="K500" s="49">
        <f t="shared" si="103"/>
        <v>-392</v>
      </c>
      <c r="L500" s="5">
        <f t="shared" si="98"/>
        <v>0</v>
      </c>
      <c r="M500" s="49">
        <f t="shared" si="104"/>
        <v>-710</v>
      </c>
      <c r="N500" s="42">
        <f t="shared" si="95"/>
        <v>0</v>
      </c>
      <c r="P500" s="5">
        <f t="shared" si="99"/>
        <v>299.96937600001411</v>
      </c>
      <c r="Q500" s="5">
        <f t="shared" si="100"/>
        <v>788.52564475314034</v>
      </c>
      <c r="R500" s="5">
        <f t="shared" si="101"/>
        <v>1088.4950207531544</v>
      </c>
      <c r="S500" s="3">
        <f t="shared" si="102"/>
        <v>7554.8573618734672</v>
      </c>
    </row>
    <row r="501" spans="1:19" x14ac:dyDescent="0.3">
      <c r="A501" s="4">
        <v>41003</v>
      </c>
      <c r="B501" s="11">
        <v>335.26403800000003</v>
      </c>
      <c r="C501" s="11">
        <v>202.62657200000001</v>
      </c>
      <c r="D501" s="3">
        <f>B501-'ADF test'!$E$3*'Profitability analysis'!C501</f>
        <v>126.84698847975679</v>
      </c>
      <c r="E501" s="3">
        <f t="shared" si="96"/>
        <v>125.19349121501087</v>
      </c>
      <c r="F501" s="3">
        <f t="shared" si="92"/>
        <v>7.3053874724542798</v>
      </c>
      <c r="G501" s="17">
        <f t="shared" si="93"/>
        <v>0.22633943387405603</v>
      </c>
      <c r="H501" s="30">
        <f t="shared" si="94"/>
        <v>5.6267390000000432</v>
      </c>
      <c r="I501" s="30">
        <f>(C501-C500)*'ADF test'!$E$3</f>
        <v>0.52477283061317659</v>
      </c>
      <c r="J501" s="5">
        <f t="shared" si="97"/>
        <v>0</v>
      </c>
      <c r="K501" s="49">
        <f t="shared" si="103"/>
        <v>-392</v>
      </c>
      <c r="L501" s="5">
        <f t="shared" si="98"/>
        <v>0</v>
      </c>
      <c r="M501" s="49">
        <f t="shared" si="104"/>
        <v>-710</v>
      </c>
      <c r="N501" s="42">
        <f t="shared" si="95"/>
        <v>0</v>
      </c>
      <c r="P501" s="5">
        <f t="shared" si="99"/>
        <v>-2205.6816880000169</v>
      </c>
      <c r="Q501" s="5">
        <f t="shared" si="100"/>
        <v>205.71094960036521</v>
      </c>
      <c r="R501" s="5">
        <f t="shared" si="101"/>
        <v>-1999.9707383996517</v>
      </c>
      <c r="S501" s="3">
        <f t="shared" si="102"/>
        <v>5554.8866234738152</v>
      </c>
    </row>
    <row r="502" spans="1:19" x14ac:dyDescent="0.3">
      <c r="A502" s="4">
        <v>41008</v>
      </c>
      <c r="B502" s="11">
        <v>328.15182499999997</v>
      </c>
      <c r="C502" s="11">
        <v>200.71340900000001</v>
      </c>
      <c r="D502" s="3">
        <f>B502-'ADF test'!$E$3*'Profitability analysis'!C502</f>
        <v>121.70261110849796</v>
      </c>
      <c r="E502" s="3">
        <f t="shared" si="96"/>
        <v>125.57021307732701</v>
      </c>
      <c r="F502" s="3">
        <f t="shared" si="92"/>
        <v>6.7894477964186741</v>
      </c>
      <c r="G502" s="17">
        <f t="shared" si="93"/>
        <v>-0.56964897364247324</v>
      </c>
      <c r="H502" s="30">
        <f t="shared" si="94"/>
        <v>-7.1122130000000539</v>
      </c>
      <c r="I502" s="30">
        <f>(C502-C501)*'ADF test'!$E$3</f>
        <v>-1.9678356287412122</v>
      </c>
      <c r="J502" s="5">
        <f t="shared" si="97"/>
        <v>0</v>
      </c>
      <c r="K502" s="49">
        <f t="shared" si="103"/>
        <v>-392</v>
      </c>
      <c r="L502" s="5">
        <f t="shared" si="98"/>
        <v>0</v>
      </c>
      <c r="M502" s="49">
        <f t="shared" si="104"/>
        <v>-710</v>
      </c>
      <c r="N502" s="42">
        <f t="shared" si="95"/>
        <v>0</v>
      </c>
      <c r="P502" s="5">
        <f t="shared" si="99"/>
        <v>2787.9874960000211</v>
      </c>
      <c r="Q502" s="5">
        <f t="shared" si="100"/>
        <v>-771.39156646655522</v>
      </c>
      <c r="R502" s="5">
        <f t="shared" si="101"/>
        <v>2016.595929533466</v>
      </c>
      <c r="S502" s="3">
        <f t="shared" si="102"/>
        <v>7571.4825530072812</v>
      </c>
    </row>
    <row r="503" spans="1:19" x14ac:dyDescent="0.3">
      <c r="A503" s="4">
        <v>41009</v>
      </c>
      <c r="B503" s="11">
        <v>328.78201300000001</v>
      </c>
      <c r="C503" s="11">
        <v>201.30864</v>
      </c>
      <c r="D503" s="3">
        <f>B503-'ADF test'!$E$3*'Profitability analysis'!C503</f>
        <v>121.72055813941631</v>
      </c>
      <c r="E503" s="3">
        <f t="shared" si="96"/>
        <v>125.54729236678108</v>
      </c>
      <c r="F503" s="3">
        <f t="shared" si="92"/>
        <v>6.8016404354382063</v>
      </c>
      <c r="G503" s="17">
        <f t="shared" si="93"/>
        <v>-0.56261930686993511</v>
      </c>
      <c r="H503" s="30">
        <f t="shared" si="94"/>
        <v>0.63018800000003239</v>
      </c>
      <c r="I503" s="30">
        <f>(C503-C502)*'ADF test'!$E$3</f>
        <v>0.61224096908168868</v>
      </c>
      <c r="J503" s="5">
        <f t="shared" si="97"/>
        <v>0</v>
      </c>
      <c r="K503" s="49">
        <f t="shared" si="103"/>
        <v>-392</v>
      </c>
      <c r="L503" s="5">
        <f t="shared" si="98"/>
        <v>0</v>
      </c>
      <c r="M503" s="49">
        <f t="shared" si="104"/>
        <v>-710</v>
      </c>
      <c r="N503" s="42">
        <f t="shared" si="95"/>
        <v>0</v>
      </c>
      <c r="P503" s="5">
        <f t="shared" si="99"/>
        <v>-247.0336960000127</v>
      </c>
      <c r="Q503" s="5">
        <f t="shared" si="100"/>
        <v>239.99845988002195</v>
      </c>
      <c r="R503" s="5">
        <f t="shared" si="101"/>
        <v>-7.0352361199907421</v>
      </c>
      <c r="S503" s="3">
        <f t="shared" si="102"/>
        <v>7564.4473168872901</v>
      </c>
    </row>
    <row r="504" spans="1:19" x14ac:dyDescent="0.3">
      <c r="A504" s="4">
        <v>41010</v>
      </c>
      <c r="B504" s="11">
        <v>327.43160999999998</v>
      </c>
      <c r="C504" s="11">
        <v>194.67626999999999</v>
      </c>
      <c r="D504" s="3">
        <f>B504-'ADF test'!$E$3*'Profitability analysis'!C504</f>
        <v>127.19205896517204</v>
      </c>
      <c r="E504" s="3">
        <f t="shared" si="96"/>
        <v>125.65045720230013</v>
      </c>
      <c r="F504" s="3">
        <f t="shared" si="92"/>
        <v>6.8023576436574782</v>
      </c>
      <c r="G504" s="17">
        <f t="shared" si="93"/>
        <v>0.22662756703321771</v>
      </c>
      <c r="H504" s="30">
        <f t="shared" si="94"/>
        <v>-1.3504030000000284</v>
      </c>
      <c r="I504" s="30">
        <f>(C504-C503)*'ADF test'!$E$3</f>
        <v>-6.821903825755772</v>
      </c>
      <c r="J504" s="5">
        <f t="shared" si="97"/>
        <v>0</v>
      </c>
      <c r="K504" s="49">
        <f t="shared" si="103"/>
        <v>-392</v>
      </c>
      <c r="L504" s="5">
        <f t="shared" si="98"/>
        <v>0</v>
      </c>
      <c r="M504" s="49">
        <f t="shared" si="104"/>
        <v>-710</v>
      </c>
      <c r="N504" s="42">
        <f t="shared" si="95"/>
        <v>0</v>
      </c>
      <c r="P504" s="5">
        <f t="shared" si="99"/>
        <v>529.35797600001115</v>
      </c>
      <c r="Q504" s="5">
        <f t="shared" si="100"/>
        <v>-2674.1862996962627</v>
      </c>
      <c r="R504" s="5">
        <f t="shared" si="101"/>
        <v>-2144.8283236962516</v>
      </c>
      <c r="S504" s="3">
        <f t="shared" si="102"/>
        <v>5419.6189931910385</v>
      </c>
    </row>
    <row r="505" spans="1:19" x14ac:dyDescent="0.3">
      <c r="A505" s="4">
        <v>41011</v>
      </c>
      <c r="B505" s="11">
        <v>331.79794299999998</v>
      </c>
      <c r="C505" s="11">
        <v>193.358307</v>
      </c>
      <c r="D505" s="3">
        <f>B505-'ADF test'!$E$3*'Profitability analysis'!C505</f>
        <v>132.91401851072129</v>
      </c>
      <c r="E505" s="3">
        <f t="shared" si="96"/>
        <v>126.34118083407573</v>
      </c>
      <c r="F505" s="3">
        <f t="shared" si="92"/>
        <v>6.4305698429332097</v>
      </c>
      <c r="G505" s="17">
        <f t="shared" si="93"/>
        <v>1.0221236744467828</v>
      </c>
      <c r="H505" s="30">
        <f t="shared" si="94"/>
        <v>4.3663329999999974</v>
      </c>
      <c r="I505" s="30">
        <f>(C505-C504)*'ADF test'!$E$3</f>
        <v>-1.3556265455492511</v>
      </c>
      <c r="J505" s="5">
        <f t="shared" si="97"/>
        <v>-1</v>
      </c>
      <c r="K505" s="49">
        <f t="shared" si="103"/>
        <v>-393</v>
      </c>
      <c r="L505" s="5">
        <f t="shared" si="98"/>
        <v>-1</v>
      </c>
      <c r="M505" s="49">
        <f t="shared" si="104"/>
        <v>-711</v>
      </c>
      <c r="N505" s="42">
        <f t="shared" si="95"/>
        <v>-1</v>
      </c>
      <c r="P505" s="5">
        <f t="shared" si="99"/>
        <v>-1711.602535999999</v>
      </c>
      <c r="Q505" s="5">
        <f t="shared" si="100"/>
        <v>-531.40560585530648</v>
      </c>
      <c r="R505" s="5">
        <f t="shared" si="101"/>
        <v>-2243.0081418553054</v>
      </c>
      <c r="S505" s="3">
        <f t="shared" si="102"/>
        <v>3176.6108513357331</v>
      </c>
    </row>
    <row r="506" spans="1:19" x14ac:dyDescent="0.3">
      <c r="A506" s="4">
        <v>41012</v>
      </c>
      <c r="B506" s="11">
        <v>332.42813100000001</v>
      </c>
      <c r="C506" s="11">
        <v>196.37687700000001</v>
      </c>
      <c r="D506" s="3">
        <f>B506-'ADF test'!$E$3*'Profitability analysis'!C506</f>
        <v>130.43937456809573</v>
      </c>
      <c r="E506" s="3">
        <f t="shared" si="96"/>
        <v>126.27379230579236</v>
      </c>
      <c r="F506" s="3">
        <f t="shared" si="92"/>
        <v>6.3745750992867976</v>
      </c>
      <c r="G506" s="17">
        <f t="shared" si="93"/>
        <v>0.65346822296743035</v>
      </c>
      <c r="H506" s="30">
        <f t="shared" si="94"/>
        <v>0.63018800000003239</v>
      </c>
      <c r="I506" s="30">
        <f>(C506-C505)*'ADF test'!$E$3</f>
        <v>3.1048319426255846</v>
      </c>
      <c r="J506" s="5">
        <f t="shared" si="97"/>
        <v>0</v>
      </c>
      <c r="K506" s="49">
        <f t="shared" si="103"/>
        <v>-393</v>
      </c>
      <c r="L506" s="5">
        <f t="shared" si="98"/>
        <v>0</v>
      </c>
      <c r="M506" s="49">
        <f t="shared" si="104"/>
        <v>-711</v>
      </c>
      <c r="N506" s="42">
        <f t="shared" si="95"/>
        <v>0</v>
      </c>
      <c r="P506" s="5">
        <f t="shared" si="99"/>
        <v>-247.66388400001273</v>
      </c>
      <c r="Q506" s="5">
        <f t="shared" si="100"/>
        <v>1220.1989534518548</v>
      </c>
      <c r="R506" s="5">
        <f t="shared" si="101"/>
        <v>972.53506945184199</v>
      </c>
      <c r="S506" s="3">
        <f t="shared" si="102"/>
        <v>4149.1459207875751</v>
      </c>
    </row>
    <row r="507" spans="1:19" x14ac:dyDescent="0.3">
      <c r="A507" s="4">
        <v>41015</v>
      </c>
      <c r="B507" s="11">
        <v>339.72039799999999</v>
      </c>
      <c r="C507" s="11">
        <v>193.528381</v>
      </c>
      <c r="D507" s="3">
        <f>B507-'ADF test'!$E$3*'Profitability analysis'!C507</f>
        <v>140.66153929093841</v>
      </c>
      <c r="E507" s="3">
        <f t="shared" si="96"/>
        <v>126.58864025140166</v>
      </c>
      <c r="F507" s="3">
        <f t="shared" si="92"/>
        <v>6.8431390134775087</v>
      </c>
      <c r="G507" s="17">
        <f t="shared" si="93"/>
        <v>2.0564976119614529</v>
      </c>
      <c r="H507" s="30">
        <f t="shared" si="94"/>
        <v>7.2922669999999812</v>
      </c>
      <c r="I507" s="30">
        <f>(C507-C506)*'ADF test'!$E$3</f>
        <v>-2.9298977228426741</v>
      </c>
      <c r="J507" s="5">
        <f t="shared" si="97"/>
        <v>-10</v>
      </c>
      <c r="K507" s="49">
        <f t="shared" si="103"/>
        <v>-403</v>
      </c>
      <c r="L507" s="5">
        <f t="shared" si="98"/>
        <v>-10</v>
      </c>
      <c r="M507" s="49">
        <f t="shared" si="104"/>
        <v>-721</v>
      </c>
      <c r="N507" s="42">
        <f t="shared" si="95"/>
        <v>-10</v>
      </c>
      <c r="P507" s="5">
        <f t="shared" si="99"/>
        <v>-2865.8609309999924</v>
      </c>
      <c r="Q507" s="5">
        <f t="shared" si="100"/>
        <v>-1151.4498050771708</v>
      </c>
      <c r="R507" s="5">
        <f t="shared" si="101"/>
        <v>-4017.3107360771633</v>
      </c>
      <c r="S507" s="3">
        <f t="shared" si="102"/>
        <v>131.8351847104118</v>
      </c>
    </row>
    <row r="508" spans="1:19" x14ac:dyDescent="0.3">
      <c r="A508" s="4">
        <v>41016</v>
      </c>
      <c r="B508" s="11">
        <v>340.30560300000002</v>
      </c>
      <c r="C508" s="11">
        <v>194.20858799999999</v>
      </c>
      <c r="D508" s="3">
        <f>B508-'ADF test'!$E$3*'Profitability analysis'!C508</f>
        <v>140.54709895516768</v>
      </c>
      <c r="E508" s="3">
        <f t="shared" si="96"/>
        <v>126.91068518806459</v>
      </c>
      <c r="F508" s="3">
        <f t="shared" si="92"/>
        <v>7.2665744355195159</v>
      </c>
      <c r="G508" s="17">
        <f t="shared" si="93"/>
        <v>1.8765945203075831</v>
      </c>
      <c r="H508" s="30">
        <f t="shared" si="94"/>
        <v>0.5852050000000304</v>
      </c>
      <c r="I508" s="30">
        <f>(C508-C507)*'ADF test'!$E$3</f>
        <v>0.69964533577074584</v>
      </c>
      <c r="J508" s="5">
        <f t="shared" si="97"/>
        <v>-10</v>
      </c>
      <c r="K508" s="49">
        <f t="shared" si="103"/>
        <v>-413</v>
      </c>
      <c r="L508" s="5">
        <f t="shared" si="98"/>
        <v>-10</v>
      </c>
      <c r="M508" s="49">
        <f t="shared" si="104"/>
        <v>-731</v>
      </c>
      <c r="N508" s="42">
        <f t="shared" si="95"/>
        <v>-10</v>
      </c>
      <c r="P508" s="5">
        <f t="shared" si="99"/>
        <v>-235.83761500001225</v>
      </c>
      <c r="Q508" s="5">
        <f t="shared" si="100"/>
        <v>281.95707031561057</v>
      </c>
      <c r="R508" s="5">
        <f t="shared" si="101"/>
        <v>46.119455315598316</v>
      </c>
      <c r="S508" s="3">
        <f t="shared" si="102"/>
        <v>177.95464002601011</v>
      </c>
    </row>
    <row r="509" spans="1:19" x14ac:dyDescent="0.3">
      <c r="A509" s="4">
        <v>41017</v>
      </c>
      <c r="B509" s="11">
        <v>334.72384599999998</v>
      </c>
      <c r="C509" s="11">
        <v>193.315811</v>
      </c>
      <c r="D509" s="3">
        <f>B509-'ADF test'!$E$3*'Profitability analysis'!C509</f>
        <v>135.88363192268253</v>
      </c>
      <c r="E509" s="3">
        <f t="shared" si="96"/>
        <v>127.16572721641941</v>
      </c>
      <c r="F509" s="3">
        <f t="shared" si="92"/>
        <v>7.4466042786952853</v>
      </c>
      <c r="G509" s="17">
        <f t="shared" si="93"/>
        <v>1.1707221681169515</v>
      </c>
      <c r="H509" s="30">
        <f t="shared" si="94"/>
        <v>-5.5817570000000387</v>
      </c>
      <c r="I509" s="30">
        <f>(C509-C508)*'ADF test'!$E$3</f>
        <v>-0.91828996751488845</v>
      </c>
      <c r="J509" s="5">
        <f t="shared" si="97"/>
        <v>-1</v>
      </c>
      <c r="K509" s="49">
        <f t="shared" si="103"/>
        <v>-414</v>
      </c>
      <c r="L509" s="5">
        <f t="shared" si="98"/>
        <v>-1</v>
      </c>
      <c r="M509" s="49">
        <f t="shared" si="104"/>
        <v>-732</v>
      </c>
      <c r="N509" s="42">
        <f t="shared" si="95"/>
        <v>-1</v>
      </c>
      <c r="P509" s="5">
        <f t="shared" si="99"/>
        <v>2305.2656410000159</v>
      </c>
      <c r="Q509" s="5">
        <f t="shared" si="100"/>
        <v>-379.25375658364891</v>
      </c>
      <c r="R509" s="5">
        <f t="shared" si="101"/>
        <v>1926.0118844163669</v>
      </c>
      <c r="S509" s="3">
        <f t="shared" si="102"/>
        <v>2103.9665244423768</v>
      </c>
    </row>
    <row r="510" spans="1:19" x14ac:dyDescent="0.3">
      <c r="A510" s="4">
        <v>41018</v>
      </c>
      <c r="B510" s="11">
        <v>329.27716099999998</v>
      </c>
      <c r="C510" s="11">
        <v>187.02357499999999</v>
      </c>
      <c r="D510" s="3">
        <f>B510-'ADF test'!$E$3*'Profitability analysis'!C510</f>
        <v>136.90899670895172</v>
      </c>
      <c r="E510" s="3">
        <f t="shared" si="96"/>
        <v>127.71880947741855</v>
      </c>
      <c r="F510" s="3">
        <f t="shared" si="92"/>
        <v>7.5360016979108435</v>
      </c>
      <c r="G510" s="17">
        <f t="shared" si="93"/>
        <v>1.2195044003348499</v>
      </c>
      <c r="H510" s="30">
        <f t="shared" si="94"/>
        <v>-5.4466850000000022</v>
      </c>
      <c r="I510" s="30">
        <f>(C510-C509)*'ADF test'!$E$3</f>
        <v>-6.472049786269185</v>
      </c>
      <c r="J510" s="5">
        <f t="shared" si="97"/>
        <v>-1</v>
      </c>
      <c r="K510" s="49">
        <f t="shared" si="103"/>
        <v>-415</v>
      </c>
      <c r="L510" s="5">
        <f t="shared" si="98"/>
        <v>-1</v>
      </c>
      <c r="M510" s="49">
        <f t="shared" si="104"/>
        <v>-733</v>
      </c>
      <c r="N510" s="42">
        <f t="shared" si="95"/>
        <v>-1</v>
      </c>
      <c r="P510" s="5">
        <f t="shared" si="99"/>
        <v>2254.9275900000011</v>
      </c>
      <c r="Q510" s="5">
        <f t="shared" si="100"/>
        <v>-2679.4286115154428</v>
      </c>
      <c r="R510" s="5">
        <f t="shared" si="101"/>
        <v>-424.50102151544161</v>
      </c>
      <c r="S510" s="3">
        <f t="shared" si="102"/>
        <v>1679.4655029269352</v>
      </c>
    </row>
    <row r="511" spans="1:19" x14ac:dyDescent="0.3">
      <c r="A511" s="4">
        <v>41019</v>
      </c>
      <c r="B511" s="11">
        <v>321.939911</v>
      </c>
      <c r="C511" s="11">
        <v>190.42475899999999</v>
      </c>
      <c r="D511" s="3">
        <f>B511-'ADF test'!$E$3*'Profitability analysis'!C511</f>
        <v>126.07336677211177</v>
      </c>
      <c r="E511" s="3">
        <f t="shared" si="96"/>
        <v>127.97410912642735</v>
      </c>
      <c r="F511" s="3">
        <f t="shared" si="92"/>
        <v>7.3370294007571539</v>
      </c>
      <c r="G511" s="17">
        <f t="shared" si="93"/>
        <v>-0.25906156981181416</v>
      </c>
      <c r="H511" s="30">
        <f t="shared" si="94"/>
        <v>-7.3372499999999832</v>
      </c>
      <c r="I511" s="30">
        <f>(C511-C510)*'ADF test'!$E$3</f>
        <v>3.4983799368399673</v>
      </c>
      <c r="J511" s="5">
        <f t="shared" si="97"/>
        <v>0</v>
      </c>
      <c r="K511" s="49">
        <f t="shared" si="103"/>
        <v>-415</v>
      </c>
      <c r="L511" s="5">
        <f t="shared" si="98"/>
        <v>0</v>
      </c>
      <c r="M511" s="49">
        <f t="shared" si="104"/>
        <v>-733</v>
      </c>
      <c r="N511" s="42">
        <f t="shared" si="95"/>
        <v>0</v>
      </c>
      <c r="P511" s="5">
        <f t="shared" si="99"/>
        <v>3044.958749999993</v>
      </c>
      <c r="Q511" s="5">
        <f t="shared" si="100"/>
        <v>1451.8276737885865</v>
      </c>
      <c r="R511" s="5">
        <f t="shared" si="101"/>
        <v>4496.7864237885797</v>
      </c>
      <c r="S511" s="3">
        <f t="shared" si="102"/>
        <v>6176.2519267155149</v>
      </c>
    </row>
    <row r="512" spans="1:19" x14ac:dyDescent="0.3">
      <c r="A512" s="4">
        <v>41022</v>
      </c>
      <c r="B512" s="11">
        <v>311.67672700000003</v>
      </c>
      <c r="C512" s="11">
        <v>184.72775300000001</v>
      </c>
      <c r="D512" s="3">
        <f>B512-'ADF test'!$E$3*'Profitability analysis'!C512</f>
        <v>121.66999261787635</v>
      </c>
      <c r="E512" s="3">
        <f t="shared" si="96"/>
        <v>128.25347302808669</v>
      </c>
      <c r="F512" s="3">
        <f t="shared" si="92"/>
        <v>6.9054660035446602</v>
      </c>
      <c r="G512" s="17">
        <f t="shared" si="93"/>
        <v>-0.95337235848108737</v>
      </c>
      <c r="H512" s="30">
        <f t="shared" si="94"/>
        <v>-10.263183999999967</v>
      </c>
      <c r="I512" s="30">
        <f>(C512-C511)*'ADF test'!$E$3</f>
        <v>-5.8598098457645529</v>
      </c>
      <c r="J512" s="5">
        <f t="shared" si="97"/>
        <v>0</v>
      </c>
      <c r="K512" s="49">
        <f t="shared" si="103"/>
        <v>-415</v>
      </c>
      <c r="L512" s="5">
        <f t="shared" si="98"/>
        <v>0</v>
      </c>
      <c r="M512" s="49">
        <f t="shared" si="104"/>
        <v>-733</v>
      </c>
      <c r="N512" s="42">
        <f t="shared" si="95"/>
        <v>0</v>
      </c>
      <c r="P512" s="5">
        <f t="shared" si="99"/>
        <v>4259.2213599999859</v>
      </c>
      <c r="Q512" s="5">
        <f t="shared" si="100"/>
        <v>-2431.8210859922892</v>
      </c>
      <c r="R512" s="5">
        <f t="shared" si="101"/>
        <v>1827.4002740076967</v>
      </c>
      <c r="S512" s="3">
        <f t="shared" si="102"/>
        <v>8003.6522007232115</v>
      </c>
    </row>
    <row r="513" spans="1:19" x14ac:dyDescent="0.3">
      <c r="A513" s="4">
        <v>41023</v>
      </c>
      <c r="B513" s="11">
        <v>312.03680400000002</v>
      </c>
      <c r="C513" s="11">
        <v>183.40978999999999</v>
      </c>
      <c r="D513" s="3">
        <f>B513-'ADF test'!$E$3*'Profitability analysis'!C513</f>
        <v>123.38569616342562</v>
      </c>
      <c r="E513" s="3">
        <f t="shared" si="96"/>
        <v>128.29431492757078</v>
      </c>
      <c r="F513" s="3">
        <f t="shared" si="92"/>
        <v>6.8717274577429341</v>
      </c>
      <c r="G513" s="17">
        <f t="shared" si="93"/>
        <v>-0.71432093230272398</v>
      </c>
      <c r="H513" s="30">
        <f t="shared" si="94"/>
        <v>0.36007699999998977</v>
      </c>
      <c r="I513" s="30">
        <f>(C513-C512)*'ADF test'!$E$3</f>
        <v>-1.3556265455492802</v>
      </c>
      <c r="J513" s="5">
        <f t="shared" si="97"/>
        <v>0</v>
      </c>
      <c r="K513" s="49">
        <f t="shared" si="103"/>
        <v>-415</v>
      </c>
      <c r="L513" s="5">
        <f t="shared" si="98"/>
        <v>0</v>
      </c>
      <c r="M513" s="49">
        <f t="shared" si="104"/>
        <v>-733</v>
      </c>
      <c r="N513" s="42">
        <f t="shared" si="95"/>
        <v>0</v>
      </c>
      <c r="P513" s="5">
        <f t="shared" si="99"/>
        <v>-149.43195499999575</v>
      </c>
      <c r="Q513" s="5">
        <f t="shared" si="100"/>
        <v>-562.58501640295128</v>
      </c>
      <c r="R513" s="5">
        <f t="shared" si="101"/>
        <v>-712.01697140294709</v>
      </c>
      <c r="S513" s="3">
        <f t="shared" si="102"/>
        <v>7291.6352293202644</v>
      </c>
    </row>
    <row r="514" spans="1:19" x14ac:dyDescent="0.3">
      <c r="A514" s="4">
        <v>41024</v>
      </c>
      <c r="B514" s="11">
        <v>305.059662</v>
      </c>
      <c r="C514" s="11">
        <v>182.644531</v>
      </c>
      <c r="D514" s="3">
        <f>B514-'ADF test'!$E$3*'Profitability analysis'!C514</f>
        <v>117.19568203774412</v>
      </c>
      <c r="E514" s="3">
        <f t="shared" si="96"/>
        <v>127.99678353408801</v>
      </c>
      <c r="F514" s="3">
        <f t="shared" si="92"/>
        <v>7.1563856869690827</v>
      </c>
      <c r="G514" s="17">
        <f t="shared" si="93"/>
        <v>-1.5092956093760284</v>
      </c>
      <c r="H514" s="30">
        <f t="shared" si="94"/>
        <v>-6.9771420000000148</v>
      </c>
      <c r="I514" s="30">
        <f>(C514-C513)*'ADF test'!$E$3</f>
        <v>-0.78712787431852183</v>
      </c>
      <c r="J514" s="5">
        <f t="shared" si="97"/>
        <v>10</v>
      </c>
      <c r="K514" s="49">
        <f t="shared" si="103"/>
        <v>-405</v>
      </c>
      <c r="L514" s="5">
        <f t="shared" si="98"/>
        <v>0</v>
      </c>
      <c r="M514" s="49">
        <f t="shared" si="104"/>
        <v>-733</v>
      </c>
      <c r="N514" s="42">
        <f t="shared" si="95"/>
        <v>10</v>
      </c>
      <c r="P514" s="5">
        <f t="shared" si="99"/>
        <v>2895.513930000006</v>
      </c>
      <c r="Q514" s="5">
        <f t="shared" si="100"/>
        <v>-326.65806784218654</v>
      </c>
      <c r="R514" s="5">
        <f t="shared" si="101"/>
        <v>2568.8558621578195</v>
      </c>
      <c r="S514" s="3">
        <f t="shared" si="102"/>
        <v>9860.4910914780849</v>
      </c>
    </row>
    <row r="515" spans="1:19" x14ac:dyDescent="0.3">
      <c r="A515" s="4">
        <v>41025</v>
      </c>
      <c r="B515" s="11">
        <v>298.26254299999999</v>
      </c>
      <c r="C515" s="11">
        <v>186.896027</v>
      </c>
      <c r="D515" s="3">
        <f>B515-'ADF test'!$E$3*'Profitability analysis'!C515</f>
        <v>106.02557165946072</v>
      </c>
      <c r="E515" s="3">
        <f t="shared" si="96"/>
        <v>127.28203092869293</v>
      </c>
      <c r="F515" s="3">
        <f t="shared" si="92"/>
        <v>8.2049824769169906</v>
      </c>
      <c r="G515" s="17">
        <f t="shared" si="93"/>
        <v>-2.5906769854820326</v>
      </c>
      <c r="H515" s="30">
        <f t="shared" si="94"/>
        <v>-6.7971190000000092</v>
      </c>
      <c r="I515" s="30">
        <f>(C515-C514)*'ADF test'!$E$3</f>
        <v>4.3729913782833805</v>
      </c>
      <c r="J515" s="5">
        <f t="shared" si="97"/>
        <v>0</v>
      </c>
      <c r="K515" s="49">
        <f t="shared" si="103"/>
        <v>-405</v>
      </c>
      <c r="L515" s="5">
        <f t="shared" si="98"/>
        <v>0</v>
      </c>
      <c r="M515" s="49">
        <f t="shared" si="104"/>
        <v>-733</v>
      </c>
      <c r="N515" s="42">
        <f t="shared" si="95"/>
        <v>0</v>
      </c>
      <c r="P515" s="5">
        <f t="shared" si="99"/>
        <v>2752.8331950000038</v>
      </c>
      <c r="Q515" s="5">
        <f t="shared" si="100"/>
        <v>1771.0615082047691</v>
      </c>
      <c r="R515" s="5">
        <f t="shared" si="101"/>
        <v>4523.8947032047727</v>
      </c>
      <c r="S515" s="3">
        <f t="shared" si="102"/>
        <v>14384.385794682858</v>
      </c>
    </row>
    <row r="516" spans="1:19" x14ac:dyDescent="0.3">
      <c r="A516" s="4">
        <v>41026</v>
      </c>
      <c r="B516" s="11">
        <v>297.72238199999998</v>
      </c>
      <c r="C516" s="11">
        <v>187.02357499999999</v>
      </c>
      <c r="D516" s="3">
        <f>B516-'ADF test'!$E$3*'Profitability analysis'!C516</f>
        <v>105.35421770895172</v>
      </c>
      <c r="E516" s="3">
        <f t="shared" si="96"/>
        <v>126.20434836732814</v>
      </c>
      <c r="F516" s="3">
        <f t="shared" si="92"/>
        <v>8.8864522556002292</v>
      </c>
      <c r="G516" s="17">
        <f t="shared" si="93"/>
        <v>-2.346282865047375</v>
      </c>
      <c r="H516" s="30">
        <f t="shared" si="94"/>
        <v>-0.54016100000001188</v>
      </c>
      <c r="I516" s="30">
        <f>(C516-C515)*'ADF test'!$E$3</f>
        <v>0.13119295050900801</v>
      </c>
      <c r="J516" s="5">
        <f t="shared" si="97"/>
        <v>10</v>
      </c>
      <c r="K516" s="49">
        <f t="shared" si="103"/>
        <v>-395</v>
      </c>
      <c r="L516" s="5">
        <f t="shared" si="98"/>
        <v>0</v>
      </c>
      <c r="M516" s="49">
        <f t="shared" si="104"/>
        <v>-733</v>
      </c>
      <c r="N516" s="42">
        <f t="shared" si="95"/>
        <v>10</v>
      </c>
      <c r="P516" s="5">
        <f t="shared" si="99"/>
        <v>218.76520500000481</v>
      </c>
      <c r="Q516" s="5">
        <f t="shared" si="100"/>
        <v>53.133144956148243</v>
      </c>
      <c r="R516" s="5">
        <f t="shared" si="101"/>
        <v>271.89834995615308</v>
      </c>
      <c r="S516" s="3">
        <f t="shared" si="102"/>
        <v>14656.28414463901</v>
      </c>
    </row>
    <row r="517" spans="1:19" x14ac:dyDescent="0.3">
      <c r="A517" s="4">
        <v>41029</v>
      </c>
      <c r="B517" s="11">
        <v>318.248718</v>
      </c>
      <c r="C517" s="11">
        <v>190.67988600000001</v>
      </c>
      <c r="D517" s="3">
        <f>B517-'ADF test'!$E$3*'Profitability analysis'!C517</f>
        <v>122.11975598520397</v>
      </c>
      <c r="E517" s="3">
        <f t="shared" si="96"/>
        <v>125.98971698532992</v>
      </c>
      <c r="F517" s="3">
        <f t="shared" si="92"/>
        <v>8.9053662889768574</v>
      </c>
      <c r="G517" s="17">
        <f t="shared" si="93"/>
        <v>-0.4345650560063124</v>
      </c>
      <c r="H517" s="30">
        <f t="shared" si="94"/>
        <v>20.526336000000015</v>
      </c>
      <c r="I517" s="30">
        <f>(C517-C516)*'ADF test'!$E$3</f>
        <v>3.760797723747769</v>
      </c>
      <c r="J517" s="5">
        <f t="shared" si="97"/>
        <v>0</v>
      </c>
      <c r="K517" s="49">
        <f t="shared" si="103"/>
        <v>-395</v>
      </c>
      <c r="L517" s="5">
        <f t="shared" si="98"/>
        <v>0</v>
      </c>
      <c r="M517" s="49">
        <f t="shared" si="104"/>
        <v>-733</v>
      </c>
      <c r="N517" s="42">
        <f t="shared" si="95"/>
        <v>0</v>
      </c>
      <c r="P517" s="5">
        <f t="shared" si="99"/>
        <v>-8107.9027200000055</v>
      </c>
      <c r="Q517" s="5">
        <f t="shared" si="100"/>
        <v>1485.5151008803687</v>
      </c>
      <c r="R517" s="5">
        <f t="shared" si="101"/>
        <v>-6622.3876191196368</v>
      </c>
      <c r="S517" s="3">
        <f t="shared" si="102"/>
        <v>8033.8965255193734</v>
      </c>
    </row>
    <row r="518" spans="1:19" x14ac:dyDescent="0.3">
      <c r="A518" s="4">
        <v>41031</v>
      </c>
      <c r="B518" s="11">
        <v>313.747345</v>
      </c>
      <c r="C518" s="11">
        <v>192.337952</v>
      </c>
      <c r="D518" s="3">
        <f>B518-'ADF test'!$E$3*'Profitability analysis'!C518</f>
        <v>115.91293428605789</v>
      </c>
      <c r="E518" s="3">
        <f t="shared" si="96"/>
        <v>125.78355769055068</v>
      </c>
      <c r="F518" s="3">
        <f t="shared" si="92"/>
        <v>9.0686647296665583</v>
      </c>
      <c r="G518" s="17">
        <f t="shared" si="93"/>
        <v>-1.0884318362992031</v>
      </c>
      <c r="H518" s="30">
        <f t="shared" si="94"/>
        <v>-4.501373000000001</v>
      </c>
      <c r="I518" s="30">
        <f>(C518-C517)*'ADF test'!$E$3</f>
        <v>1.7054486991460809</v>
      </c>
      <c r="J518" s="5">
        <f t="shared" si="97"/>
        <v>1</v>
      </c>
      <c r="K518" s="49">
        <f t="shared" si="103"/>
        <v>-394</v>
      </c>
      <c r="L518" s="5">
        <f t="shared" si="98"/>
        <v>0</v>
      </c>
      <c r="M518" s="49">
        <f t="shared" si="104"/>
        <v>-733</v>
      </c>
      <c r="N518" s="42">
        <f t="shared" si="95"/>
        <v>1</v>
      </c>
      <c r="P518" s="5">
        <f t="shared" si="99"/>
        <v>1778.0423350000003</v>
      </c>
      <c r="Q518" s="5">
        <f t="shared" si="100"/>
        <v>673.65223616270191</v>
      </c>
      <c r="R518" s="5">
        <f t="shared" si="101"/>
        <v>2451.6945711627022</v>
      </c>
      <c r="S518" s="3">
        <f t="shared" si="102"/>
        <v>10485.591096682076</v>
      </c>
    </row>
    <row r="519" spans="1:19" x14ac:dyDescent="0.3">
      <c r="A519" s="4">
        <v>41032</v>
      </c>
      <c r="B519" s="11">
        <v>300.64831500000003</v>
      </c>
      <c r="C519" s="11">
        <v>188.85171500000001</v>
      </c>
      <c r="D519" s="3">
        <f>B519-'ADF test'!$E$3*'Profitability analysis'!C519</f>
        <v>106.39976779002274</v>
      </c>
      <c r="E519" s="3">
        <f t="shared" si="96"/>
        <v>125.10307091629436</v>
      </c>
      <c r="F519" s="3">
        <f t="shared" si="92"/>
        <v>9.7304296724211259</v>
      </c>
      <c r="G519" s="17">
        <f t="shared" si="93"/>
        <v>-1.9221456560425316</v>
      </c>
      <c r="H519" s="30">
        <f t="shared" si="94"/>
        <v>-13.099029999999971</v>
      </c>
      <c r="I519" s="30">
        <f>(C519-C518)*'ADF test'!$E$3</f>
        <v>-3.5858635039648292</v>
      </c>
      <c r="J519" s="5">
        <f t="shared" si="97"/>
        <v>10</v>
      </c>
      <c r="K519" s="49">
        <f t="shared" si="103"/>
        <v>-384</v>
      </c>
      <c r="L519" s="5">
        <f t="shared" si="98"/>
        <v>0</v>
      </c>
      <c r="M519" s="49">
        <f t="shared" si="104"/>
        <v>-733</v>
      </c>
      <c r="N519" s="42">
        <f t="shared" si="95"/>
        <v>10</v>
      </c>
      <c r="P519" s="5">
        <f t="shared" si="99"/>
        <v>5161.0178199999882</v>
      </c>
      <c r="Q519" s="5">
        <f t="shared" si="100"/>
        <v>-1412.8302205621428</v>
      </c>
      <c r="R519" s="5">
        <f t="shared" si="101"/>
        <v>3748.1875994378452</v>
      </c>
      <c r="S519" s="3">
        <f t="shared" si="102"/>
        <v>14233.77869611992</v>
      </c>
    </row>
    <row r="520" spans="1:19" x14ac:dyDescent="0.3">
      <c r="A520" s="4">
        <v>41033</v>
      </c>
      <c r="B520" s="11">
        <v>296.28192100000001</v>
      </c>
      <c r="C520" s="11">
        <v>185.36549400000001</v>
      </c>
      <c r="D520" s="3">
        <f>B520-'ADF test'!$E$3*'Profitability analysis'!C520</f>
        <v>105.61922083675415</v>
      </c>
      <c r="E520" s="3">
        <f t="shared" si="96"/>
        <v>124.37261054448649</v>
      </c>
      <c r="F520" s="3">
        <f t="shared" si="92"/>
        <v>10.344855658302171</v>
      </c>
      <c r="G520" s="17">
        <f t="shared" si="93"/>
        <v>-1.8128227524066007</v>
      </c>
      <c r="H520" s="30">
        <f t="shared" si="94"/>
        <v>-4.3663940000000139</v>
      </c>
      <c r="I520" s="30">
        <f>(C520-C519)*'ADF test'!$E$3</f>
        <v>-3.5858470467314225</v>
      </c>
      <c r="J520" s="5">
        <f t="shared" si="97"/>
        <v>10</v>
      </c>
      <c r="K520" s="49">
        <f t="shared" si="103"/>
        <v>-374</v>
      </c>
      <c r="L520" s="5">
        <f t="shared" si="98"/>
        <v>0</v>
      </c>
      <c r="M520" s="49">
        <f t="shared" si="104"/>
        <v>-733</v>
      </c>
      <c r="N520" s="42">
        <f t="shared" si="95"/>
        <v>10</v>
      </c>
      <c r="P520" s="5">
        <f t="shared" si="99"/>
        <v>1676.6952960000053</v>
      </c>
      <c r="Q520" s="5">
        <f t="shared" si="100"/>
        <v>-1376.9652659448661</v>
      </c>
      <c r="R520" s="5">
        <f t="shared" si="101"/>
        <v>299.7300300551392</v>
      </c>
      <c r="S520" s="3">
        <f t="shared" si="102"/>
        <v>14533.50872617506</v>
      </c>
    </row>
    <row r="521" spans="1:19" x14ac:dyDescent="0.3">
      <c r="A521" s="4">
        <v>41036</v>
      </c>
      <c r="B521" s="11">
        <v>305.37478599999997</v>
      </c>
      <c r="C521" s="11">
        <v>182.857101</v>
      </c>
      <c r="D521" s="3">
        <f>B521-'ADF test'!$E$3*'Profitability analysis'!C521</f>
        <v>117.29216140599996</v>
      </c>
      <c r="E521" s="3">
        <f t="shared" si="96"/>
        <v>123.77321200818879</v>
      </c>
      <c r="F521" s="3">
        <f t="shared" si="92"/>
        <v>10.211515925144157</v>
      </c>
      <c r="G521" s="17">
        <f t="shared" si="93"/>
        <v>-0.63468055572731585</v>
      </c>
      <c r="H521" s="30">
        <f t="shared" si="94"/>
        <v>9.0928649999999607</v>
      </c>
      <c r="I521" s="30">
        <f>(C521-C520)*'ADF test'!$E$3</f>
        <v>-2.5800755692458441</v>
      </c>
      <c r="J521" s="5">
        <f t="shared" si="97"/>
        <v>0</v>
      </c>
      <c r="K521" s="49">
        <f t="shared" si="103"/>
        <v>-374</v>
      </c>
      <c r="L521" s="5">
        <f t="shared" si="98"/>
        <v>0</v>
      </c>
      <c r="M521" s="49">
        <f t="shared" si="104"/>
        <v>-733</v>
      </c>
      <c r="N521" s="42">
        <f t="shared" si="95"/>
        <v>0</v>
      </c>
      <c r="P521" s="5">
        <f t="shared" si="99"/>
        <v>-3400.7315099999851</v>
      </c>
      <c r="Q521" s="5">
        <f t="shared" si="100"/>
        <v>-964.94826289794571</v>
      </c>
      <c r="R521" s="5">
        <f t="shared" si="101"/>
        <v>-4365.6797728979309</v>
      </c>
      <c r="S521" s="3">
        <f t="shared" si="102"/>
        <v>10167.828953277129</v>
      </c>
    </row>
    <row r="522" spans="1:19" x14ac:dyDescent="0.3">
      <c r="A522" s="4">
        <v>41037</v>
      </c>
      <c r="B522" s="11">
        <v>297.452271</v>
      </c>
      <c r="C522" s="11">
        <v>180.476257</v>
      </c>
      <c r="D522" s="3">
        <f>B522-'ADF test'!$E$3*'Profitability analysis'!C522</f>
        <v>111.8185279961597</v>
      </c>
      <c r="E522" s="3">
        <f t="shared" si="96"/>
        <v>123.12797345485076</v>
      </c>
      <c r="F522" s="3">
        <f t="shared" si="92"/>
        <v>10.338419396438493</v>
      </c>
      <c r="G522" s="17">
        <f t="shared" si="93"/>
        <v>-1.0939240347114452</v>
      </c>
      <c r="H522" s="30">
        <f t="shared" si="94"/>
        <v>-7.9225149999999758</v>
      </c>
      <c r="I522" s="30">
        <f>(C522-C521)*'ADF test'!$E$3</f>
        <v>-2.4488815901597207</v>
      </c>
      <c r="J522" s="5">
        <f t="shared" si="97"/>
        <v>1</v>
      </c>
      <c r="K522" s="49">
        <f t="shared" si="103"/>
        <v>-373</v>
      </c>
      <c r="L522" s="5">
        <f t="shared" si="98"/>
        <v>0</v>
      </c>
      <c r="M522" s="49">
        <f t="shared" si="104"/>
        <v>-733</v>
      </c>
      <c r="N522" s="42">
        <f t="shared" si="95"/>
        <v>1</v>
      </c>
      <c r="P522" s="5">
        <f t="shared" si="99"/>
        <v>2963.0206099999909</v>
      </c>
      <c r="Q522" s="5">
        <f t="shared" si="100"/>
        <v>-915.88171471973556</v>
      </c>
      <c r="R522" s="5">
        <f t="shared" si="101"/>
        <v>2047.1388952802554</v>
      </c>
      <c r="S522" s="3">
        <f t="shared" si="102"/>
        <v>12214.967848557384</v>
      </c>
    </row>
    <row r="523" spans="1:19" x14ac:dyDescent="0.3">
      <c r="A523" s="4">
        <v>41038</v>
      </c>
      <c r="B523" s="11">
        <v>282.32763699999998</v>
      </c>
      <c r="C523" s="11">
        <v>172.56848099999999</v>
      </c>
      <c r="D523" s="3">
        <f>B523-'ADF test'!$E$3*'Profitability analysis'!C523</f>
        <v>104.82765121230108</v>
      </c>
      <c r="E523" s="3">
        <f t="shared" si="96"/>
        <v>122.16611259189735</v>
      </c>
      <c r="F523" s="3">
        <f t="shared" si="92"/>
        <v>10.659838260162461</v>
      </c>
      <c r="G523" s="17">
        <f t="shared" si="93"/>
        <v>-1.6265219937147546</v>
      </c>
      <c r="H523" s="30">
        <f t="shared" si="94"/>
        <v>-15.124634000000015</v>
      </c>
      <c r="I523" s="30">
        <f>(C523-C522)*'ADF test'!$E$3</f>
        <v>-8.133757216141392</v>
      </c>
      <c r="J523" s="5">
        <f t="shared" si="97"/>
        <v>10</v>
      </c>
      <c r="K523" s="49">
        <f t="shared" si="103"/>
        <v>-363</v>
      </c>
      <c r="L523" s="5">
        <f t="shared" si="98"/>
        <v>0</v>
      </c>
      <c r="M523" s="49">
        <f t="shared" si="104"/>
        <v>-733</v>
      </c>
      <c r="N523" s="42">
        <f t="shared" si="95"/>
        <v>10</v>
      </c>
      <c r="P523" s="5">
        <f t="shared" si="99"/>
        <v>5641.4884820000052</v>
      </c>
      <c r="Q523" s="5">
        <f t="shared" si="100"/>
        <v>-3033.8914416207394</v>
      </c>
      <c r="R523" s="5">
        <f t="shared" si="101"/>
        <v>2607.5970403792658</v>
      </c>
      <c r="S523" s="3">
        <f t="shared" si="102"/>
        <v>14822.564888936649</v>
      </c>
    </row>
    <row r="524" spans="1:19" x14ac:dyDescent="0.3">
      <c r="A524" s="4">
        <v>41039</v>
      </c>
      <c r="B524" s="11">
        <v>282.37261999999998</v>
      </c>
      <c r="C524" s="11">
        <v>172.65351899999999</v>
      </c>
      <c r="D524" s="3">
        <f>B524-'ADF test'!$E$3*'Profitability analysis'!C524</f>
        <v>104.78516607383253</v>
      </c>
      <c r="E524" s="3">
        <f t="shared" si="96"/>
        <v>121.25315638682686</v>
      </c>
      <c r="F524" s="3">
        <f t="shared" si="92"/>
        <v>10.942278301759394</v>
      </c>
      <c r="G524" s="17">
        <f t="shared" si="93"/>
        <v>-1.5049873398254241</v>
      </c>
      <c r="H524" s="30">
        <f t="shared" si="94"/>
        <v>4.4983000000001994E-2</v>
      </c>
      <c r="I524" s="30">
        <f>(C524-C523)*'ADF test'!$E$3</f>
        <v>8.7468138468541415E-2</v>
      </c>
      <c r="J524" s="5">
        <f t="shared" si="97"/>
        <v>10</v>
      </c>
      <c r="K524" s="49">
        <f t="shared" si="103"/>
        <v>-353</v>
      </c>
      <c r="L524" s="5">
        <f t="shared" si="98"/>
        <v>0</v>
      </c>
      <c r="M524" s="49">
        <f t="shared" si="104"/>
        <v>-733</v>
      </c>
      <c r="N524" s="42">
        <f t="shared" si="95"/>
        <v>10</v>
      </c>
      <c r="P524" s="5">
        <f t="shared" si="99"/>
        <v>-16.328829000000724</v>
      </c>
      <c r="Q524" s="5">
        <f t="shared" si="100"/>
        <v>31.750934264080534</v>
      </c>
      <c r="R524" s="5">
        <f t="shared" si="101"/>
        <v>15.422105264079811</v>
      </c>
      <c r="S524" s="3">
        <f t="shared" si="102"/>
        <v>14837.98699420073</v>
      </c>
    </row>
    <row r="525" spans="1:19" x14ac:dyDescent="0.3">
      <c r="A525" s="4">
        <v>41040</v>
      </c>
      <c r="B525" s="11">
        <v>285.61361699999998</v>
      </c>
      <c r="C525" s="11">
        <v>174.991837</v>
      </c>
      <c r="D525" s="3">
        <f>B525-'ADF test'!$E$3*'Profitability analysis'!C525</f>
        <v>105.62102275294669</v>
      </c>
      <c r="E525" s="3">
        <f t="shared" si="96"/>
        <v>120.24198788037023</v>
      </c>
      <c r="F525" s="3">
        <f t="shared" si="92"/>
        <v>10.93836025292654</v>
      </c>
      <c r="G525" s="17">
        <f t="shared" si="93"/>
        <v>-1.3366688232371695</v>
      </c>
      <c r="H525" s="30">
        <f t="shared" si="94"/>
        <v>3.240996999999993</v>
      </c>
      <c r="I525" s="30">
        <f>(C525-C524)*'ADF test'!$E$3</f>
        <v>2.4051403208858475</v>
      </c>
      <c r="J525" s="5">
        <f t="shared" si="97"/>
        <v>1</v>
      </c>
      <c r="K525" s="49">
        <f t="shared" si="103"/>
        <v>-352</v>
      </c>
      <c r="L525" s="5">
        <f t="shared" si="98"/>
        <v>0</v>
      </c>
      <c r="M525" s="49">
        <f t="shared" si="104"/>
        <v>-733</v>
      </c>
      <c r="N525" s="42">
        <f t="shared" si="95"/>
        <v>1</v>
      </c>
      <c r="P525" s="5">
        <f t="shared" si="99"/>
        <v>-1144.0719409999974</v>
      </c>
      <c r="Q525" s="5">
        <f t="shared" si="100"/>
        <v>849.01453327270417</v>
      </c>
      <c r="R525" s="5">
        <f t="shared" si="101"/>
        <v>-295.05740772729325</v>
      </c>
      <c r="S525" s="3">
        <f t="shared" si="102"/>
        <v>14542.929586473436</v>
      </c>
    </row>
    <row r="526" spans="1:19" x14ac:dyDescent="0.3">
      <c r="A526" s="4">
        <v>41043</v>
      </c>
      <c r="B526" s="11">
        <v>285.43359400000003</v>
      </c>
      <c r="C526" s="11">
        <v>170.570267</v>
      </c>
      <c r="D526" s="3">
        <f>B526-'ADF test'!$E$3*'Profitability analysis'!C526</f>
        <v>109.98892535101302</v>
      </c>
      <c r="E526" s="3">
        <f t="shared" si="96"/>
        <v>119.9327079303899</v>
      </c>
      <c r="F526" s="3">
        <f t="shared" si="92"/>
        <v>11.096892581969206</v>
      </c>
      <c r="G526" s="17">
        <f t="shared" si="93"/>
        <v>-0.89608712582602046</v>
      </c>
      <c r="H526" s="30">
        <f t="shared" si="94"/>
        <v>-0.18002299999994875</v>
      </c>
      <c r="I526" s="30">
        <f>(C526-C525)*'ADF test'!$E$3</f>
        <v>-4.5479255980662909</v>
      </c>
      <c r="J526" s="5">
        <f t="shared" si="97"/>
        <v>0</v>
      </c>
      <c r="K526" s="49">
        <f t="shared" si="103"/>
        <v>-352</v>
      </c>
      <c r="L526" s="5">
        <f t="shared" si="98"/>
        <v>0</v>
      </c>
      <c r="M526" s="49">
        <f t="shared" si="104"/>
        <v>-733</v>
      </c>
      <c r="N526" s="42">
        <f t="shared" si="95"/>
        <v>0</v>
      </c>
      <c r="P526" s="5">
        <f t="shared" si="99"/>
        <v>63.368095999981961</v>
      </c>
      <c r="Q526" s="5">
        <f t="shared" si="100"/>
        <v>-1600.8698105193344</v>
      </c>
      <c r="R526" s="5">
        <f t="shared" si="101"/>
        <v>-1537.5017145193524</v>
      </c>
      <c r="S526" s="3">
        <f t="shared" si="102"/>
        <v>13005.427871954083</v>
      </c>
    </row>
    <row r="527" spans="1:19" x14ac:dyDescent="0.3">
      <c r="A527" s="4">
        <v>41044</v>
      </c>
      <c r="B527" s="11">
        <v>288.80963100000002</v>
      </c>
      <c r="C527" s="11">
        <v>172.100784</v>
      </c>
      <c r="D527" s="3">
        <f>B527-'ADF test'!$E$3*'Profitability analysis'!C527</f>
        <v>111.79070763095302</v>
      </c>
      <c r="E527" s="3">
        <f t="shared" si="96"/>
        <v>119.90732689106599</v>
      </c>
      <c r="F527" s="3">
        <f t="shared" si="92"/>
        <v>11.115211333600591</v>
      </c>
      <c r="G527" s="17">
        <f t="shared" si="93"/>
        <v>-0.7302262652961834</v>
      </c>
      <c r="H527" s="30">
        <f t="shared" si="94"/>
        <v>3.3760369999999966</v>
      </c>
      <c r="I527" s="30">
        <f>(C527-C526)*'ADF test'!$E$3</f>
        <v>1.5742547200599868</v>
      </c>
      <c r="J527" s="5">
        <f t="shared" si="97"/>
        <v>0</v>
      </c>
      <c r="K527" s="49">
        <f t="shared" si="103"/>
        <v>-352</v>
      </c>
      <c r="L527" s="5">
        <f t="shared" si="98"/>
        <v>0</v>
      </c>
      <c r="M527" s="49">
        <f t="shared" si="104"/>
        <v>-733</v>
      </c>
      <c r="N527" s="42">
        <f t="shared" si="95"/>
        <v>0</v>
      </c>
      <c r="P527" s="5">
        <f t="shared" si="99"/>
        <v>-1188.3650239999988</v>
      </c>
      <c r="Q527" s="5">
        <f t="shared" si="100"/>
        <v>554.13766146111539</v>
      </c>
      <c r="R527" s="5">
        <f t="shared" si="101"/>
        <v>-634.22736253888343</v>
      </c>
      <c r="S527" s="3">
        <f t="shared" si="102"/>
        <v>12371.200509415201</v>
      </c>
    </row>
    <row r="528" spans="1:19" x14ac:dyDescent="0.3">
      <c r="A528" s="4">
        <v>41045</v>
      </c>
      <c r="B528" s="11">
        <v>276.83590700000002</v>
      </c>
      <c r="C528" s="11">
        <v>165.255875</v>
      </c>
      <c r="D528" s="3">
        <f>B528-'ADF test'!$E$3*'Profitability analysis'!C528</f>
        <v>106.85750020256319</v>
      </c>
      <c r="E528" s="3">
        <f t="shared" si="96"/>
        <v>119.46071875885482</v>
      </c>
      <c r="F528" s="3">
        <f t="shared" si="92"/>
        <v>11.367046418326423</v>
      </c>
      <c r="G528" s="17">
        <f t="shared" si="93"/>
        <v>-1.1087505137633824</v>
      </c>
      <c r="H528" s="30">
        <f t="shared" si="94"/>
        <v>-11.973724000000004</v>
      </c>
      <c r="I528" s="30">
        <f>(C528-C527)*'ADF test'!$E$3</f>
        <v>-7.0405165716101576</v>
      </c>
      <c r="J528" s="5">
        <f t="shared" si="97"/>
        <v>1</v>
      </c>
      <c r="K528" s="49">
        <f t="shared" si="103"/>
        <v>-351</v>
      </c>
      <c r="L528" s="5">
        <f t="shared" si="98"/>
        <v>0</v>
      </c>
      <c r="M528" s="49">
        <f t="shared" si="104"/>
        <v>-733</v>
      </c>
      <c r="N528" s="42">
        <f t="shared" si="95"/>
        <v>1</v>
      </c>
      <c r="P528" s="5">
        <f t="shared" si="99"/>
        <v>4214.7508480000015</v>
      </c>
      <c r="Q528" s="5">
        <f t="shared" si="100"/>
        <v>-2478.2618332067755</v>
      </c>
      <c r="R528" s="5">
        <f t="shared" si="101"/>
        <v>1736.489014793226</v>
      </c>
      <c r="S528" s="3">
        <f t="shared" si="102"/>
        <v>14107.689524208427</v>
      </c>
    </row>
    <row r="529" spans="1:19" x14ac:dyDescent="0.3">
      <c r="A529" s="4">
        <v>41046</v>
      </c>
      <c r="B529" s="11">
        <v>277.10598800000002</v>
      </c>
      <c r="C529" s="11">
        <v>165.425949</v>
      </c>
      <c r="D529" s="3">
        <f>B529-'ADF test'!$E$3*'Profitability analysis'!C529</f>
        <v>106.95264698278027</v>
      </c>
      <c r="E529" s="3">
        <f t="shared" si="96"/>
        <v>118.8750804808643</v>
      </c>
      <c r="F529" s="3">
        <f t="shared" si="92"/>
        <v>11.548444859938577</v>
      </c>
      <c r="G529" s="17">
        <f t="shared" si="93"/>
        <v>-1.0323843290314194</v>
      </c>
      <c r="H529" s="30">
        <f t="shared" si="94"/>
        <v>0.27008100000000468</v>
      </c>
      <c r="I529" s="30">
        <f>(C529-C528)*'ADF test'!$E$3</f>
        <v>0.17493421978291063</v>
      </c>
      <c r="J529" s="5">
        <f t="shared" si="97"/>
        <v>1</v>
      </c>
      <c r="K529" s="49">
        <f t="shared" si="103"/>
        <v>-350</v>
      </c>
      <c r="L529" s="5">
        <f t="shared" si="98"/>
        <v>0</v>
      </c>
      <c r="M529" s="49">
        <f t="shared" si="104"/>
        <v>-733</v>
      </c>
      <c r="N529" s="42">
        <f t="shared" si="95"/>
        <v>1</v>
      </c>
      <c r="P529" s="5">
        <f t="shared" si="99"/>
        <v>-94.798431000001642</v>
      </c>
      <c r="Q529" s="5">
        <f t="shared" si="100"/>
        <v>61.401911143801627</v>
      </c>
      <c r="R529" s="5">
        <f t="shared" si="101"/>
        <v>-33.396519856200015</v>
      </c>
      <c r="S529" s="3">
        <f t="shared" si="102"/>
        <v>14074.293004352226</v>
      </c>
    </row>
    <row r="530" spans="1:19" x14ac:dyDescent="0.3">
      <c r="A530" s="4">
        <v>41047</v>
      </c>
      <c r="B530" s="11">
        <v>283.63299599999999</v>
      </c>
      <c r="C530" s="11">
        <v>167.33912699999999</v>
      </c>
      <c r="D530" s="3">
        <f>B530-'ADF test'!$E$3*'Profitability analysis'!C530</f>
        <v>111.51180392538271</v>
      </c>
      <c r="E530" s="3">
        <f t="shared" si="96"/>
        <v>118.53397320136473</v>
      </c>
      <c r="F530" s="3">
        <f t="shared" ref="F530:F593" si="105">_xlfn.STDEV.S(D501:D530)</f>
        <v>11.6117084668467</v>
      </c>
      <c r="G530" s="17">
        <f t="shared" ref="G530:G593" si="106">(D530-E530)/F530</f>
        <v>-0.60474901656646374</v>
      </c>
      <c r="H530" s="30">
        <f t="shared" ref="H530:H593" si="107">B530-B529</f>
        <v>6.5270079999999666</v>
      </c>
      <c r="I530" s="30">
        <f>(C530-C529)*'ADF test'!$E$3</f>
        <v>1.967851057397533</v>
      </c>
      <c r="J530" s="5">
        <f t="shared" si="97"/>
        <v>0</v>
      </c>
      <c r="K530" s="49">
        <f t="shared" si="103"/>
        <v>-350</v>
      </c>
      <c r="L530" s="5">
        <f t="shared" si="98"/>
        <v>0</v>
      </c>
      <c r="M530" s="49">
        <f t="shared" si="104"/>
        <v>-733</v>
      </c>
      <c r="N530" s="42">
        <f t="shared" si="95"/>
        <v>0</v>
      </c>
      <c r="P530" s="5">
        <f t="shared" si="99"/>
        <v>-2284.4527999999882</v>
      </c>
      <c r="Q530" s="5">
        <f t="shared" si="100"/>
        <v>688.74787008913654</v>
      </c>
      <c r="R530" s="5">
        <f t="shared" si="101"/>
        <v>-1595.7049299108517</v>
      </c>
      <c r="S530" s="3">
        <f t="shared" si="102"/>
        <v>12478.588074441375</v>
      </c>
    </row>
    <row r="531" spans="1:19" x14ac:dyDescent="0.3">
      <c r="A531" s="4">
        <v>41050</v>
      </c>
      <c r="B531" s="11">
        <v>286.28884900000003</v>
      </c>
      <c r="C531" s="11">
        <v>173.291214</v>
      </c>
      <c r="D531" s="3">
        <f>B531-'ADF test'!$E$3*'Profitability analysis'!C531</f>
        <v>108.04547660725646</v>
      </c>
      <c r="E531" s="3">
        <f t="shared" si="96"/>
        <v>117.90725613894806</v>
      </c>
      <c r="F531" s="3">
        <f t="shared" si="105"/>
        <v>11.654865110461095</v>
      </c>
      <c r="G531" s="17">
        <f t="shared" si="106"/>
        <v>-0.84615132292178363</v>
      </c>
      <c r="H531" s="30">
        <f t="shared" si="107"/>
        <v>2.655853000000036</v>
      </c>
      <c r="I531" s="30">
        <f>(C531-C530)*'ADF test'!$E$3</f>
        <v>6.1221803181262775</v>
      </c>
      <c r="J531" s="5">
        <f t="shared" si="97"/>
        <v>0</v>
      </c>
      <c r="K531" s="49">
        <f t="shared" si="103"/>
        <v>-350</v>
      </c>
      <c r="L531" s="5">
        <f t="shared" si="98"/>
        <v>0</v>
      </c>
      <c r="M531" s="49">
        <f t="shared" si="104"/>
        <v>-733</v>
      </c>
      <c r="N531" s="42">
        <f t="shared" si="95"/>
        <v>0</v>
      </c>
      <c r="P531" s="5">
        <f t="shared" si="99"/>
        <v>-929.5485500000126</v>
      </c>
      <c r="Q531" s="5">
        <f t="shared" si="100"/>
        <v>2142.7631113441971</v>
      </c>
      <c r="R531" s="5">
        <f t="shared" si="101"/>
        <v>1213.2145613441844</v>
      </c>
      <c r="S531" s="3">
        <f t="shared" si="102"/>
        <v>13691.80263578556</v>
      </c>
    </row>
    <row r="532" spans="1:19" x14ac:dyDescent="0.3">
      <c r="A532" s="4">
        <v>41051</v>
      </c>
      <c r="B532" s="11">
        <v>276.97094700000002</v>
      </c>
      <c r="C532" s="11">
        <v>171.888214</v>
      </c>
      <c r="D532" s="3">
        <f>B532-'ADF test'!$E$3*'Profitability analysis'!C532</f>
        <v>100.17066826269718</v>
      </c>
      <c r="E532" s="3">
        <f t="shared" si="96"/>
        <v>117.18952471075471</v>
      </c>
      <c r="F532" s="3">
        <f t="shared" si="105"/>
        <v>12.068723069906396</v>
      </c>
      <c r="G532" s="17">
        <f t="shared" si="106"/>
        <v>-1.4101621480150122</v>
      </c>
      <c r="H532" s="30">
        <f t="shared" si="107"/>
        <v>-9.3179020000000037</v>
      </c>
      <c r="I532" s="30">
        <f>(C532-C531)*'ADF test'!$E$3</f>
        <v>-1.4430936554407063</v>
      </c>
      <c r="J532" s="5">
        <f t="shared" si="97"/>
        <v>1</v>
      </c>
      <c r="K532" s="49">
        <f t="shared" si="103"/>
        <v>-349</v>
      </c>
      <c r="L532" s="5">
        <f t="shared" si="98"/>
        <v>0</v>
      </c>
      <c r="M532" s="49">
        <f t="shared" si="104"/>
        <v>-733</v>
      </c>
      <c r="N532" s="42">
        <f t="shared" si="95"/>
        <v>1</v>
      </c>
      <c r="P532" s="5">
        <f t="shared" si="99"/>
        <v>3261.2657000000013</v>
      </c>
      <c r="Q532" s="5">
        <f t="shared" si="100"/>
        <v>-505.08277940424722</v>
      </c>
      <c r="R532" s="5">
        <f t="shared" si="101"/>
        <v>2756.1829205957542</v>
      </c>
      <c r="S532" s="3">
        <f t="shared" si="102"/>
        <v>16447.985556381314</v>
      </c>
    </row>
    <row r="533" spans="1:19" x14ac:dyDescent="0.3">
      <c r="A533" s="4">
        <v>41052</v>
      </c>
      <c r="B533" s="11">
        <v>280.84216300000003</v>
      </c>
      <c r="C533" s="11">
        <v>170.86784399999999</v>
      </c>
      <c r="D533" s="3">
        <f>B533-'ADF test'!$E$3*'Profitability analysis'!C533</f>
        <v>105.09141346669008</v>
      </c>
      <c r="E533" s="3">
        <f t="shared" si="96"/>
        <v>116.63521988833048</v>
      </c>
      <c r="F533" s="3">
        <f t="shared" si="105"/>
        <v>12.234187029995079</v>
      </c>
      <c r="G533" s="17">
        <f t="shared" si="106"/>
        <v>-0.94356955581420765</v>
      </c>
      <c r="H533" s="30">
        <f t="shared" si="107"/>
        <v>3.871216000000004</v>
      </c>
      <c r="I533" s="30">
        <f>(C533-C532)*'ADF test'!$E$3</f>
        <v>-1.0495292039929169</v>
      </c>
      <c r="J533" s="5">
        <f t="shared" si="97"/>
        <v>0</v>
      </c>
      <c r="K533" s="49">
        <f t="shared" si="103"/>
        <v>-349</v>
      </c>
      <c r="L533" s="5">
        <f t="shared" si="98"/>
        <v>0</v>
      </c>
      <c r="M533" s="49">
        <f t="shared" si="104"/>
        <v>-733</v>
      </c>
      <c r="N533" s="42">
        <f t="shared" si="95"/>
        <v>0</v>
      </c>
      <c r="P533" s="5">
        <f t="shared" si="99"/>
        <v>-1351.0543840000014</v>
      </c>
      <c r="Q533" s="5">
        <f t="shared" si="100"/>
        <v>-366.28569219352801</v>
      </c>
      <c r="R533" s="5">
        <f t="shared" si="101"/>
        <v>-1717.3400761935295</v>
      </c>
      <c r="S533" s="3">
        <f t="shared" si="102"/>
        <v>14730.645480187784</v>
      </c>
    </row>
    <row r="534" spans="1:19" x14ac:dyDescent="0.3">
      <c r="A534" s="4">
        <v>41053</v>
      </c>
      <c r="B534" s="11">
        <v>284.35324100000003</v>
      </c>
      <c r="C534" s="11">
        <v>172.61097699999999</v>
      </c>
      <c r="D534" s="3">
        <f>B534-'ADF test'!$E$3*'Profitability analysis'!C534</f>
        <v>106.80954480033989</v>
      </c>
      <c r="E534" s="3">
        <f t="shared" si="96"/>
        <v>115.95580274950275</v>
      </c>
      <c r="F534" s="3">
        <f t="shared" si="105"/>
        <v>12.193601270601951</v>
      </c>
      <c r="G534" s="17">
        <f t="shared" si="106"/>
        <v>-0.75008668449852822</v>
      </c>
      <c r="H534" s="30">
        <f t="shared" si="107"/>
        <v>3.5110779999999977</v>
      </c>
      <c r="I534" s="30">
        <f>(C534-C533)*'ADF test'!$E$3</f>
        <v>1.7929466663502069</v>
      </c>
      <c r="J534" s="5">
        <f t="shared" si="97"/>
        <v>0</v>
      </c>
      <c r="K534" s="49">
        <f t="shared" si="103"/>
        <v>-349</v>
      </c>
      <c r="L534" s="5">
        <f t="shared" si="98"/>
        <v>0</v>
      </c>
      <c r="M534" s="49">
        <f t="shared" si="104"/>
        <v>-733</v>
      </c>
      <c r="N534" s="42">
        <f t="shared" si="95"/>
        <v>0</v>
      </c>
      <c r="P534" s="5">
        <f t="shared" si="99"/>
        <v>-1225.3662219999992</v>
      </c>
      <c r="Q534" s="5">
        <f t="shared" si="100"/>
        <v>625.73838655622217</v>
      </c>
      <c r="R534" s="5">
        <f t="shared" si="101"/>
        <v>-599.62783544377703</v>
      </c>
      <c r="S534" s="3">
        <f t="shared" si="102"/>
        <v>14131.017644744008</v>
      </c>
    </row>
    <row r="535" spans="1:19" x14ac:dyDescent="0.3">
      <c r="A535" s="4">
        <v>41054</v>
      </c>
      <c r="B535" s="11">
        <v>288.53955100000002</v>
      </c>
      <c r="C535" s="11">
        <v>174.651703</v>
      </c>
      <c r="D535" s="3">
        <f>B535-'ADF test'!$E$3*'Profitability analysis'!C535</f>
        <v>108.89681079243331</v>
      </c>
      <c r="E535" s="3">
        <f t="shared" si="96"/>
        <v>115.15522915889315</v>
      </c>
      <c r="F535" s="3">
        <f t="shared" si="105"/>
        <v>11.824658907193893</v>
      </c>
      <c r="G535" s="17">
        <f t="shared" si="106"/>
        <v>-0.52926840559031563</v>
      </c>
      <c r="H535" s="30">
        <f t="shared" si="107"/>
        <v>4.1863099999999918</v>
      </c>
      <c r="I535" s="30">
        <f>(C535-C534)*'ADF test'!$E$3</f>
        <v>2.0990440079065702</v>
      </c>
      <c r="J535" s="5">
        <f t="shared" si="97"/>
        <v>0</v>
      </c>
      <c r="K535" s="49">
        <f t="shared" si="103"/>
        <v>-349</v>
      </c>
      <c r="L535" s="5">
        <f t="shared" si="98"/>
        <v>0</v>
      </c>
      <c r="M535" s="49">
        <f t="shared" si="104"/>
        <v>-733</v>
      </c>
      <c r="N535" s="42">
        <f t="shared" si="95"/>
        <v>0</v>
      </c>
      <c r="P535" s="5">
        <f t="shared" si="99"/>
        <v>-1461.0221899999972</v>
      </c>
      <c r="Q535" s="5">
        <f t="shared" si="100"/>
        <v>732.56635875939298</v>
      </c>
      <c r="R535" s="5">
        <f t="shared" si="101"/>
        <v>-728.4558312406042</v>
      </c>
      <c r="S535" s="3">
        <f t="shared" si="102"/>
        <v>13402.561813503404</v>
      </c>
    </row>
    <row r="536" spans="1:19" x14ac:dyDescent="0.3">
      <c r="A536" s="4">
        <v>41057</v>
      </c>
      <c r="B536" s="11">
        <v>297.04714999999999</v>
      </c>
      <c r="C536" s="11">
        <v>176.77745100000001</v>
      </c>
      <c r="D536" s="3">
        <f>B536-'ADF test'!$E$3*'Profitability analysis'!C536</f>
        <v>115.21791410329158</v>
      </c>
      <c r="E536" s="3">
        <f t="shared" si="96"/>
        <v>114.64784714339967</v>
      </c>
      <c r="F536" s="3">
        <f t="shared" si="105"/>
        <v>11.467389931056859</v>
      </c>
      <c r="G536" s="17">
        <f t="shared" si="106"/>
        <v>4.9712006247211032E-2</v>
      </c>
      <c r="H536" s="30">
        <f t="shared" si="107"/>
        <v>8.5075989999999706</v>
      </c>
      <c r="I536" s="30">
        <f>(C536-C535)*'ADF test'!$E$3</f>
        <v>2.1864956891417049</v>
      </c>
      <c r="J536" s="5">
        <f t="shared" si="97"/>
        <v>0</v>
      </c>
      <c r="K536" s="49">
        <f t="shared" si="103"/>
        <v>-349</v>
      </c>
      <c r="L536" s="5">
        <f t="shared" si="98"/>
        <v>0</v>
      </c>
      <c r="M536" s="49">
        <f t="shared" si="104"/>
        <v>-733</v>
      </c>
      <c r="N536" s="42">
        <f t="shared" si="95"/>
        <v>0</v>
      </c>
      <c r="P536" s="5">
        <f t="shared" si="99"/>
        <v>-2969.1520509999896</v>
      </c>
      <c r="Q536" s="5">
        <f t="shared" si="100"/>
        <v>763.08699551045504</v>
      </c>
      <c r="R536" s="5">
        <f t="shared" si="101"/>
        <v>-2206.0650554895346</v>
      </c>
      <c r="S536" s="3">
        <f t="shared" si="102"/>
        <v>11196.496758013869</v>
      </c>
    </row>
    <row r="537" spans="1:19" x14ac:dyDescent="0.3">
      <c r="A537" s="4">
        <v>41058</v>
      </c>
      <c r="B537" s="11">
        <v>298.307526</v>
      </c>
      <c r="C537" s="11">
        <v>173.54631000000001</v>
      </c>
      <c r="D537" s="3">
        <f>B537-'ADF test'!$E$3*'Profitability analysis'!C537</f>
        <v>119.80176770623839</v>
      </c>
      <c r="E537" s="3">
        <f t="shared" si="96"/>
        <v>113.95252142390969</v>
      </c>
      <c r="F537" s="3">
        <f t="shared" si="105"/>
        <v>10.42026590671345</v>
      </c>
      <c r="G537" s="17">
        <f t="shared" si="106"/>
        <v>0.56133368713366727</v>
      </c>
      <c r="H537" s="30">
        <f t="shared" si="107"/>
        <v>1.2603760000000079</v>
      </c>
      <c r="I537" s="30">
        <f>(C537-C536)*'ADF test'!$E$3</f>
        <v>-3.3234776029468134</v>
      </c>
      <c r="J537" s="5">
        <f t="shared" si="97"/>
        <v>0</v>
      </c>
      <c r="K537" s="49">
        <f t="shared" si="103"/>
        <v>-349</v>
      </c>
      <c r="L537" s="5">
        <f t="shared" si="98"/>
        <v>0</v>
      </c>
      <c r="M537" s="49">
        <f t="shared" si="104"/>
        <v>-733</v>
      </c>
      <c r="N537" s="42">
        <f t="shared" si="95"/>
        <v>0</v>
      </c>
      <c r="P537" s="5">
        <f t="shared" si="99"/>
        <v>-439.87122400000277</v>
      </c>
      <c r="Q537" s="5">
        <f t="shared" si="100"/>
        <v>-1159.893683428438</v>
      </c>
      <c r="R537" s="5">
        <f t="shared" si="101"/>
        <v>-1599.7649074284407</v>
      </c>
      <c r="S537" s="3">
        <f t="shared" si="102"/>
        <v>9596.7318505854291</v>
      </c>
    </row>
    <row r="538" spans="1:19" x14ac:dyDescent="0.3">
      <c r="A538" s="4">
        <v>41059</v>
      </c>
      <c r="B538" s="11">
        <v>287.90933200000001</v>
      </c>
      <c r="C538" s="11">
        <v>166.488846</v>
      </c>
      <c r="D538" s="3">
        <f>B538-'ADF test'!$E$3*'Profitability analysis'!C538</f>
        <v>116.66271948093637</v>
      </c>
      <c r="E538" s="3">
        <f t="shared" si="96"/>
        <v>113.15637544143529</v>
      </c>
      <c r="F538" s="3">
        <f t="shared" si="105"/>
        <v>9.1537338756335984</v>
      </c>
      <c r="G538" s="17">
        <f t="shared" si="106"/>
        <v>0.38305068588837327</v>
      </c>
      <c r="H538" s="30">
        <f t="shared" si="107"/>
        <v>-10.39819399999999</v>
      </c>
      <c r="I538" s="30">
        <f>(C538-C537)*'ADF test'!$E$3</f>
        <v>-7.2591457746979797</v>
      </c>
      <c r="J538" s="5">
        <f t="shared" si="97"/>
        <v>0</v>
      </c>
      <c r="K538" s="49">
        <f t="shared" si="103"/>
        <v>-349</v>
      </c>
      <c r="L538" s="5">
        <f t="shared" si="98"/>
        <v>0</v>
      </c>
      <c r="M538" s="49">
        <f t="shared" si="104"/>
        <v>-733</v>
      </c>
      <c r="N538" s="42">
        <f t="shared" si="95"/>
        <v>0</v>
      </c>
      <c r="P538" s="5">
        <f t="shared" si="99"/>
        <v>3628.9697059999962</v>
      </c>
      <c r="Q538" s="5">
        <f t="shared" si="100"/>
        <v>-2533.441875369595</v>
      </c>
      <c r="R538" s="5">
        <f t="shared" si="101"/>
        <v>1095.5278306304012</v>
      </c>
      <c r="S538" s="3">
        <f t="shared" si="102"/>
        <v>10692.25968121583</v>
      </c>
    </row>
    <row r="539" spans="1:19" x14ac:dyDescent="0.3">
      <c r="A539" s="4">
        <v>41060</v>
      </c>
      <c r="B539" s="11">
        <v>306.86019900000002</v>
      </c>
      <c r="C539" s="11">
        <v>171.46305799999999</v>
      </c>
      <c r="D539" s="3">
        <f>B539-'ADF test'!$E$3*'Profitability analysis'!C539</f>
        <v>130.4972259834189</v>
      </c>
      <c r="E539" s="3">
        <f t="shared" si="96"/>
        <v>112.97682857679317</v>
      </c>
      <c r="F539" s="3">
        <f t="shared" si="105"/>
        <v>8.7358639905271431</v>
      </c>
      <c r="G539" s="17">
        <f t="shared" si="106"/>
        <v>2.0055712206170129</v>
      </c>
      <c r="H539" s="30">
        <f t="shared" si="107"/>
        <v>18.950867000000017</v>
      </c>
      <c r="I539" s="30">
        <f>(C539-C538)*'ADF test'!$E$3</f>
        <v>5.1163604975175065</v>
      </c>
      <c r="J539" s="5">
        <f t="shared" si="97"/>
        <v>-10</v>
      </c>
      <c r="K539" s="49">
        <f t="shared" si="103"/>
        <v>-359</v>
      </c>
      <c r="L539" s="5">
        <f t="shared" si="98"/>
        <v>-10</v>
      </c>
      <c r="M539" s="49">
        <f t="shared" si="104"/>
        <v>-743</v>
      </c>
      <c r="N539" s="42">
        <f t="shared" si="95"/>
        <v>-10</v>
      </c>
      <c r="P539" s="5">
        <f t="shared" si="99"/>
        <v>-6613.8525830000053</v>
      </c>
      <c r="Q539" s="5">
        <f t="shared" si="100"/>
        <v>1785.6098136336097</v>
      </c>
      <c r="R539" s="5">
        <f t="shared" si="101"/>
        <v>-4828.2427693663958</v>
      </c>
      <c r="S539" s="3">
        <f t="shared" si="102"/>
        <v>5864.0169118494341</v>
      </c>
    </row>
    <row r="540" spans="1:19" x14ac:dyDescent="0.3">
      <c r="A540" s="4">
        <v>41061</v>
      </c>
      <c r="B540" s="11">
        <v>299.97308299999997</v>
      </c>
      <c r="C540" s="11">
        <v>164.15048200000001</v>
      </c>
      <c r="D540" s="3">
        <f>B540-'ADF test'!$E$3*'Profitability analysis'!C540</f>
        <v>131.13165811636824</v>
      </c>
      <c r="E540" s="3">
        <f t="shared" si="96"/>
        <v>112.78425062370705</v>
      </c>
      <c r="F540" s="3">
        <f t="shared" si="105"/>
        <v>8.2396870676964351</v>
      </c>
      <c r="G540" s="17">
        <f t="shared" si="106"/>
        <v>2.2267116872183066</v>
      </c>
      <c r="H540" s="30">
        <f t="shared" si="107"/>
        <v>-6.8871160000000486</v>
      </c>
      <c r="I540" s="30">
        <f>(C540-C539)*'ADF test'!$E$3</f>
        <v>-7.5215481329494027</v>
      </c>
      <c r="J540" s="5">
        <f t="shared" si="97"/>
        <v>-10</v>
      </c>
      <c r="K540" s="49">
        <f t="shared" si="103"/>
        <v>-369</v>
      </c>
      <c r="L540" s="5">
        <f t="shared" si="98"/>
        <v>-10</v>
      </c>
      <c r="M540" s="49">
        <f t="shared" si="104"/>
        <v>-753</v>
      </c>
      <c r="N540" s="42">
        <f t="shared" si="95"/>
        <v>-10</v>
      </c>
      <c r="P540" s="5">
        <f t="shared" si="99"/>
        <v>2472.4746440000176</v>
      </c>
      <c r="Q540" s="5">
        <f t="shared" si="100"/>
        <v>-2700.2357797288355</v>
      </c>
      <c r="R540" s="5">
        <f t="shared" si="101"/>
        <v>-227.76113572881786</v>
      </c>
      <c r="S540" s="3">
        <f t="shared" si="102"/>
        <v>5636.2557761206162</v>
      </c>
    </row>
    <row r="541" spans="1:19" x14ac:dyDescent="0.3">
      <c r="A541" s="4">
        <v>41064</v>
      </c>
      <c r="B541" s="11">
        <v>299.79299900000001</v>
      </c>
      <c r="C541" s="11">
        <v>163.555283</v>
      </c>
      <c r="D541" s="3">
        <f>B541-'ADF test'!$E$3*'Profitability analysis'!C541</f>
        <v>131.56378217098316</v>
      </c>
      <c r="E541" s="3">
        <f t="shared" si="96"/>
        <v>112.96726447033612</v>
      </c>
      <c r="F541" s="3">
        <f t="shared" si="105"/>
        <v>8.5982079554724873</v>
      </c>
      <c r="G541" s="17">
        <f t="shared" si="106"/>
        <v>2.162836465104446</v>
      </c>
      <c r="H541" s="30">
        <f t="shared" si="107"/>
        <v>-0.18008399999996527</v>
      </c>
      <c r="I541" s="30">
        <f>(C541-C540)*'ADF test'!$E$3</f>
        <v>-0.61220805461487504</v>
      </c>
      <c r="J541" s="5">
        <f t="shared" si="97"/>
        <v>-10</v>
      </c>
      <c r="K541" s="49">
        <f t="shared" si="103"/>
        <v>-379</v>
      </c>
      <c r="L541" s="5">
        <f t="shared" si="98"/>
        <v>-10</v>
      </c>
      <c r="M541" s="49">
        <f t="shared" si="104"/>
        <v>-763</v>
      </c>
      <c r="N541" s="42">
        <f t="shared" si="95"/>
        <v>-10</v>
      </c>
      <c r="P541" s="5">
        <f t="shared" si="99"/>
        <v>66.450995999987185</v>
      </c>
      <c r="Q541" s="5">
        <f t="shared" si="100"/>
        <v>-225.90477215288888</v>
      </c>
      <c r="R541" s="5">
        <f t="shared" si="101"/>
        <v>-159.4537761529017</v>
      </c>
      <c r="S541" s="3">
        <f t="shared" si="102"/>
        <v>5476.8019999677144</v>
      </c>
    </row>
    <row r="542" spans="1:19" s="10" customFormat="1" x14ac:dyDescent="0.3">
      <c r="A542" s="9">
        <v>41065</v>
      </c>
      <c r="B542" s="12">
        <v>303.16906699999998</v>
      </c>
      <c r="C542" s="12">
        <v>164.78822299999999</v>
      </c>
      <c r="D542" s="3">
        <f>B542-'ADF test'!$E$3*'Profitability analysis'!C542</f>
        <v>133.6716763352461</v>
      </c>
      <c r="E542" s="3">
        <f t="shared" si="96"/>
        <v>113.36732059424844</v>
      </c>
      <c r="F542" s="3">
        <f t="shared" si="105"/>
        <v>9.2700482975240082</v>
      </c>
      <c r="G542" s="17">
        <f t="shared" si="106"/>
        <v>2.1903182258954224</v>
      </c>
      <c r="H542" s="30">
        <f t="shared" si="107"/>
        <v>3.3760679999999752</v>
      </c>
      <c r="I542" s="30">
        <f>(C542-C541)*'ADF test'!$E$3</f>
        <v>1.2681738357370305</v>
      </c>
      <c r="J542" s="5">
        <f t="shared" si="97"/>
        <v>-10</v>
      </c>
      <c r="K542" s="49">
        <f t="shared" si="103"/>
        <v>-389</v>
      </c>
      <c r="L542" s="5">
        <f t="shared" si="98"/>
        <v>-10</v>
      </c>
      <c r="M542" s="49">
        <f t="shared" si="104"/>
        <v>-773</v>
      </c>
      <c r="N542" s="42">
        <f t="shared" si="95"/>
        <v>-10</v>
      </c>
      <c r="O542" s="42"/>
      <c r="P542" s="5">
        <f t="shared" si="99"/>
        <v>-1279.5297719999905</v>
      </c>
      <c r="Q542" s="5">
        <f t="shared" si="100"/>
        <v>480.63788374433454</v>
      </c>
      <c r="R542" s="5">
        <f t="shared" si="101"/>
        <v>-798.891888255656</v>
      </c>
      <c r="S542" s="3">
        <f t="shared" si="102"/>
        <v>4677.9101117120581</v>
      </c>
    </row>
    <row r="543" spans="1:19" s="10" customFormat="1" x14ac:dyDescent="0.3">
      <c r="A543" s="9">
        <v>41066</v>
      </c>
      <c r="B543" s="12">
        <v>308.88583399999999</v>
      </c>
      <c r="C543" s="12">
        <v>170.570267</v>
      </c>
      <c r="D543" s="3">
        <f>B543-'ADF test'!$E$3*'Profitability analysis'!C543</f>
        <v>133.44116535101298</v>
      </c>
      <c r="E543" s="3">
        <f t="shared" si="96"/>
        <v>113.70250290050133</v>
      </c>
      <c r="F543" s="3">
        <f t="shared" si="105"/>
        <v>9.8107981443306542</v>
      </c>
      <c r="G543" s="17">
        <f t="shared" si="106"/>
        <v>2.0119323790101618</v>
      </c>
      <c r="H543" s="30">
        <f t="shared" si="107"/>
        <v>5.7167670000000044</v>
      </c>
      <c r="I543" s="30">
        <f>(C543-C542)*'ADF test'!$E$3</f>
        <v>5.947277984233124</v>
      </c>
      <c r="J543" s="5">
        <f t="shared" si="97"/>
        <v>-10</v>
      </c>
      <c r="K543" s="49">
        <f t="shared" si="103"/>
        <v>-399</v>
      </c>
      <c r="L543" s="5">
        <f t="shared" si="98"/>
        <v>-10</v>
      </c>
      <c r="M543" s="49">
        <f t="shared" si="104"/>
        <v>-783</v>
      </c>
      <c r="N543" s="42">
        <f t="shared" si="95"/>
        <v>-10</v>
      </c>
      <c r="O543" s="42"/>
      <c r="P543" s="5">
        <f t="shared" si="99"/>
        <v>-2223.8223630000016</v>
      </c>
      <c r="Q543" s="5">
        <f t="shared" si="100"/>
        <v>2313.4911358666855</v>
      </c>
      <c r="R543" s="5">
        <f t="shared" si="101"/>
        <v>89.668772866683867</v>
      </c>
      <c r="S543" s="3">
        <f t="shared" si="102"/>
        <v>4767.578884578742</v>
      </c>
    </row>
    <row r="544" spans="1:19" s="10" customFormat="1" x14ac:dyDescent="0.3">
      <c r="A544" s="9">
        <v>41067</v>
      </c>
      <c r="B544" s="12">
        <v>314.19751000000002</v>
      </c>
      <c r="C544" s="12">
        <v>175.75708</v>
      </c>
      <c r="D544" s="3">
        <f>B544-'ADF test'!$E$3*'Profitability analysis'!C544</f>
        <v>133.4178043358616</v>
      </c>
      <c r="E544" s="3">
        <f t="shared" si="96"/>
        <v>114.24324031043858</v>
      </c>
      <c r="F544" s="3">
        <f t="shared" si="105"/>
        <v>10.437036090772152</v>
      </c>
      <c r="G544" s="17">
        <f t="shared" si="106"/>
        <v>1.8371656338695723</v>
      </c>
      <c r="H544" s="30">
        <f t="shared" si="107"/>
        <v>5.311676000000034</v>
      </c>
      <c r="I544" s="30">
        <f>(C544-C543)*'ADF test'!$E$3</f>
        <v>5.3350370151514062</v>
      </c>
      <c r="J544" s="5">
        <f t="shared" si="97"/>
        <v>-10</v>
      </c>
      <c r="K544" s="49">
        <f t="shared" si="103"/>
        <v>-409</v>
      </c>
      <c r="L544" s="5">
        <f t="shared" si="98"/>
        <v>-10</v>
      </c>
      <c r="M544" s="49">
        <f t="shared" si="104"/>
        <v>-793</v>
      </c>
      <c r="N544" s="42">
        <f t="shared" si="95"/>
        <v>-10</v>
      </c>
      <c r="O544" s="42"/>
      <c r="P544" s="5">
        <f t="shared" si="99"/>
        <v>-2119.3587240000134</v>
      </c>
      <c r="Q544" s="5">
        <f t="shared" si="100"/>
        <v>2128.6797690454109</v>
      </c>
      <c r="R544" s="5">
        <f t="shared" si="101"/>
        <v>9.3210450453975682</v>
      </c>
      <c r="S544" s="3">
        <f t="shared" si="102"/>
        <v>4776.89992962414</v>
      </c>
    </row>
    <row r="545" spans="1:19" s="10" customFormat="1" x14ac:dyDescent="0.3">
      <c r="A545" s="9">
        <v>41068</v>
      </c>
      <c r="B545" s="12">
        <v>318.33880599999998</v>
      </c>
      <c r="C545" s="12">
        <v>180.73135400000001</v>
      </c>
      <c r="D545" s="3">
        <f>B545-'ADF test'!$E$3*'Profitability analysis'!C545</f>
        <v>132.44267606656456</v>
      </c>
      <c r="E545" s="3">
        <f t="shared" si="96"/>
        <v>115.12381045734205</v>
      </c>
      <c r="F545" s="3">
        <f t="shared" si="105"/>
        <v>10.82692559717781</v>
      </c>
      <c r="G545" s="17">
        <f t="shared" si="106"/>
        <v>1.5996106608266447</v>
      </c>
      <c r="H545" s="30">
        <f t="shared" si="107"/>
        <v>4.1412959999999543</v>
      </c>
      <c r="I545" s="30">
        <f>(C545-C544)*'ADF test'!$E$3</f>
        <v>5.1164242692970205</v>
      </c>
      <c r="J545" s="5">
        <f t="shared" si="97"/>
        <v>-10</v>
      </c>
      <c r="K545" s="49">
        <f t="shared" si="103"/>
        <v>-419</v>
      </c>
      <c r="L545" s="5">
        <f t="shared" si="98"/>
        <v>-10</v>
      </c>
      <c r="M545" s="49">
        <f t="shared" si="104"/>
        <v>-803</v>
      </c>
      <c r="N545" s="42">
        <f t="shared" si="95"/>
        <v>-10</v>
      </c>
      <c r="O545" s="42"/>
      <c r="P545" s="5">
        <f t="shared" si="99"/>
        <v>-1693.7900639999814</v>
      </c>
      <c r="Q545" s="5">
        <f t="shared" si="100"/>
        <v>2092.6175261424814</v>
      </c>
      <c r="R545" s="5">
        <f t="shared" si="101"/>
        <v>398.82746214250005</v>
      </c>
      <c r="S545" s="3">
        <f t="shared" si="102"/>
        <v>5175.7273917666398</v>
      </c>
    </row>
    <row r="546" spans="1:19" s="10" customFormat="1" x14ac:dyDescent="0.3">
      <c r="A546" s="9">
        <v>41071</v>
      </c>
      <c r="B546" s="12">
        <v>314.24246199999999</v>
      </c>
      <c r="C546" s="12">
        <v>174.39660599999999</v>
      </c>
      <c r="D546" s="3">
        <f>B546-'ADF test'!$E$3*'Profitability analysis'!C546</f>
        <v>134.86210872202841</v>
      </c>
      <c r="E546" s="3">
        <f t="shared" si="96"/>
        <v>116.1074068244446</v>
      </c>
      <c r="F546" s="3">
        <f t="shared" si="105"/>
        <v>11.241209347496282</v>
      </c>
      <c r="G546" s="17">
        <f t="shared" si="106"/>
        <v>1.6683882772595982</v>
      </c>
      <c r="H546" s="30">
        <f t="shared" si="107"/>
        <v>-4.0963439999999878</v>
      </c>
      <c r="I546" s="30">
        <f>(C546-C545)*'ADF test'!$E$3</f>
        <v>-6.5157766554638528</v>
      </c>
      <c r="J546" s="5">
        <f t="shared" si="97"/>
        <v>-10</v>
      </c>
      <c r="K546" s="49">
        <f t="shared" si="103"/>
        <v>-429</v>
      </c>
      <c r="L546" s="5">
        <f t="shared" si="98"/>
        <v>-10</v>
      </c>
      <c r="M546" s="49">
        <f t="shared" si="104"/>
        <v>-813</v>
      </c>
      <c r="N546" s="42">
        <f t="shared" si="95"/>
        <v>-10</v>
      </c>
      <c r="O546" s="42"/>
      <c r="P546" s="5">
        <f t="shared" si="99"/>
        <v>1716.3681359999948</v>
      </c>
      <c r="Q546" s="5">
        <f t="shared" si="100"/>
        <v>-2730.1104186393545</v>
      </c>
      <c r="R546" s="5">
        <f t="shared" si="101"/>
        <v>-1013.7422826393597</v>
      </c>
      <c r="S546" s="3">
        <f t="shared" si="102"/>
        <v>4161.9851091272803</v>
      </c>
    </row>
    <row r="547" spans="1:19" s="10" customFormat="1" x14ac:dyDescent="0.3">
      <c r="A547" s="9">
        <v>41072</v>
      </c>
      <c r="B547" s="12">
        <v>322.70517000000001</v>
      </c>
      <c r="C547" s="12">
        <v>180.60380599999999</v>
      </c>
      <c r="D547" s="3">
        <f>B547-'ADF test'!$E$3*'Profitability analysis'!C547</f>
        <v>136.94023301707361</v>
      </c>
      <c r="E547" s="3">
        <f t="shared" si="96"/>
        <v>116.60142272550692</v>
      </c>
      <c r="F547" s="3">
        <f t="shared" si="105"/>
        <v>11.825040050466885</v>
      </c>
      <c r="G547" s="17">
        <f t="shared" si="106"/>
        <v>1.7199781315551363</v>
      </c>
      <c r="H547" s="30">
        <f t="shared" si="107"/>
        <v>8.4627080000000205</v>
      </c>
      <c r="I547" s="30">
        <f>(C547-C546)*'ADF test'!$E$3</f>
        <v>6.3845837049548155</v>
      </c>
      <c r="J547" s="5">
        <f t="shared" si="97"/>
        <v>-10</v>
      </c>
      <c r="K547" s="49">
        <f t="shared" si="103"/>
        <v>-439</v>
      </c>
      <c r="L547" s="5">
        <f t="shared" si="98"/>
        <v>-10</v>
      </c>
      <c r="M547" s="49">
        <f t="shared" si="104"/>
        <v>-823</v>
      </c>
      <c r="N547" s="42">
        <f t="shared" ref="N547:N610" si="108">IF(J547&lt;&gt;"",J547,IF(L547&lt;&gt;"",L547,N546))</f>
        <v>-10</v>
      </c>
      <c r="O547" s="42"/>
      <c r="P547" s="5">
        <f t="shared" si="99"/>
        <v>-3630.5017320000088</v>
      </c>
      <c r="Q547" s="5">
        <f t="shared" si="100"/>
        <v>2738.9864094256159</v>
      </c>
      <c r="R547" s="5">
        <f t="shared" si="101"/>
        <v>-891.51532257439294</v>
      </c>
      <c r="S547" s="3">
        <f t="shared" si="102"/>
        <v>3270.4697865528874</v>
      </c>
    </row>
    <row r="548" spans="1:19" s="10" customFormat="1" x14ac:dyDescent="0.3">
      <c r="A548" s="9">
        <v>41073</v>
      </c>
      <c r="B548" s="12">
        <v>320.49945100000002</v>
      </c>
      <c r="C548" s="12">
        <v>181.156509</v>
      </c>
      <c r="D548" s="3">
        <f>B548-'ADF test'!$E$3*'Profitability analysis'!C548</f>
        <v>134.16601637442</v>
      </c>
      <c r="E548" s="3">
        <f t="shared" ref="E548:E611" si="109">AVERAGE(D519:D548)</f>
        <v>117.209858795119</v>
      </c>
      <c r="F548" s="3">
        <f t="shared" si="105"/>
        <v>12.25033524362555</v>
      </c>
      <c r="G548" s="17">
        <f t="shared" si="106"/>
        <v>1.3841382494511008</v>
      </c>
      <c r="H548" s="30">
        <f t="shared" si="107"/>
        <v>-2.2057189999999878</v>
      </c>
      <c r="I548" s="30">
        <f>(C548-C547)*'ADF test'!$E$3</f>
        <v>0.56849764265364311</v>
      </c>
      <c r="J548" s="5">
        <f t="shared" ref="J548:J611" si="110">IF(AND(G548&lt;-1.5,G548&gt;-2.5),10,IF(AND(G548&lt;-1,G548&gt;-1.5),1,IF(AND(G548&gt;1.5,G548&lt;2.5),-10,IF(AND(G548&gt;1,G548&lt;1.5),-1,0))))</f>
        <v>-1</v>
      </c>
      <c r="K548" s="49">
        <f t="shared" si="103"/>
        <v>-440</v>
      </c>
      <c r="L548" s="5">
        <f t="shared" ref="L548:L611" si="111">IF(AND(G548&gt;1.5,G548&lt;2.5),-10,IF(AND(G548&gt;1,G548&lt;1.5),-1,0))</f>
        <v>-1</v>
      </c>
      <c r="M548" s="49">
        <f t="shared" si="104"/>
        <v>-824</v>
      </c>
      <c r="N548" s="42">
        <f t="shared" si="108"/>
        <v>-1</v>
      </c>
      <c r="O548" s="42"/>
      <c r="P548" s="5">
        <f t="shared" ref="P548:P611" si="112">K547*H548</f>
        <v>968.31064099999458</v>
      </c>
      <c r="Q548" s="5">
        <f t="shared" ref="Q548:Q611" si="113">I548*-1*K547</f>
        <v>249.57046512494932</v>
      </c>
      <c r="R548" s="5">
        <f t="shared" ref="R548:R611" si="114">SUM(P548:Q548)</f>
        <v>1217.8811061249439</v>
      </c>
      <c r="S548" s="3">
        <f t="shared" ref="S548:S611" si="115">R548+S547</f>
        <v>4488.3508926778313</v>
      </c>
    </row>
    <row r="549" spans="1:19" x14ac:dyDescent="0.3">
      <c r="A549" s="4">
        <v>41074</v>
      </c>
      <c r="B549" s="11">
        <v>313.38723800000002</v>
      </c>
      <c r="C549" s="11">
        <v>176.86248800000001</v>
      </c>
      <c r="D549" s="3">
        <f>B549-'ADF test'!$E$3*'Profitability analysis'!C549</f>
        <v>131.47053499340015</v>
      </c>
      <c r="E549" s="3">
        <f t="shared" si="109"/>
        <v>118.04555103523161</v>
      </c>
      <c r="F549" s="3">
        <f t="shared" si="105"/>
        <v>12.342257193581869</v>
      </c>
      <c r="G549" s="17">
        <f t="shared" si="106"/>
        <v>1.0877251824852348</v>
      </c>
      <c r="H549" s="30">
        <f t="shared" si="107"/>
        <v>-7.112212999999997</v>
      </c>
      <c r="I549" s="30">
        <f>(C549-C548)*'ADF test'!$E$3</f>
        <v>-4.416731618980168</v>
      </c>
      <c r="J549" s="5">
        <f t="shared" si="110"/>
        <v>-1</v>
      </c>
      <c r="K549" s="49">
        <f t="shared" ref="K549:K612" si="116">J549+K548</f>
        <v>-441</v>
      </c>
      <c r="L549" s="5">
        <f t="shared" si="111"/>
        <v>-1</v>
      </c>
      <c r="M549" s="49">
        <f t="shared" ref="M549:M612" si="117">L549+M548</f>
        <v>-825</v>
      </c>
      <c r="N549" s="42">
        <f t="shared" si="108"/>
        <v>-1</v>
      </c>
      <c r="P549" s="5">
        <f t="shared" si="112"/>
        <v>3129.3737199999987</v>
      </c>
      <c r="Q549" s="5">
        <f t="shared" si="113"/>
        <v>-1943.361912351274</v>
      </c>
      <c r="R549" s="5">
        <f t="shared" si="114"/>
        <v>1186.0118076487247</v>
      </c>
      <c r="S549" s="3">
        <f t="shared" si="115"/>
        <v>5674.3627003265556</v>
      </c>
    </row>
    <row r="550" spans="1:19" x14ac:dyDescent="0.3">
      <c r="A550" s="4">
        <v>41075</v>
      </c>
      <c r="B550" s="11">
        <v>314.872681</v>
      </c>
      <c r="C550" s="11">
        <v>177.67027300000001</v>
      </c>
      <c r="D550" s="3">
        <f>B550-'ADF test'!$E$3*'Profitability analysis'!C550</f>
        <v>132.1251088498077</v>
      </c>
      <c r="E550" s="3">
        <f t="shared" si="109"/>
        <v>118.92908063566671</v>
      </c>
      <c r="F550" s="3">
        <f t="shared" si="105"/>
        <v>12.370724055064938</v>
      </c>
      <c r="G550" s="17">
        <f t="shared" si="106"/>
        <v>1.0667142970292149</v>
      </c>
      <c r="H550" s="30">
        <f t="shared" si="107"/>
        <v>1.4854429999999752</v>
      </c>
      <c r="I550" s="30">
        <f>(C550-C549)*'ADF test'!$E$3</f>
        <v>0.83086914359242448</v>
      </c>
      <c r="J550" s="5">
        <f t="shared" si="110"/>
        <v>-1</v>
      </c>
      <c r="K550" s="49">
        <f t="shared" si="116"/>
        <v>-442</v>
      </c>
      <c r="L550" s="5">
        <f t="shared" si="111"/>
        <v>-1</v>
      </c>
      <c r="M550" s="49">
        <f t="shared" si="117"/>
        <v>-826</v>
      </c>
      <c r="N550" s="42">
        <f t="shared" si="108"/>
        <v>-1</v>
      </c>
      <c r="P550" s="5">
        <f t="shared" si="112"/>
        <v>-655.08036299998912</v>
      </c>
      <c r="Q550" s="5">
        <f t="shared" si="113"/>
        <v>366.4132923242592</v>
      </c>
      <c r="R550" s="5">
        <f t="shared" si="114"/>
        <v>-288.66707067572992</v>
      </c>
      <c r="S550" s="3">
        <f t="shared" si="115"/>
        <v>5385.695629650826</v>
      </c>
    </row>
    <row r="551" spans="1:19" x14ac:dyDescent="0.3">
      <c r="A551" s="4">
        <v>41078</v>
      </c>
      <c r="B551" s="11">
        <v>306.63516199999998</v>
      </c>
      <c r="C551" s="11">
        <v>173.41877700000001</v>
      </c>
      <c r="D551" s="3">
        <f>B551-'ADF test'!$E$3*'Profitability analysis'!C551</f>
        <v>128.26058122809107</v>
      </c>
      <c r="E551" s="3">
        <f t="shared" si="109"/>
        <v>119.29469462973643</v>
      </c>
      <c r="F551" s="3">
        <f t="shared" si="105"/>
        <v>12.48225883999781</v>
      </c>
      <c r="G551" s="17">
        <f t="shared" si="106"/>
        <v>0.71829039225052771</v>
      </c>
      <c r="H551" s="30">
        <f t="shared" si="107"/>
        <v>-8.2375190000000202</v>
      </c>
      <c r="I551" s="30">
        <f>(C551-C550)*'ADF test'!$E$3</f>
        <v>-4.3729913782833805</v>
      </c>
      <c r="J551" s="5">
        <f t="shared" si="110"/>
        <v>0</v>
      </c>
      <c r="K551" s="49">
        <f t="shared" si="116"/>
        <v>-442</v>
      </c>
      <c r="L551" s="5">
        <f t="shared" si="111"/>
        <v>0</v>
      </c>
      <c r="M551" s="49">
        <f t="shared" si="117"/>
        <v>-826</v>
      </c>
      <c r="N551" s="42">
        <f t="shared" si="108"/>
        <v>0</v>
      </c>
      <c r="P551" s="5">
        <f t="shared" si="112"/>
        <v>3640.9833980000089</v>
      </c>
      <c r="Q551" s="5">
        <f t="shared" si="113"/>
        <v>-1932.8621892012541</v>
      </c>
      <c r="R551" s="5">
        <f t="shared" si="114"/>
        <v>1708.1212087987549</v>
      </c>
      <c r="S551" s="3">
        <f t="shared" si="115"/>
        <v>7093.8168384495812</v>
      </c>
    </row>
    <row r="552" spans="1:19" x14ac:dyDescent="0.3">
      <c r="A552" s="4">
        <v>41079</v>
      </c>
      <c r="B552" s="11">
        <v>301.14343300000002</v>
      </c>
      <c r="C552" s="11">
        <v>171.888214</v>
      </c>
      <c r="D552" s="3">
        <f>B552-'ADF test'!$E$3*'Profitability analysis'!C552</f>
        <v>124.34315426269717</v>
      </c>
      <c r="E552" s="3">
        <f t="shared" si="109"/>
        <v>119.71218217195434</v>
      </c>
      <c r="F552" s="3">
        <f t="shared" si="105"/>
        <v>12.43293982546853</v>
      </c>
      <c r="G552" s="17">
        <f t="shared" si="106"/>
        <v>0.37247603187593759</v>
      </c>
      <c r="H552" s="30">
        <f t="shared" si="107"/>
        <v>-5.4917289999999639</v>
      </c>
      <c r="I552" s="30">
        <f>(C552-C551)*'ADF test'!$E$3</f>
        <v>-1.5743020346060643</v>
      </c>
      <c r="J552" s="5">
        <f t="shared" si="110"/>
        <v>0</v>
      </c>
      <c r="K552" s="49">
        <f t="shared" si="116"/>
        <v>-442</v>
      </c>
      <c r="L552" s="5">
        <f t="shared" si="111"/>
        <v>0</v>
      </c>
      <c r="M552" s="49">
        <f t="shared" si="117"/>
        <v>-826</v>
      </c>
      <c r="N552" s="42">
        <f t="shared" si="108"/>
        <v>0</v>
      </c>
      <c r="P552" s="5">
        <f t="shared" si="112"/>
        <v>2427.3442179999838</v>
      </c>
      <c r="Q552" s="5">
        <f t="shared" si="113"/>
        <v>-695.84149929588045</v>
      </c>
      <c r="R552" s="5">
        <f t="shared" si="114"/>
        <v>1731.5027187041032</v>
      </c>
      <c r="S552" s="3">
        <f t="shared" si="115"/>
        <v>8825.3195571536853</v>
      </c>
    </row>
    <row r="553" spans="1:19" x14ac:dyDescent="0.3">
      <c r="A553" s="4">
        <v>41080</v>
      </c>
      <c r="B553" s="11">
        <v>307.53543100000002</v>
      </c>
      <c r="C553" s="11">
        <v>173.928955</v>
      </c>
      <c r="D553" s="3">
        <f>B553-'ADF test'!$E$3*'Profitability analysis'!C553</f>
        <v>128.63609282613427</v>
      </c>
      <c r="E553" s="3">
        <f t="shared" si="109"/>
        <v>120.50579689241545</v>
      </c>
      <c r="F553" s="3">
        <f t="shared" si="105"/>
        <v>12.207903005765347</v>
      </c>
      <c r="G553" s="17">
        <f t="shared" si="106"/>
        <v>0.66598628199119736</v>
      </c>
      <c r="H553" s="30">
        <f t="shared" si="107"/>
        <v>6.391998000000001</v>
      </c>
      <c r="I553" s="30">
        <f>(C553-C552)*'ADF test'!$E$3</f>
        <v>2.0990594365628907</v>
      </c>
      <c r="J553" s="5">
        <f t="shared" si="110"/>
        <v>0</v>
      </c>
      <c r="K553" s="49">
        <f t="shared" si="116"/>
        <v>-442</v>
      </c>
      <c r="L553" s="5">
        <f t="shared" si="111"/>
        <v>0</v>
      </c>
      <c r="M553" s="49">
        <f t="shared" si="117"/>
        <v>-826</v>
      </c>
      <c r="N553" s="42">
        <f t="shared" si="108"/>
        <v>0</v>
      </c>
      <c r="P553" s="5">
        <f t="shared" si="112"/>
        <v>-2825.2631160000005</v>
      </c>
      <c r="Q553" s="5">
        <f t="shared" si="113"/>
        <v>927.7842709607977</v>
      </c>
      <c r="R553" s="5">
        <f t="shared" si="114"/>
        <v>-1897.478845039203</v>
      </c>
      <c r="S553" s="3">
        <f t="shared" si="115"/>
        <v>6927.8407121144828</v>
      </c>
    </row>
    <row r="554" spans="1:19" x14ac:dyDescent="0.3">
      <c r="A554" s="4">
        <v>41081</v>
      </c>
      <c r="B554" s="11">
        <v>313.83136000000002</v>
      </c>
      <c r="C554" s="11">
        <v>177.60131799999999</v>
      </c>
      <c r="D554" s="3">
        <f>B554-'ADF test'!$E$3*'Profitability analysis'!C554</f>
        <v>131.15471338295879</v>
      </c>
      <c r="E554" s="3">
        <f t="shared" si="109"/>
        <v>121.38478180271964</v>
      </c>
      <c r="F554" s="3">
        <f t="shared" si="105"/>
        <v>11.984237827762989</v>
      </c>
      <c r="G554" s="17">
        <f t="shared" si="106"/>
        <v>0.81523178366886828</v>
      </c>
      <c r="H554" s="30">
        <f t="shared" si="107"/>
        <v>6.295929000000001</v>
      </c>
      <c r="I554" s="30">
        <f>(C554-C553)*'ADF test'!$E$3</f>
        <v>3.7773084431754929</v>
      </c>
      <c r="J554" s="5">
        <f t="shared" si="110"/>
        <v>0</v>
      </c>
      <c r="K554" s="49">
        <f t="shared" si="116"/>
        <v>-442</v>
      </c>
      <c r="L554" s="5">
        <f t="shared" si="111"/>
        <v>0</v>
      </c>
      <c r="M554" s="49">
        <f t="shared" si="117"/>
        <v>-826</v>
      </c>
      <c r="N554" s="42">
        <f t="shared" si="108"/>
        <v>0</v>
      </c>
      <c r="P554" s="5">
        <f t="shared" si="112"/>
        <v>-2782.8006180000002</v>
      </c>
      <c r="Q554" s="5">
        <f t="shared" si="113"/>
        <v>1669.5703318835679</v>
      </c>
      <c r="R554" s="5">
        <f t="shared" si="114"/>
        <v>-1113.2302861164324</v>
      </c>
      <c r="S554" s="3">
        <f t="shared" si="115"/>
        <v>5814.6104259980502</v>
      </c>
    </row>
    <row r="555" spans="1:19" x14ac:dyDescent="0.3">
      <c r="A555" s="4">
        <v>41082</v>
      </c>
      <c r="B555" s="11">
        <v>316.77252199999998</v>
      </c>
      <c r="C555" s="11">
        <v>178.176514</v>
      </c>
      <c r="D555" s="3">
        <f>B555-'ADF test'!$E$3*'Profitability analysis'!C555</f>
        <v>133.50424195584907</v>
      </c>
      <c r="E555" s="3">
        <f t="shared" si="109"/>
        <v>122.3142224428164</v>
      </c>
      <c r="F555" s="3">
        <f t="shared" si="105"/>
        <v>11.799336847203225</v>
      </c>
      <c r="G555" s="17">
        <f t="shared" si="106"/>
        <v>0.94836003564768268</v>
      </c>
      <c r="H555" s="30">
        <f t="shared" si="107"/>
        <v>2.941161999999963</v>
      </c>
      <c r="I555" s="30">
        <f>(C555-C554)*'ADF test'!$E$3</f>
        <v>0.59163342710968303</v>
      </c>
      <c r="J555" s="5">
        <f t="shared" si="110"/>
        <v>0</v>
      </c>
      <c r="K555" s="49">
        <f t="shared" si="116"/>
        <v>-442</v>
      </c>
      <c r="L555" s="5">
        <f t="shared" si="111"/>
        <v>0</v>
      </c>
      <c r="M555" s="49">
        <f t="shared" si="117"/>
        <v>-826</v>
      </c>
      <c r="N555" s="42">
        <f t="shared" si="108"/>
        <v>0</v>
      </c>
      <c r="P555" s="5">
        <f t="shared" si="112"/>
        <v>-1299.9936039999836</v>
      </c>
      <c r="Q555" s="5">
        <f t="shared" si="113"/>
        <v>261.50197478247992</v>
      </c>
      <c r="R555" s="5">
        <f t="shared" si="114"/>
        <v>-1038.4916292175037</v>
      </c>
      <c r="S555" s="3">
        <f t="shared" si="115"/>
        <v>4776.1187967805463</v>
      </c>
    </row>
    <row r="556" spans="1:19" x14ac:dyDescent="0.3">
      <c r="A556" s="4">
        <v>41085</v>
      </c>
      <c r="B556" s="11">
        <v>315.30191000000002</v>
      </c>
      <c r="C556" s="11">
        <v>177.24735999999999</v>
      </c>
      <c r="D556" s="3">
        <f>B556-'ADF test'!$E$3*'Profitability analysis'!C556</f>
        <v>132.9893364721195</v>
      </c>
      <c r="E556" s="3">
        <f t="shared" si="109"/>
        <v>123.08090281351994</v>
      </c>
      <c r="F556" s="3">
        <f t="shared" si="105"/>
        <v>11.717828000444468</v>
      </c>
      <c r="G556" s="17">
        <f t="shared" si="106"/>
        <v>0.84558620063579415</v>
      </c>
      <c r="H556" s="30">
        <f t="shared" si="107"/>
        <v>-1.4706119999999601</v>
      </c>
      <c r="I556" s="30">
        <f>(C556-C555)*'ADF test'!$E$3</f>
        <v>-0.95570651627040504</v>
      </c>
      <c r="J556" s="5">
        <f t="shared" si="110"/>
        <v>0</v>
      </c>
      <c r="K556" s="49">
        <f t="shared" si="116"/>
        <v>-442</v>
      </c>
      <c r="L556" s="5">
        <f t="shared" si="111"/>
        <v>0</v>
      </c>
      <c r="M556" s="49">
        <f t="shared" si="117"/>
        <v>-826</v>
      </c>
      <c r="N556" s="42">
        <f t="shared" si="108"/>
        <v>0</v>
      </c>
      <c r="P556" s="5">
        <f t="shared" si="112"/>
        <v>650.01050399998235</v>
      </c>
      <c r="Q556" s="5">
        <f t="shared" si="113"/>
        <v>-422.42228019151901</v>
      </c>
      <c r="R556" s="5">
        <f t="shared" si="114"/>
        <v>227.58822380846334</v>
      </c>
      <c r="S556" s="3">
        <f t="shared" si="115"/>
        <v>5003.7070205890095</v>
      </c>
    </row>
    <row r="557" spans="1:19" s="10" customFormat="1" x14ac:dyDescent="0.3">
      <c r="A557" s="9">
        <v>41086</v>
      </c>
      <c r="B557" s="12">
        <v>316.726563</v>
      </c>
      <c r="C557" s="12">
        <v>182.60105899999999</v>
      </c>
      <c r="D557" s="3">
        <f>B557-'ADF test'!$E$3*'Profitability analysis'!C557</f>
        <v>128.90729734094393</v>
      </c>
      <c r="E557" s="3">
        <f t="shared" si="109"/>
        <v>123.65145580385297</v>
      </c>
      <c r="F557" s="3">
        <f t="shared" si="105"/>
        <v>11.564854223148227</v>
      </c>
      <c r="G557" s="17">
        <f t="shared" si="106"/>
        <v>0.45446673478778998</v>
      </c>
      <c r="H557" s="30">
        <f t="shared" si="107"/>
        <v>1.424652999999978</v>
      </c>
      <c r="I557" s="30">
        <f>(C557-C556)*'ADF test'!$E$3</f>
        <v>5.5066921311755594</v>
      </c>
      <c r="J557" s="5">
        <f t="shared" si="110"/>
        <v>0</v>
      </c>
      <c r="K557" s="49">
        <f t="shared" si="116"/>
        <v>-442</v>
      </c>
      <c r="L557" s="5">
        <f t="shared" si="111"/>
        <v>0</v>
      </c>
      <c r="M557" s="49">
        <f t="shared" si="117"/>
        <v>-826</v>
      </c>
      <c r="N557" s="42">
        <f t="shared" si="108"/>
        <v>0</v>
      </c>
      <c r="O557" s="42"/>
      <c r="P557" s="5">
        <f t="shared" si="112"/>
        <v>-629.69662599999026</v>
      </c>
      <c r="Q557" s="5">
        <f t="shared" si="113"/>
        <v>2433.9579219795974</v>
      </c>
      <c r="R557" s="5">
        <f t="shared" si="114"/>
        <v>1804.261295979607</v>
      </c>
      <c r="S557" s="3">
        <f t="shared" si="115"/>
        <v>6807.9683165686165</v>
      </c>
    </row>
    <row r="558" spans="1:19" x14ac:dyDescent="0.3">
      <c r="A558" s="4">
        <v>41087</v>
      </c>
      <c r="B558" s="11">
        <v>316.35891700000002</v>
      </c>
      <c r="C558" s="11">
        <v>183.66293300000001</v>
      </c>
      <c r="D558" s="3">
        <f>B558-'ADF test'!$E$3*'Profitability analysis'!C558</f>
        <v>127.44743207346178</v>
      </c>
      <c r="E558" s="3">
        <f t="shared" si="109"/>
        <v>124.33778686621623</v>
      </c>
      <c r="F558" s="3">
        <f t="shared" si="105"/>
        <v>11.136876805063702</v>
      </c>
      <c r="G558" s="17">
        <f t="shared" si="106"/>
        <v>0.27922058056991877</v>
      </c>
      <c r="H558" s="30">
        <f t="shared" si="107"/>
        <v>-0.36764599999997927</v>
      </c>
      <c r="I558" s="30">
        <f>(C558-C557)*'ADF test'!$E$3</f>
        <v>1.092219267482166</v>
      </c>
      <c r="J558" s="5">
        <f t="shared" si="110"/>
        <v>0</v>
      </c>
      <c r="K558" s="49">
        <f t="shared" si="116"/>
        <v>-442</v>
      </c>
      <c r="L558" s="5">
        <f t="shared" si="111"/>
        <v>0</v>
      </c>
      <c r="M558" s="49">
        <f t="shared" si="117"/>
        <v>-826</v>
      </c>
      <c r="N558" s="42">
        <f t="shared" si="108"/>
        <v>0</v>
      </c>
      <c r="P558" s="5">
        <f t="shared" si="112"/>
        <v>162.49953199999084</v>
      </c>
      <c r="Q558" s="5">
        <f t="shared" si="113"/>
        <v>482.76091622711738</v>
      </c>
      <c r="R558" s="5">
        <f t="shared" si="114"/>
        <v>645.26044822710821</v>
      </c>
      <c r="S558" s="3">
        <f t="shared" si="115"/>
        <v>7453.2287647957246</v>
      </c>
    </row>
    <row r="559" spans="1:19" x14ac:dyDescent="0.3">
      <c r="A559" s="4">
        <v>41088</v>
      </c>
      <c r="B559" s="11">
        <v>317.46182299999998</v>
      </c>
      <c r="C559" s="11">
        <v>181.36218299999999</v>
      </c>
      <c r="D559" s="3">
        <f>B559-'ADF test'!$E$3*'Profitability analysis'!C559</f>
        <v>130.91683681027945</v>
      </c>
      <c r="E559" s="3">
        <f t="shared" si="109"/>
        <v>125.13659319379957</v>
      </c>
      <c r="F559" s="3">
        <f t="shared" si="105"/>
        <v>10.697677458366501</v>
      </c>
      <c r="G559" s="17">
        <f t="shared" si="106"/>
        <v>0.54032696713614536</v>
      </c>
      <c r="H559" s="30">
        <f t="shared" si="107"/>
        <v>1.1029059999999618</v>
      </c>
      <c r="I559" s="30">
        <f>(C559-C558)*'ADF test'!$E$3</f>
        <v>-2.3664987368177171</v>
      </c>
      <c r="J559" s="5">
        <f t="shared" si="110"/>
        <v>0</v>
      </c>
      <c r="K559" s="49">
        <f t="shared" si="116"/>
        <v>-442</v>
      </c>
      <c r="L559" s="5">
        <f t="shared" si="111"/>
        <v>0</v>
      </c>
      <c r="M559" s="49">
        <f t="shared" si="117"/>
        <v>-826</v>
      </c>
      <c r="N559" s="42">
        <f t="shared" si="108"/>
        <v>0</v>
      </c>
      <c r="P559" s="5">
        <f t="shared" si="112"/>
        <v>-487.48445199998309</v>
      </c>
      <c r="Q559" s="5">
        <f t="shared" si="113"/>
        <v>-1045.9924416734309</v>
      </c>
      <c r="R559" s="5">
        <f t="shared" si="114"/>
        <v>-1533.476893673414</v>
      </c>
      <c r="S559" s="3">
        <f t="shared" si="115"/>
        <v>5919.7518711223111</v>
      </c>
    </row>
    <row r="560" spans="1:19" x14ac:dyDescent="0.3">
      <c r="A560" s="4">
        <v>41089</v>
      </c>
      <c r="B560" s="11">
        <v>318.97839399999998</v>
      </c>
      <c r="C560" s="11">
        <v>185.03454600000001</v>
      </c>
      <c r="D560" s="3">
        <f>B560-'ADF test'!$E$3*'Profitability analysis'!C560</f>
        <v>128.65609936710393</v>
      </c>
      <c r="E560" s="3">
        <f t="shared" si="109"/>
        <v>125.70806970852361</v>
      </c>
      <c r="F560" s="3">
        <f t="shared" si="105"/>
        <v>10.398480104427012</v>
      </c>
      <c r="G560" s="17">
        <f t="shared" si="106"/>
        <v>0.28350582286782861</v>
      </c>
      <c r="H560" s="30">
        <f t="shared" si="107"/>
        <v>1.516570999999999</v>
      </c>
      <c r="I560" s="30">
        <f>(C560-C559)*'ADF test'!$E$3</f>
        <v>3.7773084431755217</v>
      </c>
      <c r="J560" s="5">
        <f t="shared" si="110"/>
        <v>0</v>
      </c>
      <c r="K560" s="49">
        <f t="shared" si="116"/>
        <v>-442</v>
      </c>
      <c r="L560" s="5">
        <f t="shared" si="111"/>
        <v>0</v>
      </c>
      <c r="M560" s="49">
        <f t="shared" si="117"/>
        <v>-826</v>
      </c>
      <c r="N560" s="42">
        <f t="shared" si="108"/>
        <v>0</v>
      </c>
      <c r="P560" s="5">
        <f t="shared" si="112"/>
        <v>-670.32438199999956</v>
      </c>
      <c r="Q560" s="5">
        <f t="shared" si="113"/>
        <v>1669.5703318835806</v>
      </c>
      <c r="R560" s="5">
        <f t="shared" si="114"/>
        <v>999.24594988358103</v>
      </c>
      <c r="S560" s="3">
        <f t="shared" si="115"/>
        <v>6918.9978210058925</v>
      </c>
    </row>
    <row r="561" spans="1:19" x14ac:dyDescent="0.3">
      <c r="A561" s="4">
        <v>41092</v>
      </c>
      <c r="B561" s="11">
        <v>319.75964399999998</v>
      </c>
      <c r="C561" s="11">
        <v>185.21154799999999</v>
      </c>
      <c r="D561" s="3">
        <f>B561-'ADF test'!$E$3*'Profitability analysis'!C561</f>
        <v>129.25528916525056</v>
      </c>
      <c r="E561" s="3">
        <f t="shared" si="109"/>
        <v>126.41506346045671</v>
      </c>
      <c r="F561" s="3">
        <f t="shared" si="105"/>
        <v>9.8634533223757046</v>
      </c>
      <c r="G561" s="17">
        <f t="shared" si="106"/>
        <v>0.28795449341770263</v>
      </c>
      <c r="H561" s="30">
        <f t="shared" si="107"/>
        <v>0.78125</v>
      </c>
      <c r="I561" s="30">
        <f>(C561-C560)*'ADF test'!$E$3</f>
        <v>0.18206020185338512</v>
      </c>
      <c r="J561" s="5">
        <f t="shared" si="110"/>
        <v>0</v>
      </c>
      <c r="K561" s="49">
        <f t="shared" si="116"/>
        <v>-442</v>
      </c>
      <c r="L561" s="5">
        <f t="shared" si="111"/>
        <v>0</v>
      </c>
      <c r="M561" s="49">
        <f t="shared" si="117"/>
        <v>-826</v>
      </c>
      <c r="N561" s="42">
        <f t="shared" si="108"/>
        <v>0</v>
      </c>
      <c r="P561" s="5">
        <f t="shared" si="112"/>
        <v>-345.3125</v>
      </c>
      <c r="Q561" s="5">
        <f t="shared" si="113"/>
        <v>80.47060921919622</v>
      </c>
      <c r="R561" s="5">
        <f t="shared" si="114"/>
        <v>-264.84189078080379</v>
      </c>
      <c r="S561" s="3">
        <f t="shared" si="115"/>
        <v>6654.1559302250889</v>
      </c>
    </row>
    <row r="562" spans="1:19" x14ac:dyDescent="0.3">
      <c r="A562" s="4">
        <v>41093</v>
      </c>
      <c r="B562" s="11">
        <v>323.98757899999998</v>
      </c>
      <c r="C562" s="11">
        <v>186.58315999999999</v>
      </c>
      <c r="D562" s="3">
        <f>B562-'ADF test'!$E$3*'Profitability analysis'!C562</f>
        <v>132.07241548746984</v>
      </c>
      <c r="E562" s="3">
        <f t="shared" si="109"/>
        <v>127.47845503461579</v>
      </c>
      <c r="F562" s="3">
        <f t="shared" si="105"/>
        <v>8.5715184654429102</v>
      </c>
      <c r="G562" s="17">
        <f t="shared" si="106"/>
        <v>0.53595643191753517</v>
      </c>
      <c r="H562" s="30">
        <f t="shared" si="107"/>
        <v>4.2279350000000022</v>
      </c>
      <c r="I562" s="30">
        <f>(C562-C561)*'ADF test'!$E$3</f>
        <v>1.4108086777807187</v>
      </c>
      <c r="J562" s="5">
        <f t="shared" si="110"/>
        <v>0</v>
      </c>
      <c r="K562" s="49">
        <f t="shared" si="116"/>
        <v>-442</v>
      </c>
      <c r="L562" s="5">
        <f t="shared" si="111"/>
        <v>0</v>
      </c>
      <c r="M562" s="49">
        <f t="shared" si="117"/>
        <v>-826</v>
      </c>
      <c r="N562" s="42">
        <f t="shared" si="108"/>
        <v>0</v>
      </c>
      <c r="P562" s="5">
        <f t="shared" si="112"/>
        <v>-1868.747270000001</v>
      </c>
      <c r="Q562" s="5">
        <f t="shared" si="113"/>
        <v>623.5774355790777</v>
      </c>
      <c r="R562" s="5">
        <f t="shared" si="114"/>
        <v>-1245.1698344209233</v>
      </c>
      <c r="S562" s="3">
        <f t="shared" si="115"/>
        <v>5408.9860958041654</v>
      </c>
    </row>
    <row r="563" spans="1:19" x14ac:dyDescent="0.3">
      <c r="A563" s="4">
        <v>41094</v>
      </c>
      <c r="B563" s="11">
        <v>324.90664700000002</v>
      </c>
      <c r="C563" s="11">
        <v>187.64503500000001</v>
      </c>
      <c r="D563" s="3">
        <f>B563-'ADF test'!$E$3*'Profitability analysis'!C563</f>
        <v>131.89926319141063</v>
      </c>
      <c r="E563" s="3">
        <f t="shared" si="109"/>
        <v>128.37205002543982</v>
      </c>
      <c r="F563" s="3">
        <f t="shared" si="105"/>
        <v>7.4857692338836452</v>
      </c>
      <c r="G563" s="17">
        <f t="shared" si="106"/>
        <v>0.47118913978876092</v>
      </c>
      <c r="H563" s="30">
        <f t="shared" si="107"/>
        <v>0.91906800000003841</v>
      </c>
      <c r="I563" s="30">
        <f>(C563-C562)*'ADF test'!$E$3</f>
        <v>1.092220296059252</v>
      </c>
      <c r="J563" s="5">
        <f t="shared" si="110"/>
        <v>0</v>
      </c>
      <c r="K563" s="49">
        <f t="shared" si="116"/>
        <v>-442</v>
      </c>
      <c r="L563" s="5">
        <f t="shared" si="111"/>
        <v>0</v>
      </c>
      <c r="M563" s="49">
        <f t="shared" si="117"/>
        <v>-826</v>
      </c>
      <c r="N563" s="42">
        <f t="shared" si="108"/>
        <v>0</v>
      </c>
      <c r="P563" s="5">
        <f t="shared" si="112"/>
        <v>-406.22805600001698</v>
      </c>
      <c r="Q563" s="5">
        <f t="shared" si="113"/>
        <v>482.76137085818937</v>
      </c>
      <c r="R563" s="5">
        <f t="shared" si="114"/>
        <v>76.533314858172389</v>
      </c>
      <c r="S563" s="3">
        <f t="shared" si="115"/>
        <v>5485.5194106623376</v>
      </c>
    </row>
    <row r="564" spans="1:19" x14ac:dyDescent="0.3">
      <c r="A564" s="4">
        <v>41095</v>
      </c>
      <c r="B564" s="11">
        <v>325.917664</v>
      </c>
      <c r="C564" s="11">
        <v>188.48568700000001</v>
      </c>
      <c r="D564" s="3">
        <f>B564-'ADF test'!$E$3*'Profitability analysis'!C564</f>
        <v>132.045604804644</v>
      </c>
      <c r="E564" s="3">
        <f t="shared" si="109"/>
        <v>129.2132520255833</v>
      </c>
      <c r="F564" s="3">
        <f t="shared" si="105"/>
        <v>6.3037762044770469</v>
      </c>
      <c r="G564" s="17">
        <f t="shared" si="106"/>
        <v>0.44931049059912925</v>
      </c>
      <c r="H564" s="30">
        <f t="shared" si="107"/>
        <v>1.0110169999999812</v>
      </c>
      <c r="I564" s="30">
        <f>(C564-C563)*'ADF test'!$E$3</f>
        <v>0.86467538676661171</v>
      </c>
      <c r="J564" s="5">
        <f t="shared" si="110"/>
        <v>0</v>
      </c>
      <c r="K564" s="49">
        <f t="shared" si="116"/>
        <v>-442</v>
      </c>
      <c r="L564" s="5">
        <f t="shared" si="111"/>
        <v>0</v>
      </c>
      <c r="M564" s="49">
        <f t="shared" si="117"/>
        <v>-826</v>
      </c>
      <c r="N564" s="42">
        <f t="shared" si="108"/>
        <v>0</v>
      </c>
      <c r="P564" s="5">
        <f t="shared" si="112"/>
        <v>-446.86951399999168</v>
      </c>
      <c r="Q564" s="5">
        <f t="shared" si="113"/>
        <v>382.18652095084235</v>
      </c>
      <c r="R564" s="5">
        <f t="shared" si="114"/>
        <v>-64.682993049149331</v>
      </c>
      <c r="S564" s="3">
        <f t="shared" si="115"/>
        <v>5420.8364176131881</v>
      </c>
    </row>
    <row r="565" spans="1:19" x14ac:dyDescent="0.3">
      <c r="A565" s="4">
        <v>41096</v>
      </c>
      <c r="B565" s="11">
        <v>323.48202500000002</v>
      </c>
      <c r="C565" s="11">
        <v>187.82202100000001</v>
      </c>
      <c r="D565" s="3">
        <f>B565-'ADF test'!$E$3*'Profitability analysis'!C565</f>
        <v>130.29259744679064</v>
      </c>
      <c r="E565" s="3">
        <f t="shared" si="109"/>
        <v>129.92644491406188</v>
      </c>
      <c r="F565" s="3">
        <f t="shared" si="105"/>
        <v>5.0018552348474401</v>
      </c>
      <c r="G565" s="17">
        <f t="shared" si="106"/>
        <v>7.3203344666557493E-2</v>
      </c>
      <c r="H565" s="30">
        <f t="shared" si="107"/>
        <v>-2.4356389999999806</v>
      </c>
      <c r="I565" s="30">
        <f>(C565-C564)*'ADF test'!$E$3</f>
        <v>-0.68263164214663341</v>
      </c>
      <c r="J565" s="5">
        <f t="shared" si="110"/>
        <v>0</v>
      </c>
      <c r="K565" s="49">
        <f t="shared" si="116"/>
        <v>-442</v>
      </c>
      <c r="L565" s="5">
        <f t="shared" si="111"/>
        <v>0</v>
      </c>
      <c r="M565" s="49">
        <f t="shared" si="117"/>
        <v>-826</v>
      </c>
      <c r="N565" s="42">
        <f t="shared" si="108"/>
        <v>0</v>
      </c>
      <c r="P565" s="5">
        <f t="shared" si="112"/>
        <v>1076.5524379999915</v>
      </c>
      <c r="Q565" s="5">
        <f t="shared" si="113"/>
        <v>-301.72318582881195</v>
      </c>
      <c r="R565" s="5">
        <f t="shared" si="114"/>
        <v>774.82925217117963</v>
      </c>
      <c r="S565" s="3">
        <f t="shared" si="115"/>
        <v>6195.6656697843682</v>
      </c>
    </row>
    <row r="566" spans="1:19" x14ac:dyDescent="0.3">
      <c r="A566" s="4">
        <v>41099</v>
      </c>
      <c r="B566" s="11">
        <v>316.95632899999998</v>
      </c>
      <c r="C566" s="11">
        <v>185.87522899999999</v>
      </c>
      <c r="D566" s="3">
        <f>B566-'ADF test'!$E$3*'Profitability analysis'!C566</f>
        <v>125.76932709444759</v>
      </c>
      <c r="E566" s="3">
        <f t="shared" si="109"/>
        <v>130.27815868043373</v>
      </c>
      <c r="F566" s="3">
        <f t="shared" si="105"/>
        <v>4.2457597129853033</v>
      </c>
      <c r="G566" s="17">
        <f t="shared" si="106"/>
        <v>-1.0619610837128293</v>
      </c>
      <c r="H566" s="30">
        <f t="shared" si="107"/>
        <v>-6.525696000000039</v>
      </c>
      <c r="I566" s="30">
        <f>(C566-C565)*'ADF test'!$E$3</f>
        <v>-2.0024256476569948</v>
      </c>
      <c r="J566" s="5">
        <f t="shared" si="110"/>
        <v>1</v>
      </c>
      <c r="K566" s="49">
        <f t="shared" si="116"/>
        <v>-441</v>
      </c>
      <c r="L566" s="5">
        <f t="shared" si="111"/>
        <v>0</v>
      </c>
      <c r="M566" s="49">
        <f t="shared" si="117"/>
        <v>-826</v>
      </c>
      <c r="N566" s="42">
        <f t="shared" si="108"/>
        <v>1</v>
      </c>
      <c r="P566" s="5">
        <f t="shared" si="112"/>
        <v>2884.3576320000175</v>
      </c>
      <c r="Q566" s="5">
        <f t="shared" si="113"/>
        <v>-885.0721362643917</v>
      </c>
      <c r="R566" s="5">
        <f t="shared" si="114"/>
        <v>1999.2854957356258</v>
      </c>
      <c r="S566" s="3">
        <f t="shared" si="115"/>
        <v>8194.9511655199931</v>
      </c>
    </row>
    <row r="567" spans="1:19" x14ac:dyDescent="0.3">
      <c r="A567" s="4">
        <v>41100</v>
      </c>
      <c r="B567" s="11">
        <v>319.66772500000002</v>
      </c>
      <c r="C567" s="11">
        <v>186.40614299999999</v>
      </c>
      <c r="D567" s="3">
        <f>B567-'ADF test'!$E$3*'Profitability analysis'!C567</f>
        <v>127.93463711797961</v>
      </c>
      <c r="E567" s="3">
        <f t="shared" si="109"/>
        <v>130.54925432749181</v>
      </c>
      <c r="F567" s="3">
        <f t="shared" si="105"/>
        <v>3.7888235397508438</v>
      </c>
      <c r="G567" s="17">
        <f t="shared" si="106"/>
        <v>-0.69008682565463142</v>
      </c>
      <c r="H567" s="30">
        <f t="shared" si="107"/>
        <v>2.7113960000000361</v>
      </c>
      <c r="I567" s="30">
        <f>(C567-C566)*'ADF test'!$E$3</f>
        <v>0.54608597646802959</v>
      </c>
      <c r="J567" s="5">
        <f t="shared" si="110"/>
        <v>0</v>
      </c>
      <c r="K567" s="49">
        <f t="shared" si="116"/>
        <v>-441</v>
      </c>
      <c r="L567" s="5">
        <f t="shared" si="111"/>
        <v>0</v>
      </c>
      <c r="M567" s="49">
        <f t="shared" si="117"/>
        <v>-826</v>
      </c>
      <c r="N567" s="42">
        <f t="shared" si="108"/>
        <v>0</v>
      </c>
      <c r="P567" s="5">
        <f t="shared" si="112"/>
        <v>-1195.725636000016</v>
      </c>
      <c r="Q567" s="5">
        <f t="shared" si="113"/>
        <v>240.82391562240105</v>
      </c>
      <c r="R567" s="5">
        <f t="shared" si="114"/>
        <v>-954.90172037761499</v>
      </c>
      <c r="S567" s="3">
        <f t="shared" si="115"/>
        <v>7240.0494451423783</v>
      </c>
    </row>
    <row r="568" spans="1:19" x14ac:dyDescent="0.3">
      <c r="A568" s="4">
        <v>41101</v>
      </c>
      <c r="B568" s="11">
        <v>317.09420799999998</v>
      </c>
      <c r="C568" s="11">
        <v>188.35296600000001</v>
      </c>
      <c r="D568" s="3">
        <f>B568-'ADF test'!$E$3*'Profitability analysis'!C568</f>
        <v>123.35866258443281</v>
      </c>
      <c r="E568" s="3">
        <f t="shared" si="109"/>
        <v>130.77245243094168</v>
      </c>
      <c r="F568" s="3">
        <f t="shared" si="105"/>
        <v>3.0719788546269315</v>
      </c>
      <c r="G568" s="17">
        <f t="shared" si="106"/>
        <v>-2.4133596607744963</v>
      </c>
      <c r="H568" s="30">
        <f t="shared" si="107"/>
        <v>-2.573517000000038</v>
      </c>
      <c r="I568" s="30">
        <f>(C568-C567)*'ADF test'!$E$3</f>
        <v>2.0024575335467518</v>
      </c>
      <c r="J568" s="5">
        <f t="shared" si="110"/>
        <v>10</v>
      </c>
      <c r="K568" s="49">
        <f t="shared" si="116"/>
        <v>-431</v>
      </c>
      <c r="L568" s="5">
        <f t="shared" si="111"/>
        <v>0</v>
      </c>
      <c r="M568" s="49">
        <f t="shared" si="117"/>
        <v>-826</v>
      </c>
      <c r="N568" s="42">
        <f t="shared" si="108"/>
        <v>10</v>
      </c>
      <c r="P568" s="5">
        <f t="shared" si="112"/>
        <v>1134.9209970000168</v>
      </c>
      <c r="Q568" s="5">
        <f t="shared" si="113"/>
        <v>883.08377229411758</v>
      </c>
      <c r="R568" s="5">
        <f t="shared" si="114"/>
        <v>2018.0047692941343</v>
      </c>
      <c r="S568" s="3">
        <f t="shared" si="115"/>
        <v>9258.0542144365136</v>
      </c>
    </row>
    <row r="569" spans="1:19" x14ac:dyDescent="0.3">
      <c r="A569" s="4">
        <v>41102</v>
      </c>
      <c r="B569" s="11">
        <v>313.279877</v>
      </c>
      <c r="C569" s="11">
        <v>188.35296600000001</v>
      </c>
      <c r="D569" s="3">
        <f>B569-'ADF test'!$E$3*'Profitability analysis'!C569</f>
        <v>119.54433158443283</v>
      </c>
      <c r="E569" s="3">
        <f t="shared" si="109"/>
        <v>130.40735595097547</v>
      </c>
      <c r="F569" s="3">
        <f t="shared" si="105"/>
        <v>3.6937535967465025</v>
      </c>
      <c r="G569" s="17">
        <f t="shared" si="106"/>
        <v>-2.9409174385944188</v>
      </c>
      <c r="H569" s="30">
        <f t="shared" si="107"/>
        <v>-3.8143309999999815</v>
      </c>
      <c r="I569" s="30">
        <f>(C569-C568)*'ADF test'!$E$3</f>
        <v>0</v>
      </c>
      <c r="J569" s="5">
        <f t="shared" si="110"/>
        <v>0</v>
      </c>
      <c r="K569" s="49">
        <f t="shared" si="116"/>
        <v>-431</v>
      </c>
      <c r="L569" s="5">
        <f t="shared" si="111"/>
        <v>0</v>
      </c>
      <c r="M569" s="49">
        <f t="shared" si="117"/>
        <v>-826</v>
      </c>
      <c r="N569" s="42">
        <f t="shared" si="108"/>
        <v>0</v>
      </c>
      <c r="P569" s="5">
        <f t="shared" si="112"/>
        <v>1643.976660999992</v>
      </c>
      <c r="Q569" s="5">
        <f t="shared" si="113"/>
        <v>0</v>
      </c>
      <c r="R569" s="5">
        <f t="shared" si="114"/>
        <v>1643.976660999992</v>
      </c>
      <c r="S569" s="3">
        <f t="shared" si="115"/>
        <v>10902.030875436505</v>
      </c>
    </row>
    <row r="570" spans="1:19" x14ac:dyDescent="0.3">
      <c r="A570" s="4">
        <v>41103</v>
      </c>
      <c r="B570" s="11">
        <v>310.430634</v>
      </c>
      <c r="C570" s="11">
        <v>187.99897799999999</v>
      </c>
      <c r="D570" s="3">
        <f>B570-'ADF test'!$E$3*'Profitability analysis'!C570</f>
        <v>117.05919253090622</v>
      </c>
      <c r="E570" s="3">
        <f t="shared" si="109"/>
        <v>129.93827376479339</v>
      </c>
      <c r="F570" s="3">
        <f t="shared" si="105"/>
        <v>4.4206348565411675</v>
      </c>
      <c r="G570" s="17">
        <f t="shared" si="106"/>
        <v>-2.9134008240536162</v>
      </c>
      <c r="H570" s="30">
        <f t="shared" si="107"/>
        <v>-2.8492430000000013</v>
      </c>
      <c r="I570" s="30">
        <f>(C570-C569)*'ADF test'!$E$3</f>
        <v>-0.36410394647339267</v>
      </c>
      <c r="J570" s="5">
        <f t="shared" si="110"/>
        <v>0</v>
      </c>
      <c r="K570" s="49">
        <f t="shared" si="116"/>
        <v>-431</v>
      </c>
      <c r="L570" s="5">
        <f t="shared" si="111"/>
        <v>0</v>
      </c>
      <c r="M570" s="49">
        <f t="shared" si="117"/>
        <v>-826</v>
      </c>
      <c r="N570" s="42">
        <f t="shared" si="108"/>
        <v>0</v>
      </c>
      <c r="P570" s="5">
        <f t="shared" si="112"/>
        <v>1228.0237330000004</v>
      </c>
      <c r="Q570" s="5">
        <f t="shared" si="113"/>
        <v>-156.92880093003225</v>
      </c>
      <c r="R570" s="5">
        <f t="shared" si="114"/>
        <v>1071.0949320699683</v>
      </c>
      <c r="S570" s="3">
        <f t="shared" si="115"/>
        <v>11973.125807506472</v>
      </c>
    </row>
    <row r="571" spans="1:19" x14ac:dyDescent="0.3">
      <c r="A571" s="4">
        <v>41106</v>
      </c>
      <c r="B571" s="11">
        <v>306.662262</v>
      </c>
      <c r="C571" s="11">
        <v>183.79570000000001</v>
      </c>
      <c r="D571" s="3">
        <f>B571-'ADF test'!$E$3*'Profitability analysis'!C571</f>
        <v>117.61421597912684</v>
      </c>
      <c r="E571" s="3">
        <f t="shared" si="109"/>
        <v>129.47328822506486</v>
      </c>
      <c r="F571" s="3">
        <f t="shared" si="105"/>
        <v>4.9461658423898234</v>
      </c>
      <c r="G571" s="17">
        <f t="shared" si="106"/>
        <v>-2.3976293201297336</v>
      </c>
      <c r="H571" s="30">
        <f t="shared" si="107"/>
        <v>-3.7683719999999994</v>
      </c>
      <c r="I571" s="30">
        <f>(C571-C570)*'ADF test'!$E$3</f>
        <v>-4.3233954482206087</v>
      </c>
      <c r="J571" s="5">
        <f t="shared" si="110"/>
        <v>10</v>
      </c>
      <c r="K571" s="49">
        <f t="shared" si="116"/>
        <v>-421</v>
      </c>
      <c r="L571" s="5">
        <f t="shared" si="111"/>
        <v>0</v>
      </c>
      <c r="M571" s="49">
        <f t="shared" si="117"/>
        <v>-826</v>
      </c>
      <c r="N571" s="42">
        <f t="shared" si="108"/>
        <v>10</v>
      </c>
      <c r="P571" s="5">
        <f t="shared" si="112"/>
        <v>1624.1683319999997</v>
      </c>
      <c r="Q571" s="5">
        <f t="shared" si="113"/>
        <v>-1863.3834381830823</v>
      </c>
      <c r="R571" s="5">
        <f t="shared" si="114"/>
        <v>-239.21510618308253</v>
      </c>
      <c r="S571" s="3">
        <f t="shared" si="115"/>
        <v>11733.91070132339</v>
      </c>
    </row>
    <row r="572" spans="1:19" x14ac:dyDescent="0.3">
      <c r="A572" s="4">
        <v>41107</v>
      </c>
      <c r="B572" s="11">
        <v>302.847961</v>
      </c>
      <c r="C572" s="11">
        <v>178.84021000000001</v>
      </c>
      <c r="D572" s="3">
        <f>B572-'ADF test'!$E$3*'Profitability analysis'!C572</f>
        <v>118.89701845638979</v>
      </c>
      <c r="E572" s="3">
        <f t="shared" si="109"/>
        <v>128.98079962910296</v>
      </c>
      <c r="F572" s="3">
        <f t="shared" si="105"/>
        <v>5.2405146123119435</v>
      </c>
      <c r="G572" s="17">
        <f t="shared" si="106"/>
        <v>-1.9241967475908897</v>
      </c>
      <c r="H572" s="30">
        <f t="shared" si="107"/>
        <v>-3.8143010000000004</v>
      </c>
      <c r="I572" s="30">
        <f>(C572-C571)*'ADF test'!$E$3</f>
        <v>-5.09710347726294</v>
      </c>
      <c r="J572" s="5">
        <f t="shared" si="110"/>
        <v>10</v>
      </c>
      <c r="K572" s="49">
        <f t="shared" si="116"/>
        <v>-411</v>
      </c>
      <c r="L572" s="5">
        <f t="shared" si="111"/>
        <v>0</v>
      </c>
      <c r="M572" s="49">
        <f t="shared" si="117"/>
        <v>-826</v>
      </c>
      <c r="N572" s="42">
        <f t="shared" si="108"/>
        <v>10</v>
      </c>
      <c r="P572" s="5">
        <f t="shared" si="112"/>
        <v>1605.820721</v>
      </c>
      <c r="Q572" s="5">
        <f t="shared" si="113"/>
        <v>-2145.8805639276979</v>
      </c>
      <c r="R572" s="5">
        <f t="shared" si="114"/>
        <v>-540.0598429276979</v>
      </c>
      <c r="S572" s="3">
        <f t="shared" si="115"/>
        <v>11193.850858395692</v>
      </c>
    </row>
    <row r="573" spans="1:19" x14ac:dyDescent="0.3">
      <c r="A573" s="4">
        <v>41108</v>
      </c>
      <c r="B573" s="11">
        <v>303.12365699999998</v>
      </c>
      <c r="C573" s="11">
        <v>173.663467</v>
      </c>
      <c r="D573" s="3">
        <f>B573-'ADF test'!$E$3*'Profitability analysis'!C573</f>
        <v>124.49739370025802</v>
      </c>
      <c r="E573" s="3">
        <f t="shared" si="109"/>
        <v>128.68267390741116</v>
      </c>
      <c r="F573" s="3">
        <f t="shared" si="105"/>
        <v>5.2324139171968369</v>
      </c>
      <c r="G573" s="17">
        <f t="shared" si="106"/>
        <v>-0.79987559726454571</v>
      </c>
      <c r="H573" s="30">
        <f t="shared" si="107"/>
        <v>0.27569599999998218</v>
      </c>
      <c r="I573" s="30">
        <f>(C573-C572)*'ADF test'!$E$3</f>
        <v>-5.3246792438682515</v>
      </c>
      <c r="J573" s="5">
        <f t="shared" si="110"/>
        <v>0</v>
      </c>
      <c r="K573" s="49">
        <f t="shared" si="116"/>
        <v>-411</v>
      </c>
      <c r="L573" s="5">
        <f t="shared" si="111"/>
        <v>0</v>
      </c>
      <c r="M573" s="49">
        <f t="shared" si="117"/>
        <v>-826</v>
      </c>
      <c r="N573" s="42">
        <f t="shared" si="108"/>
        <v>0</v>
      </c>
      <c r="P573" s="5">
        <f t="shared" si="112"/>
        <v>-113.31105599999267</v>
      </c>
      <c r="Q573" s="5">
        <f t="shared" si="113"/>
        <v>-2188.4431692298513</v>
      </c>
      <c r="R573" s="5">
        <f t="shared" si="114"/>
        <v>-2301.754225229844</v>
      </c>
      <c r="S573" s="3">
        <f t="shared" si="115"/>
        <v>8892.0966331658474</v>
      </c>
    </row>
    <row r="574" spans="1:19" x14ac:dyDescent="0.3">
      <c r="A574" s="4">
        <v>41109</v>
      </c>
      <c r="B574" s="11">
        <v>299.49319500000001</v>
      </c>
      <c r="C574" s="11">
        <v>170.787521</v>
      </c>
      <c r="D574" s="3">
        <f>B574-'ADF test'!$E$3*'Profitability analysis'!C574</f>
        <v>123.82506386418541</v>
      </c>
      <c r="E574" s="3">
        <f t="shared" si="109"/>
        <v>128.36291589168857</v>
      </c>
      <c r="F574" s="3">
        <f t="shared" si="105"/>
        <v>5.2261743973844501</v>
      </c>
      <c r="G574" s="17">
        <f t="shared" si="106"/>
        <v>-0.86829326433772047</v>
      </c>
      <c r="H574" s="30">
        <f t="shared" si="107"/>
        <v>-3.6304619999999659</v>
      </c>
      <c r="I574" s="30">
        <f>(C574-C573)*'ADF test'!$E$3</f>
        <v>-2.9581321639273708</v>
      </c>
      <c r="J574" s="5">
        <f t="shared" si="110"/>
        <v>0</v>
      </c>
      <c r="K574" s="49">
        <f t="shared" si="116"/>
        <v>-411</v>
      </c>
      <c r="L574" s="5">
        <f t="shared" si="111"/>
        <v>0</v>
      </c>
      <c r="M574" s="49">
        <f t="shared" si="117"/>
        <v>-826</v>
      </c>
      <c r="N574" s="42">
        <f t="shared" si="108"/>
        <v>0</v>
      </c>
      <c r="P574" s="5">
        <f t="shared" si="112"/>
        <v>1492.1198819999859</v>
      </c>
      <c r="Q574" s="5">
        <f t="shared" si="113"/>
        <v>-1215.7923193741494</v>
      </c>
      <c r="R574" s="5">
        <f t="shared" si="114"/>
        <v>276.32756262583644</v>
      </c>
      <c r="S574" s="3">
        <f t="shared" si="115"/>
        <v>9168.4241957916838</v>
      </c>
    </row>
    <row r="575" spans="1:19" x14ac:dyDescent="0.3">
      <c r="A575" s="4">
        <v>41110</v>
      </c>
      <c r="B575" s="11">
        <v>298.29834</v>
      </c>
      <c r="C575" s="11">
        <v>169.81410199999999</v>
      </c>
      <c r="D575" s="3">
        <f>B575-'ADF test'!$E$3*'Profitability analysis'!C575</f>
        <v>123.63144534528692</v>
      </c>
      <c r="E575" s="3">
        <f t="shared" si="109"/>
        <v>128.06920820097932</v>
      </c>
      <c r="F575" s="3">
        <f t="shared" si="105"/>
        <v>5.2365707071021683</v>
      </c>
      <c r="G575" s="17">
        <f t="shared" si="106"/>
        <v>-0.84745592180654095</v>
      </c>
      <c r="H575" s="30">
        <f t="shared" si="107"/>
        <v>-1.1948550000000182</v>
      </c>
      <c r="I575" s="30">
        <f>(C575-C574)*'ADF test'!$E$3</f>
        <v>-1.0012364811015362</v>
      </c>
      <c r="J575" s="5">
        <f t="shared" si="110"/>
        <v>0</v>
      </c>
      <c r="K575" s="49">
        <f t="shared" si="116"/>
        <v>-411</v>
      </c>
      <c r="L575" s="5">
        <f t="shared" si="111"/>
        <v>0</v>
      </c>
      <c r="M575" s="49">
        <f t="shared" si="117"/>
        <v>-826</v>
      </c>
      <c r="N575" s="42">
        <f t="shared" si="108"/>
        <v>0</v>
      </c>
      <c r="P575" s="5">
        <f t="shared" si="112"/>
        <v>491.08540500000748</v>
      </c>
      <c r="Q575" s="5">
        <f t="shared" si="113"/>
        <v>-411.50819373273134</v>
      </c>
      <c r="R575" s="5">
        <f t="shared" si="114"/>
        <v>79.577211267276141</v>
      </c>
      <c r="S575" s="3">
        <f t="shared" si="115"/>
        <v>9248.0014070589605</v>
      </c>
    </row>
    <row r="576" spans="1:19" x14ac:dyDescent="0.3">
      <c r="A576" s="4">
        <v>41113</v>
      </c>
      <c r="B576" s="11">
        <v>294.48400900000001</v>
      </c>
      <c r="C576" s="11">
        <v>167.11515800000001</v>
      </c>
      <c r="D576" s="3">
        <f>B576-'ADF test'!$E$3*'Profitability analysis'!C576</f>
        <v>122.5931863073609</v>
      </c>
      <c r="E576" s="3">
        <f t="shared" si="109"/>
        <v>127.66024412049042</v>
      </c>
      <c r="F576" s="3">
        <f t="shared" si="105"/>
        <v>5.1663843158092364</v>
      </c>
      <c r="G576" s="17">
        <f t="shared" si="106"/>
        <v>-0.98077446496270659</v>
      </c>
      <c r="H576" s="30">
        <f t="shared" si="107"/>
        <v>-3.8143309999999815</v>
      </c>
      <c r="I576" s="30">
        <f>(C576-C575)*'ADF test'!$E$3</f>
        <v>-2.7760719620739565</v>
      </c>
      <c r="J576" s="5">
        <f t="shared" si="110"/>
        <v>0</v>
      </c>
      <c r="K576" s="49">
        <f t="shared" si="116"/>
        <v>-411</v>
      </c>
      <c r="L576" s="5">
        <f t="shared" si="111"/>
        <v>0</v>
      </c>
      <c r="M576" s="49">
        <f t="shared" si="117"/>
        <v>-826</v>
      </c>
      <c r="N576" s="42">
        <f t="shared" si="108"/>
        <v>0</v>
      </c>
      <c r="P576" s="5">
        <f t="shared" si="112"/>
        <v>1567.6900409999923</v>
      </c>
      <c r="Q576" s="5">
        <f t="shared" si="113"/>
        <v>-1140.9655764123961</v>
      </c>
      <c r="R576" s="5">
        <f t="shared" si="114"/>
        <v>426.72446458759623</v>
      </c>
      <c r="S576" s="3">
        <f t="shared" si="115"/>
        <v>9674.7258716465567</v>
      </c>
    </row>
    <row r="577" spans="1:19" x14ac:dyDescent="0.3">
      <c r="A577" s="4">
        <v>41114</v>
      </c>
      <c r="B577" s="11">
        <v>295.035461</v>
      </c>
      <c r="C577" s="11">
        <v>165.65502900000001</v>
      </c>
      <c r="D577" s="3">
        <f>B577-'ADF test'!$E$3*'Profitability analysis'!C577</f>
        <v>124.64649354330172</v>
      </c>
      <c r="E577" s="3">
        <f t="shared" si="109"/>
        <v>127.25045280469803</v>
      </c>
      <c r="F577" s="3">
        <f t="shared" si="105"/>
        <v>4.8848142978375382</v>
      </c>
      <c r="G577" s="17">
        <f t="shared" si="106"/>
        <v>-0.53307231403843969</v>
      </c>
      <c r="H577" s="30">
        <f t="shared" si="107"/>
        <v>0.5514519999999834</v>
      </c>
      <c r="I577" s="30">
        <f>(C577-C576)*'ADF test'!$E$3</f>
        <v>-1.5018552359408328</v>
      </c>
      <c r="J577" s="5">
        <f t="shared" si="110"/>
        <v>0</v>
      </c>
      <c r="K577" s="49">
        <f t="shared" si="116"/>
        <v>-411</v>
      </c>
      <c r="L577" s="5">
        <f t="shared" si="111"/>
        <v>0</v>
      </c>
      <c r="M577" s="49">
        <f t="shared" si="117"/>
        <v>-826</v>
      </c>
      <c r="N577" s="42">
        <f t="shared" si="108"/>
        <v>0</v>
      </c>
      <c r="P577" s="5">
        <f t="shared" si="112"/>
        <v>-226.64677199999318</v>
      </c>
      <c r="Q577" s="5">
        <f t="shared" si="113"/>
        <v>-617.26250197168224</v>
      </c>
      <c r="R577" s="5">
        <f t="shared" si="114"/>
        <v>-843.90927397167547</v>
      </c>
      <c r="S577" s="3">
        <f t="shared" si="115"/>
        <v>8830.8165976748805</v>
      </c>
    </row>
    <row r="578" spans="1:19" x14ac:dyDescent="0.3">
      <c r="A578" s="4">
        <v>41115</v>
      </c>
      <c r="B578" s="11">
        <v>292.37005599999998</v>
      </c>
      <c r="C578" s="11">
        <v>162.95607000000001</v>
      </c>
      <c r="D578" s="3">
        <f>B578-'ADF test'!$E$3*'Profitability analysis'!C578</f>
        <v>124.75717593403201</v>
      </c>
      <c r="E578" s="3">
        <f t="shared" si="109"/>
        <v>126.93682479001843</v>
      </c>
      <c r="F578" s="3">
        <f t="shared" si="105"/>
        <v>4.7249208901443778</v>
      </c>
      <c r="G578" s="17">
        <f t="shared" si="106"/>
        <v>-0.46130906880005473</v>
      </c>
      <c r="H578" s="30">
        <f t="shared" si="107"/>
        <v>-2.6654050000000211</v>
      </c>
      <c r="I578" s="30">
        <f>(C578-C577)*'ADF test'!$E$3</f>
        <v>-2.7760873907303063</v>
      </c>
      <c r="J578" s="5">
        <f t="shared" si="110"/>
        <v>0</v>
      </c>
      <c r="K578" s="49">
        <f t="shared" si="116"/>
        <v>-411</v>
      </c>
      <c r="L578" s="5">
        <f t="shared" si="111"/>
        <v>0</v>
      </c>
      <c r="M578" s="49">
        <f t="shared" si="117"/>
        <v>-826</v>
      </c>
      <c r="N578" s="42">
        <f t="shared" si="108"/>
        <v>0</v>
      </c>
      <c r="P578" s="5">
        <f t="shared" si="112"/>
        <v>1095.4814550000087</v>
      </c>
      <c r="Q578" s="5">
        <f t="shared" si="113"/>
        <v>-1140.971917590156</v>
      </c>
      <c r="R578" s="5">
        <f t="shared" si="114"/>
        <v>-45.490462590147217</v>
      </c>
      <c r="S578" s="3">
        <f t="shared" si="115"/>
        <v>8785.3261350847333</v>
      </c>
    </row>
    <row r="579" spans="1:19" x14ac:dyDescent="0.3">
      <c r="A579" s="4">
        <v>41116</v>
      </c>
      <c r="B579" s="11">
        <v>283.08700599999997</v>
      </c>
      <c r="C579" s="11">
        <v>157.46961999999999</v>
      </c>
      <c r="D579" s="3">
        <f>B579-'ADF test'!$E$3*'Profitability analysis'!C579</f>
        <v>121.11736270230909</v>
      </c>
      <c r="E579" s="3">
        <f t="shared" si="109"/>
        <v>126.59171904698206</v>
      </c>
      <c r="F579" s="3">
        <f t="shared" si="105"/>
        <v>4.7603249551905868</v>
      </c>
      <c r="G579" s="17">
        <f t="shared" si="106"/>
        <v>-1.1499963544933658</v>
      </c>
      <c r="H579" s="30">
        <f t="shared" si="107"/>
        <v>-9.2830500000000029</v>
      </c>
      <c r="I579" s="30">
        <f>(C579-C578)*'ADF test'!$E$3</f>
        <v>-5.6432367682770765</v>
      </c>
      <c r="J579" s="5">
        <f t="shared" si="110"/>
        <v>1</v>
      </c>
      <c r="K579" s="49">
        <f t="shared" si="116"/>
        <v>-410</v>
      </c>
      <c r="L579" s="5">
        <f t="shared" si="111"/>
        <v>0</v>
      </c>
      <c r="M579" s="49">
        <f t="shared" si="117"/>
        <v>-826</v>
      </c>
      <c r="N579" s="42">
        <f t="shared" si="108"/>
        <v>1</v>
      </c>
      <c r="P579" s="5">
        <f t="shared" si="112"/>
        <v>3815.3335500000012</v>
      </c>
      <c r="Q579" s="5">
        <f t="shared" si="113"/>
        <v>-2319.3703117618784</v>
      </c>
      <c r="R579" s="5">
        <f t="shared" si="114"/>
        <v>1495.9632382381228</v>
      </c>
      <c r="S579" s="3">
        <f t="shared" si="115"/>
        <v>10281.289373322856</v>
      </c>
    </row>
    <row r="580" spans="1:19" x14ac:dyDescent="0.3">
      <c r="A580" s="4">
        <v>41117</v>
      </c>
      <c r="B580" s="11">
        <v>266.95657299999999</v>
      </c>
      <c r="C580" s="11">
        <v>145.213638</v>
      </c>
      <c r="D580" s="3">
        <f>B580-'ADF test'!$E$3*'Profitability analysis'!C580</f>
        <v>117.59315198698167</v>
      </c>
      <c r="E580" s="3">
        <f t="shared" si="109"/>
        <v>126.10732048488788</v>
      </c>
      <c r="F580" s="3">
        <f t="shared" si="105"/>
        <v>4.9147093228173286</v>
      </c>
      <c r="G580" s="17">
        <f t="shared" si="106"/>
        <v>-1.7323849568025957</v>
      </c>
      <c r="H580" s="30">
        <f t="shared" si="107"/>
        <v>-16.130432999999982</v>
      </c>
      <c r="I580" s="30">
        <f>(C580-C579)*'ADF test'!$E$3</f>
        <v>-12.606222284672551</v>
      </c>
      <c r="J580" s="5">
        <f t="shared" si="110"/>
        <v>10</v>
      </c>
      <c r="K580" s="49">
        <f t="shared" si="116"/>
        <v>-400</v>
      </c>
      <c r="L580" s="5">
        <f t="shared" si="111"/>
        <v>0</v>
      </c>
      <c r="M580" s="49">
        <f t="shared" si="117"/>
        <v>-826</v>
      </c>
      <c r="N580" s="42">
        <f t="shared" si="108"/>
        <v>10</v>
      </c>
      <c r="P580" s="5">
        <f t="shared" si="112"/>
        <v>6613.4775299999928</v>
      </c>
      <c r="Q580" s="5">
        <f t="shared" si="113"/>
        <v>-5168.551136715746</v>
      </c>
      <c r="R580" s="5">
        <f t="shared" si="114"/>
        <v>1444.9263932842468</v>
      </c>
      <c r="S580" s="3">
        <f t="shared" si="115"/>
        <v>11726.215766607103</v>
      </c>
    </row>
    <row r="581" spans="1:19" x14ac:dyDescent="0.3">
      <c r="A581" s="4">
        <v>41120</v>
      </c>
      <c r="B581" s="11">
        <v>272.37933299999997</v>
      </c>
      <c r="C581" s="11">
        <v>150.30186499999999</v>
      </c>
      <c r="D581" s="3">
        <f>B581-'ADF test'!$E$3*'Profitability analysis'!C581</f>
        <v>117.78227827269643</v>
      </c>
      <c r="E581" s="3">
        <f t="shared" si="109"/>
        <v>125.75804371970807</v>
      </c>
      <c r="F581" s="3">
        <f t="shared" si="105"/>
        <v>5.1242716298280371</v>
      </c>
      <c r="G581" s="17">
        <f t="shared" si="106"/>
        <v>-1.5564681233104916</v>
      </c>
      <c r="H581" s="30">
        <f t="shared" si="107"/>
        <v>5.4227599999999825</v>
      </c>
      <c r="I581" s="30">
        <f>(C581-C580)*'ADF test'!$E$3</f>
        <v>5.2336337142851939</v>
      </c>
      <c r="J581" s="5">
        <f t="shared" si="110"/>
        <v>10</v>
      </c>
      <c r="K581" s="49">
        <f t="shared" si="116"/>
        <v>-390</v>
      </c>
      <c r="L581" s="5">
        <f t="shared" si="111"/>
        <v>0</v>
      </c>
      <c r="M581" s="49">
        <f t="shared" si="117"/>
        <v>-826</v>
      </c>
      <c r="N581" s="42">
        <f t="shared" si="108"/>
        <v>10</v>
      </c>
      <c r="P581" s="5">
        <f t="shared" si="112"/>
        <v>-2169.103999999993</v>
      </c>
      <c r="Q581" s="5">
        <f t="shared" si="113"/>
        <v>2093.4534857140775</v>
      </c>
      <c r="R581" s="5">
        <f t="shared" si="114"/>
        <v>-75.650514285915506</v>
      </c>
      <c r="S581" s="3">
        <f t="shared" si="115"/>
        <v>11650.565252321188</v>
      </c>
    </row>
    <row r="582" spans="1:19" x14ac:dyDescent="0.3">
      <c r="A582" s="4">
        <v>41121</v>
      </c>
      <c r="B582" s="11">
        <v>273.80395499999997</v>
      </c>
      <c r="C582" s="11">
        <v>148.48779300000001</v>
      </c>
      <c r="D582" s="3">
        <f>B582-'ADF test'!$E$3*'Profitability analysis'!C582</f>
        <v>121.07281316914165</v>
      </c>
      <c r="E582" s="3">
        <f t="shared" si="109"/>
        <v>125.6490323499229</v>
      </c>
      <c r="F582" s="3">
        <f t="shared" si="105"/>
        <v>5.1897764257394963</v>
      </c>
      <c r="G582" s="17">
        <f t="shared" si="106"/>
        <v>-0.88177578480737373</v>
      </c>
      <c r="H582" s="30">
        <f t="shared" si="107"/>
        <v>1.4246219999999994</v>
      </c>
      <c r="I582" s="30">
        <f>(C582-C581)*'ADF test'!$E$3</f>
        <v>-1.8659128964452047</v>
      </c>
      <c r="J582" s="5">
        <f t="shared" si="110"/>
        <v>0</v>
      </c>
      <c r="K582" s="49">
        <f t="shared" si="116"/>
        <v>-390</v>
      </c>
      <c r="L582" s="5">
        <f t="shared" si="111"/>
        <v>0</v>
      </c>
      <c r="M582" s="49">
        <f t="shared" si="117"/>
        <v>-826</v>
      </c>
      <c r="N582" s="42">
        <f t="shared" si="108"/>
        <v>0</v>
      </c>
      <c r="P582" s="5">
        <f t="shared" si="112"/>
        <v>-555.60257999999976</v>
      </c>
      <c r="Q582" s="5">
        <f t="shared" si="113"/>
        <v>-727.70602961362988</v>
      </c>
      <c r="R582" s="5">
        <f t="shared" si="114"/>
        <v>-1283.3086096136296</v>
      </c>
      <c r="S582" s="3">
        <f t="shared" si="115"/>
        <v>10367.256642707558</v>
      </c>
    </row>
    <row r="583" spans="1:19" x14ac:dyDescent="0.3">
      <c r="A583" s="4">
        <v>41122</v>
      </c>
      <c r="B583" s="11">
        <v>273.57415800000001</v>
      </c>
      <c r="C583" s="11">
        <v>153.39904799999999</v>
      </c>
      <c r="D583" s="3">
        <f>B583-'ADF test'!$E$3*'Profitability analysis'!C583</f>
        <v>115.79141179939722</v>
      </c>
      <c r="E583" s="3">
        <f t="shared" si="109"/>
        <v>125.22087631569833</v>
      </c>
      <c r="F583" s="3">
        <f t="shared" si="105"/>
        <v>5.4577696153913902</v>
      </c>
      <c r="G583" s="17">
        <f t="shared" si="106"/>
        <v>-1.7277139162688713</v>
      </c>
      <c r="H583" s="30">
        <f t="shared" si="107"/>
        <v>-0.22979699999996228</v>
      </c>
      <c r="I583" s="30">
        <f>(C583-C582)*'ADF test'!$E$3</f>
        <v>5.0516043697444504</v>
      </c>
      <c r="J583" s="5">
        <f t="shared" si="110"/>
        <v>10</v>
      </c>
      <c r="K583" s="49">
        <f t="shared" si="116"/>
        <v>-380</v>
      </c>
      <c r="L583" s="5">
        <f t="shared" si="111"/>
        <v>0</v>
      </c>
      <c r="M583" s="49">
        <f t="shared" si="117"/>
        <v>-826</v>
      </c>
      <c r="N583" s="42">
        <f t="shared" si="108"/>
        <v>10</v>
      </c>
      <c r="P583" s="5">
        <f t="shared" si="112"/>
        <v>89.62082999998529</v>
      </c>
      <c r="Q583" s="5">
        <f t="shared" si="113"/>
        <v>1970.1257042003356</v>
      </c>
      <c r="R583" s="5">
        <f t="shared" si="114"/>
        <v>2059.7465342003206</v>
      </c>
      <c r="S583" s="3">
        <f t="shared" si="115"/>
        <v>12427.003176907878</v>
      </c>
    </row>
    <row r="584" spans="1:19" x14ac:dyDescent="0.3">
      <c r="A584" s="4">
        <v>41123</v>
      </c>
      <c r="B584" s="11">
        <v>272.83889799999997</v>
      </c>
      <c r="C584" s="11">
        <v>154.59367399999999</v>
      </c>
      <c r="D584" s="3">
        <f>B584-'ADF test'!$E$3*'Profitability analysis'!C584</f>
        <v>113.82738686623645</v>
      </c>
      <c r="E584" s="3">
        <f t="shared" si="109"/>
        <v>124.6432987651409</v>
      </c>
      <c r="F584" s="3">
        <f t="shared" si="105"/>
        <v>5.7187638245635402</v>
      </c>
      <c r="G584" s="17">
        <f t="shared" si="106"/>
        <v>-1.8913024266620984</v>
      </c>
      <c r="H584" s="30">
        <f t="shared" si="107"/>
        <v>-0.73526000000003933</v>
      </c>
      <c r="I584" s="30">
        <f>(C584-C583)*'ADF test'!$E$3</f>
        <v>1.2287649331607404</v>
      </c>
      <c r="J584" s="5">
        <f t="shared" si="110"/>
        <v>10</v>
      </c>
      <c r="K584" s="49">
        <f t="shared" si="116"/>
        <v>-370</v>
      </c>
      <c r="L584" s="5">
        <f t="shared" si="111"/>
        <v>0</v>
      </c>
      <c r="M584" s="49">
        <f t="shared" si="117"/>
        <v>-826</v>
      </c>
      <c r="N584" s="42">
        <f t="shared" si="108"/>
        <v>10</v>
      </c>
      <c r="P584" s="5">
        <f t="shared" si="112"/>
        <v>279.39880000001494</v>
      </c>
      <c r="Q584" s="5">
        <f t="shared" si="113"/>
        <v>466.93067460108136</v>
      </c>
      <c r="R584" s="5">
        <f t="shared" si="114"/>
        <v>746.32947460109631</v>
      </c>
      <c r="S584" s="3">
        <f t="shared" si="115"/>
        <v>13173.332651508974</v>
      </c>
    </row>
    <row r="585" spans="1:19" x14ac:dyDescent="0.3">
      <c r="A585" s="4">
        <v>41124</v>
      </c>
      <c r="B585" s="11">
        <v>265.71575899999999</v>
      </c>
      <c r="C585" s="11">
        <v>151.540741</v>
      </c>
      <c r="D585" s="3">
        <f>B585-'ADF test'!$E$3*'Profitability analysis'!C585</f>
        <v>109.84442480336091</v>
      </c>
      <c r="E585" s="3">
        <f t="shared" si="109"/>
        <v>123.8546381933913</v>
      </c>
      <c r="F585" s="3">
        <f t="shared" si="105"/>
        <v>6.0749750166583789</v>
      </c>
      <c r="G585" s="17">
        <f t="shared" si="106"/>
        <v>-2.3062174497199646</v>
      </c>
      <c r="H585" s="30">
        <f t="shared" si="107"/>
        <v>-7.1231389999999806</v>
      </c>
      <c r="I585" s="30">
        <f>(C585-C584)*'ADF test'!$E$3</f>
        <v>-3.1401769371244352</v>
      </c>
      <c r="J585" s="5">
        <f t="shared" si="110"/>
        <v>10</v>
      </c>
      <c r="K585" s="49">
        <f t="shared" si="116"/>
        <v>-360</v>
      </c>
      <c r="L585" s="5">
        <f t="shared" si="111"/>
        <v>0</v>
      </c>
      <c r="M585" s="49">
        <f t="shared" si="117"/>
        <v>-826</v>
      </c>
      <c r="N585" s="42">
        <f t="shared" si="108"/>
        <v>10</v>
      </c>
      <c r="P585" s="5">
        <f t="shared" si="112"/>
        <v>2635.5614299999929</v>
      </c>
      <c r="Q585" s="5">
        <f t="shared" si="113"/>
        <v>-1161.8654667360411</v>
      </c>
      <c r="R585" s="5">
        <f t="shared" si="114"/>
        <v>1473.6959632639519</v>
      </c>
      <c r="S585" s="3">
        <f t="shared" si="115"/>
        <v>14647.028614772926</v>
      </c>
    </row>
    <row r="586" spans="1:19" x14ac:dyDescent="0.3">
      <c r="A586" s="4">
        <v>41127</v>
      </c>
      <c r="B586" s="11">
        <v>264.19921900000003</v>
      </c>
      <c r="C586" s="11">
        <v>151.363754</v>
      </c>
      <c r="D586" s="3">
        <f>B586-'ADF test'!$E$3*'Profitability analysis'!C586</f>
        <v>108.50992957655802</v>
      </c>
      <c r="E586" s="3">
        <f t="shared" si="109"/>
        <v>123.03865796353925</v>
      </c>
      <c r="F586" s="3">
        <f t="shared" si="105"/>
        <v>6.4388288182324365</v>
      </c>
      <c r="G586" s="17">
        <f t="shared" si="106"/>
        <v>-2.256424079149475</v>
      </c>
      <c r="H586" s="30">
        <f t="shared" si="107"/>
        <v>-1.5165399999999636</v>
      </c>
      <c r="I586" s="30">
        <f>(C586-C585)*'ADF test'!$E$3</f>
        <v>-0.18204477319706441</v>
      </c>
      <c r="J586" s="5">
        <f t="shared" si="110"/>
        <v>10</v>
      </c>
      <c r="K586" s="49">
        <f t="shared" si="116"/>
        <v>-350</v>
      </c>
      <c r="L586" s="5">
        <f t="shared" si="111"/>
        <v>0</v>
      </c>
      <c r="M586" s="49">
        <f t="shared" si="117"/>
        <v>-826</v>
      </c>
      <c r="N586" s="42">
        <f t="shared" si="108"/>
        <v>10</v>
      </c>
      <c r="P586" s="5">
        <f t="shared" si="112"/>
        <v>545.95439999998689</v>
      </c>
      <c r="Q586" s="5">
        <f t="shared" si="113"/>
        <v>-65.536118350943184</v>
      </c>
      <c r="R586" s="5">
        <f t="shared" si="114"/>
        <v>480.41828164904371</v>
      </c>
      <c r="S586" s="3">
        <f t="shared" si="115"/>
        <v>15127.446896421969</v>
      </c>
    </row>
    <row r="587" spans="1:19" s="10" customFormat="1" x14ac:dyDescent="0.3">
      <c r="A587" s="9">
        <v>41128</v>
      </c>
      <c r="B587" s="12">
        <v>265.21020499999997</v>
      </c>
      <c r="C587" s="12">
        <v>150.832809</v>
      </c>
      <c r="D587" s="3">
        <f>B587-'ADF test'!$E$3*'Profitability analysis'!C587</f>
        <v>110.06703343891573</v>
      </c>
      <c r="E587" s="3">
        <f t="shared" si="109"/>
        <v>122.41064916680497</v>
      </c>
      <c r="F587" s="3">
        <f t="shared" si="105"/>
        <v>6.7575940504433536</v>
      </c>
      <c r="G587" s="17">
        <f t="shared" si="106"/>
        <v>-1.8266287728661952</v>
      </c>
      <c r="H587" s="30">
        <f t="shared" si="107"/>
        <v>1.0109859999999458</v>
      </c>
      <c r="I587" s="30">
        <f>(C587-C586)*'ADF test'!$E$3</f>
        <v>-0.54611786235778637</v>
      </c>
      <c r="J587" s="5">
        <f t="shared" si="110"/>
        <v>10</v>
      </c>
      <c r="K587" s="49">
        <f t="shared" si="116"/>
        <v>-340</v>
      </c>
      <c r="L587" s="5">
        <f t="shared" si="111"/>
        <v>0</v>
      </c>
      <c r="M587" s="49">
        <f t="shared" si="117"/>
        <v>-826</v>
      </c>
      <c r="N587" s="42">
        <f t="shared" si="108"/>
        <v>10</v>
      </c>
      <c r="O587" s="42"/>
      <c r="P587" s="5">
        <f t="shared" si="112"/>
        <v>-353.84509999998102</v>
      </c>
      <c r="Q587" s="5">
        <f t="shared" si="113"/>
        <v>-191.14125182522523</v>
      </c>
      <c r="R587" s="5">
        <f t="shared" si="114"/>
        <v>-544.98635182520627</v>
      </c>
      <c r="S587" s="3">
        <f t="shared" si="115"/>
        <v>14582.460544596763</v>
      </c>
    </row>
    <row r="588" spans="1:19" s="10" customFormat="1" x14ac:dyDescent="0.3">
      <c r="A588" s="9">
        <v>41129</v>
      </c>
      <c r="B588" s="12">
        <v>261.90145899999999</v>
      </c>
      <c r="C588" s="12">
        <v>150.39035000000001</v>
      </c>
      <c r="D588" s="3">
        <f>B588-'ADF test'!$E$3*'Profitability analysis'!C588</f>
        <v>107.21339062900316</v>
      </c>
      <c r="E588" s="3">
        <f t="shared" si="109"/>
        <v>121.73618111865636</v>
      </c>
      <c r="F588" s="3">
        <f t="shared" si="105"/>
        <v>7.2307473590547309</v>
      </c>
      <c r="G588" s="17">
        <f t="shared" si="106"/>
        <v>-2.0084771004295958</v>
      </c>
      <c r="H588" s="30">
        <f t="shared" si="107"/>
        <v>-3.3087459999999851</v>
      </c>
      <c r="I588" s="30">
        <f>(C588-C587)*'ADF test'!$E$3</f>
        <v>-0.45510319008739991</v>
      </c>
      <c r="J588" s="5">
        <f t="shared" si="110"/>
        <v>10</v>
      </c>
      <c r="K588" s="49">
        <f t="shared" si="116"/>
        <v>-330</v>
      </c>
      <c r="L588" s="5">
        <f t="shared" si="111"/>
        <v>0</v>
      </c>
      <c r="M588" s="49">
        <f t="shared" si="117"/>
        <v>-826</v>
      </c>
      <c r="N588" s="42">
        <f t="shared" si="108"/>
        <v>10</v>
      </c>
      <c r="O588" s="42"/>
      <c r="P588" s="5">
        <f t="shared" si="112"/>
        <v>1124.9736399999949</v>
      </c>
      <c r="Q588" s="5">
        <f t="shared" si="113"/>
        <v>-154.73508462971597</v>
      </c>
      <c r="R588" s="5">
        <f t="shared" si="114"/>
        <v>970.23855537027896</v>
      </c>
      <c r="S588" s="3">
        <f t="shared" si="115"/>
        <v>15552.699099967042</v>
      </c>
    </row>
    <row r="589" spans="1:19" s="10" customFormat="1" x14ac:dyDescent="0.3">
      <c r="A589" s="9">
        <v>41130</v>
      </c>
      <c r="B589" s="12">
        <v>257.30587800000001</v>
      </c>
      <c r="C589" s="12">
        <v>144.59420800000001</v>
      </c>
      <c r="D589" s="3">
        <f>B589-'ADF test'!$E$3*'Profitability analysis'!C589</f>
        <v>108.57958849303273</v>
      </c>
      <c r="E589" s="3">
        <f t="shared" si="109"/>
        <v>120.99160617474814</v>
      </c>
      <c r="F589" s="3">
        <f t="shared" si="105"/>
        <v>7.4008556097145011</v>
      </c>
      <c r="G589" s="17">
        <f t="shared" si="106"/>
        <v>-1.6771057748273275</v>
      </c>
      <c r="H589" s="30">
        <f t="shared" si="107"/>
        <v>-4.5955809999999815</v>
      </c>
      <c r="I589" s="30">
        <f>(C589-C588)*'ADF test'!$E$3</f>
        <v>-5.9617788640295517</v>
      </c>
      <c r="J589" s="5">
        <f t="shared" si="110"/>
        <v>10</v>
      </c>
      <c r="K589" s="49">
        <f t="shared" si="116"/>
        <v>-320</v>
      </c>
      <c r="L589" s="5">
        <f t="shared" si="111"/>
        <v>0</v>
      </c>
      <c r="M589" s="49">
        <f t="shared" si="117"/>
        <v>-826</v>
      </c>
      <c r="N589" s="42">
        <f t="shared" si="108"/>
        <v>10</v>
      </c>
      <c r="O589" s="42"/>
      <c r="P589" s="5">
        <f t="shared" si="112"/>
        <v>1516.541729999994</v>
      </c>
      <c r="Q589" s="5">
        <f t="shared" si="113"/>
        <v>-1967.3870251297521</v>
      </c>
      <c r="R589" s="5">
        <f t="shared" si="114"/>
        <v>-450.84529512975814</v>
      </c>
      <c r="S589" s="3">
        <f t="shared" si="115"/>
        <v>15101.853804837283</v>
      </c>
    </row>
    <row r="590" spans="1:19" s="10" customFormat="1" x14ac:dyDescent="0.3">
      <c r="A590" s="9">
        <v>41131</v>
      </c>
      <c r="B590" s="12">
        <v>249.90701300000001</v>
      </c>
      <c r="C590" s="12">
        <v>144.68267800000001</v>
      </c>
      <c r="D590" s="3">
        <f>B590-'ADF test'!$E$3*'Profitability analysis'!C590</f>
        <v>101.08972527799577</v>
      </c>
      <c r="E590" s="3">
        <f t="shared" si="109"/>
        <v>120.07272703844453</v>
      </c>
      <c r="F590" s="3">
        <f t="shared" si="105"/>
        <v>8.0951613692639128</v>
      </c>
      <c r="G590" s="17">
        <f t="shared" si="106"/>
        <v>-2.3449812665284608</v>
      </c>
      <c r="H590" s="30">
        <f t="shared" si="107"/>
        <v>-7.3988650000000007</v>
      </c>
      <c r="I590" s="30">
        <f>(C590-C589)*'ADF test'!$E$3</f>
        <v>9.0998215036950394E-2</v>
      </c>
      <c r="J590" s="5">
        <f t="shared" si="110"/>
        <v>10</v>
      </c>
      <c r="K590" s="49">
        <f t="shared" si="116"/>
        <v>-310</v>
      </c>
      <c r="L590" s="5">
        <f t="shared" si="111"/>
        <v>0</v>
      </c>
      <c r="M590" s="49">
        <f t="shared" si="117"/>
        <v>-826</v>
      </c>
      <c r="N590" s="42">
        <f t="shared" si="108"/>
        <v>10</v>
      </c>
      <c r="O590" s="42"/>
      <c r="P590" s="5">
        <f t="shared" si="112"/>
        <v>2367.6368000000002</v>
      </c>
      <c r="Q590" s="5">
        <f t="shared" si="113"/>
        <v>29.119428811824125</v>
      </c>
      <c r="R590" s="5">
        <f t="shared" si="114"/>
        <v>2396.7562288118243</v>
      </c>
      <c r="S590" s="3">
        <f t="shared" si="115"/>
        <v>17498.610033649107</v>
      </c>
    </row>
    <row r="591" spans="1:19" x14ac:dyDescent="0.3">
      <c r="A591" s="4">
        <v>41134</v>
      </c>
      <c r="B591" s="11">
        <v>249.30955499999999</v>
      </c>
      <c r="C591" s="11">
        <v>143.753525</v>
      </c>
      <c r="D591" s="3">
        <f>B591-'ADF test'!$E$3*'Profitability analysis'!C591</f>
        <v>101.44797276568909</v>
      </c>
      <c r="E591" s="3">
        <f t="shared" si="109"/>
        <v>119.14581649179247</v>
      </c>
      <c r="F591" s="3">
        <f t="shared" si="105"/>
        <v>8.5846788542774739</v>
      </c>
      <c r="G591" s="17">
        <f t="shared" si="106"/>
        <v>-2.0615615361412281</v>
      </c>
      <c r="H591" s="30">
        <f t="shared" si="107"/>
        <v>-0.59745800000001736</v>
      </c>
      <c r="I591" s="30">
        <f>(C591-C590)*'ADF test'!$E$3</f>
        <v>-0.95570548769331887</v>
      </c>
      <c r="J591" s="5">
        <f t="shared" si="110"/>
        <v>10</v>
      </c>
      <c r="K591" s="49">
        <f t="shared" si="116"/>
        <v>-300</v>
      </c>
      <c r="L591" s="5">
        <f t="shared" si="111"/>
        <v>0</v>
      </c>
      <c r="M591" s="49">
        <f t="shared" si="117"/>
        <v>-826</v>
      </c>
      <c r="N591" s="42">
        <f t="shared" si="108"/>
        <v>10</v>
      </c>
      <c r="P591" s="5">
        <f t="shared" si="112"/>
        <v>185.21198000000538</v>
      </c>
      <c r="Q591" s="5">
        <f t="shared" si="113"/>
        <v>-296.26870118492883</v>
      </c>
      <c r="R591" s="5">
        <f t="shared" si="114"/>
        <v>-111.05672118492345</v>
      </c>
      <c r="S591" s="3">
        <f t="shared" si="115"/>
        <v>17387.553312464184</v>
      </c>
    </row>
    <row r="592" spans="1:19" x14ac:dyDescent="0.3">
      <c r="A592" s="4">
        <v>41135</v>
      </c>
      <c r="B592" s="11">
        <v>253.031982</v>
      </c>
      <c r="C592" s="11">
        <v>146.54101600000001</v>
      </c>
      <c r="D592" s="3">
        <f>B592-'ADF test'!$E$3*'Profitability analysis'!C592</f>
        <v>102.30325038814232</v>
      </c>
      <c r="E592" s="3">
        <f t="shared" si="109"/>
        <v>118.15351098848153</v>
      </c>
      <c r="F592" s="3">
        <f t="shared" si="105"/>
        <v>8.7577346797481272</v>
      </c>
      <c r="G592" s="17">
        <f t="shared" si="106"/>
        <v>-1.8098585056466983</v>
      </c>
      <c r="H592" s="30">
        <f t="shared" si="107"/>
        <v>3.7224270000000104</v>
      </c>
      <c r="I592" s="30">
        <f>(C592-C591)*'ADF test'!$E$3</f>
        <v>2.8671493775467702</v>
      </c>
      <c r="J592" s="5">
        <f t="shared" si="110"/>
        <v>10</v>
      </c>
      <c r="K592" s="49">
        <f t="shared" si="116"/>
        <v>-290</v>
      </c>
      <c r="L592" s="5">
        <f t="shared" si="111"/>
        <v>0</v>
      </c>
      <c r="M592" s="49">
        <f t="shared" si="117"/>
        <v>-826</v>
      </c>
      <c r="N592" s="42">
        <f t="shared" si="108"/>
        <v>10</v>
      </c>
      <c r="P592" s="5">
        <f t="shared" si="112"/>
        <v>-1116.728100000003</v>
      </c>
      <c r="Q592" s="5">
        <f t="shared" si="113"/>
        <v>860.14481326403109</v>
      </c>
      <c r="R592" s="5">
        <f t="shared" si="114"/>
        <v>-256.58328673597191</v>
      </c>
      <c r="S592" s="3">
        <f t="shared" si="115"/>
        <v>17130.970025728213</v>
      </c>
    </row>
    <row r="593" spans="1:19" x14ac:dyDescent="0.3">
      <c r="A593" s="4">
        <v>41137</v>
      </c>
      <c r="B593" s="11">
        <v>255.74336199999999</v>
      </c>
      <c r="C593" s="11">
        <v>146.80645799999999</v>
      </c>
      <c r="D593" s="3">
        <f>B593-'ADF test'!$E$3*'Profitability analysis'!C593</f>
        <v>104.74160282856465</v>
      </c>
      <c r="E593" s="3">
        <f t="shared" si="109"/>
        <v>117.24825564305334</v>
      </c>
      <c r="F593" s="3">
        <f t="shared" si="105"/>
        <v>8.6912332852846479</v>
      </c>
      <c r="G593" s="17">
        <f t="shared" si="106"/>
        <v>-1.4389963315866836</v>
      </c>
      <c r="H593" s="30">
        <f t="shared" si="107"/>
        <v>2.7113799999999912</v>
      </c>
      <c r="I593" s="30">
        <f>(C593-C592)*'ADF test'!$E$3</f>
        <v>0.27302755957766484</v>
      </c>
      <c r="J593" s="5">
        <f t="shared" si="110"/>
        <v>1</v>
      </c>
      <c r="K593" s="49">
        <f t="shared" si="116"/>
        <v>-289</v>
      </c>
      <c r="L593" s="5">
        <f t="shared" si="111"/>
        <v>0</v>
      </c>
      <c r="M593" s="49">
        <f t="shared" si="117"/>
        <v>-826</v>
      </c>
      <c r="N593" s="42">
        <f t="shared" si="108"/>
        <v>1</v>
      </c>
      <c r="P593" s="5">
        <f t="shared" si="112"/>
        <v>-786.3001999999974</v>
      </c>
      <c r="Q593" s="5">
        <f t="shared" si="113"/>
        <v>79.177992277522804</v>
      </c>
      <c r="R593" s="5">
        <f t="shared" si="114"/>
        <v>-707.12220772247463</v>
      </c>
      <c r="S593" s="3">
        <f t="shared" si="115"/>
        <v>16423.847818005739</v>
      </c>
    </row>
    <row r="594" spans="1:19" x14ac:dyDescent="0.3">
      <c r="A594" s="4">
        <v>41138</v>
      </c>
      <c r="B594" s="11">
        <v>254.36471599999999</v>
      </c>
      <c r="C594" s="11">
        <v>145.036652</v>
      </c>
      <c r="D594" s="3">
        <f>B594-'ADF test'!$E$3*'Profitability analysis'!C594</f>
        <v>105.18333873160162</v>
      </c>
      <c r="E594" s="3">
        <f t="shared" si="109"/>
        <v>116.35284677395192</v>
      </c>
      <c r="F594" s="3">
        <f t="shared" ref="F594:F657" si="118">_xlfn.STDEV.S(D565:D594)</f>
        <v>8.4957119227212949</v>
      </c>
      <c r="G594" s="17">
        <f t="shared" ref="G594:G657" si="119">(D594-E594)/F594</f>
        <v>-1.3147230207368605</v>
      </c>
      <c r="H594" s="30">
        <f t="shared" ref="H594:H657" si="120">B594-B593</f>
        <v>-1.3786460000000034</v>
      </c>
      <c r="I594" s="30">
        <f>(C594-C593)*'ADF test'!$E$3</f>
        <v>-1.8203819030369874</v>
      </c>
      <c r="J594" s="5">
        <f t="shared" si="110"/>
        <v>1</v>
      </c>
      <c r="K594" s="49">
        <f t="shared" si="116"/>
        <v>-288</v>
      </c>
      <c r="L594" s="5">
        <f t="shared" si="111"/>
        <v>0</v>
      </c>
      <c r="M594" s="49">
        <f t="shared" si="117"/>
        <v>-826</v>
      </c>
      <c r="N594" s="42">
        <f t="shared" si="108"/>
        <v>1</v>
      </c>
      <c r="P594" s="5">
        <f t="shared" si="112"/>
        <v>398.42869400000097</v>
      </c>
      <c r="Q594" s="5">
        <f t="shared" si="113"/>
        <v>-526.09036997768942</v>
      </c>
      <c r="R594" s="5">
        <f t="shared" si="114"/>
        <v>-127.66167597768845</v>
      </c>
      <c r="S594" s="3">
        <f t="shared" si="115"/>
        <v>16296.186142028051</v>
      </c>
    </row>
    <row r="595" spans="1:19" x14ac:dyDescent="0.3">
      <c r="A595" s="4">
        <v>41142</v>
      </c>
      <c r="B595" s="11">
        <v>255.28381300000001</v>
      </c>
      <c r="C595" s="11">
        <v>146.49674999999999</v>
      </c>
      <c r="D595" s="3">
        <f>B595-'ADF test'!$E$3*'Profitability analysis'!C595</f>
        <v>104.60061238155058</v>
      </c>
      <c r="E595" s="3">
        <f t="shared" si="109"/>
        <v>115.49644727177724</v>
      </c>
      <c r="F595" s="3">
        <f t="shared" si="118"/>
        <v>8.3354917781311713</v>
      </c>
      <c r="G595" s="17">
        <f t="shared" si="119"/>
        <v>-1.3071616144847937</v>
      </c>
      <c r="H595" s="30">
        <f t="shared" si="120"/>
        <v>0.91909700000002204</v>
      </c>
      <c r="I595" s="30">
        <f>(C595-C594)*'ADF test'!$E$3</f>
        <v>1.501823350051076</v>
      </c>
      <c r="J595" s="5">
        <f t="shared" si="110"/>
        <v>1</v>
      </c>
      <c r="K595" s="49">
        <f t="shared" si="116"/>
        <v>-287</v>
      </c>
      <c r="L595" s="5">
        <f t="shared" si="111"/>
        <v>0</v>
      </c>
      <c r="M595" s="49">
        <f t="shared" si="117"/>
        <v>-826</v>
      </c>
      <c r="N595" s="42">
        <f t="shared" si="108"/>
        <v>1</v>
      </c>
      <c r="P595" s="5">
        <f t="shared" si="112"/>
        <v>-264.69993600000635</v>
      </c>
      <c r="Q595" s="5">
        <f t="shared" si="113"/>
        <v>432.5251248147099</v>
      </c>
      <c r="R595" s="5">
        <f t="shared" si="114"/>
        <v>167.82518881470355</v>
      </c>
      <c r="S595" s="3">
        <f t="shared" si="115"/>
        <v>16464.011330842754</v>
      </c>
    </row>
    <row r="596" spans="1:19" x14ac:dyDescent="0.3">
      <c r="A596" s="4">
        <v>41143</v>
      </c>
      <c r="B596" s="11">
        <v>256.57058699999999</v>
      </c>
      <c r="C596" s="11">
        <v>145.390625</v>
      </c>
      <c r="D596" s="3">
        <f>B596-'ADF test'!$E$3*'Profitability analysis'!C596</f>
        <v>107.02512121378459</v>
      </c>
      <c r="E596" s="3">
        <f t="shared" si="109"/>
        <v>114.87164040908847</v>
      </c>
      <c r="F596" s="3">
        <f t="shared" si="118"/>
        <v>8.2408822535207147</v>
      </c>
      <c r="G596" s="17">
        <f t="shared" si="119"/>
        <v>-0.95214552931534135</v>
      </c>
      <c r="H596" s="30">
        <f t="shared" si="120"/>
        <v>1.2867739999999799</v>
      </c>
      <c r="I596" s="30">
        <f>(C596-C595)*'ADF test'!$E$3</f>
        <v>-1.1377348322340333</v>
      </c>
      <c r="J596" s="5">
        <f t="shared" si="110"/>
        <v>0</v>
      </c>
      <c r="K596" s="49">
        <f t="shared" si="116"/>
        <v>-287</v>
      </c>
      <c r="L596" s="5">
        <f t="shared" si="111"/>
        <v>0</v>
      </c>
      <c r="M596" s="49">
        <f t="shared" si="117"/>
        <v>-826</v>
      </c>
      <c r="N596" s="42">
        <f t="shared" si="108"/>
        <v>0</v>
      </c>
      <c r="P596" s="5">
        <f t="shared" si="112"/>
        <v>-369.30413799999423</v>
      </c>
      <c r="Q596" s="5">
        <f t="shared" si="113"/>
        <v>-326.52989685116756</v>
      </c>
      <c r="R596" s="5">
        <f t="shared" si="114"/>
        <v>-695.83403485116173</v>
      </c>
      <c r="S596" s="3">
        <f t="shared" si="115"/>
        <v>15768.177295991592</v>
      </c>
    </row>
    <row r="597" spans="1:19" x14ac:dyDescent="0.3">
      <c r="A597" s="4">
        <v>41144</v>
      </c>
      <c r="B597" s="11">
        <v>258.54666099999997</v>
      </c>
      <c r="C597" s="11">
        <v>144.59420800000001</v>
      </c>
      <c r="D597" s="3">
        <f>B597-'ADF test'!$E$3*'Profitability analysis'!C597</f>
        <v>109.8203714930327</v>
      </c>
      <c r="E597" s="3">
        <f t="shared" si="109"/>
        <v>114.26783155492357</v>
      </c>
      <c r="F597" s="3">
        <f t="shared" si="118"/>
        <v>7.9076304263888293</v>
      </c>
      <c r="G597" s="17">
        <f t="shared" si="119"/>
        <v>-0.56242639350583523</v>
      </c>
      <c r="H597" s="30">
        <f t="shared" si="120"/>
        <v>1.9760739999999828</v>
      </c>
      <c r="I597" s="30">
        <f>(C597-C596)*'ADF test'!$E$3</f>
        <v>-0.81917627924812186</v>
      </c>
      <c r="J597" s="5">
        <f t="shared" si="110"/>
        <v>0</v>
      </c>
      <c r="K597" s="49">
        <f t="shared" si="116"/>
        <v>-287</v>
      </c>
      <c r="L597" s="5">
        <f t="shared" si="111"/>
        <v>0</v>
      </c>
      <c r="M597" s="49">
        <f t="shared" si="117"/>
        <v>-826</v>
      </c>
      <c r="N597" s="42">
        <f t="shared" si="108"/>
        <v>0</v>
      </c>
      <c r="P597" s="5">
        <f t="shared" si="112"/>
        <v>-567.13323799999512</v>
      </c>
      <c r="Q597" s="5">
        <f t="shared" si="113"/>
        <v>-235.10359214421098</v>
      </c>
      <c r="R597" s="5">
        <f t="shared" si="114"/>
        <v>-802.23683014420612</v>
      </c>
      <c r="S597" s="3">
        <f t="shared" si="115"/>
        <v>14965.940465847387</v>
      </c>
    </row>
    <row r="598" spans="1:19" x14ac:dyDescent="0.3">
      <c r="A598" s="4">
        <v>41145</v>
      </c>
      <c r="B598" s="11">
        <v>250.5504</v>
      </c>
      <c r="C598" s="11">
        <v>140.39086900000001</v>
      </c>
      <c r="D598" s="3">
        <f>B598-'ADF test'!$E$3*'Profitability analysis'!C598</f>
        <v>106.14756868445576</v>
      </c>
      <c r="E598" s="3">
        <f t="shared" si="109"/>
        <v>113.69412842492433</v>
      </c>
      <c r="F598" s="3">
        <f t="shared" si="118"/>
        <v>7.8494659420516699</v>
      </c>
      <c r="G598" s="17">
        <f t="shared" si="119"/>
        <v>-0.96141059738085433</v>
      </c>
      <c r="H598" s="30">
        <f t="shared" si="120"/>
        <v>-7.9962609999999756</v>
      </c>
      <c r="I598" s="30">
        <f>(C598-C597)*'ADF test'!$E$3</f>
        <v>-4.3234581914230361</v>
      </c>
      <c r="J598" s="5">
        <f t="shared" si="110"/>
        <v>0</v>
      </c>
      <c r="K598" s="49">
        <f t="shared" si="116"/>
        <v>-287</v>
      </c>
      <c r="L598" s="5">
        <f t="shared" si="111"/>
        <v>0</v>
      </c>
      <c r="M598" s="49">
        <f t="shared" si="117"/>
        <v>-826</v>
      </c>
      <c r="N598" s="42">
        <f t="shared" si="108"/>
        <v>0</v>
      </c>
      <c r="P598" s="5">
        <f t="shared" si="112"/>
        <v>2294.9269069999932</v>
      </c>
      <c r="Q598" s="5">
        <f t="shared" si="113"/>
        <v>-1240.8325009384114</v>
      </c>
      <c r="R598" s="5">
        <f t="shared" si="114"/>
        <v>1054.0944060615818</v>
      </c>
      <c r="S598" s="3">
        <f t="shared" si="115"/>
        <v>16020.034871908969</v>
      </c>
    </row>
    <row r="599" spans="1:19" x14ac:dyDescent="0.3">
      <c r="A599" s="4">
        <v>41148</v>
      </c>
      <c r="B599" s="11">
        <v>244.897842</v>
      </c>
      <c r="C599" s="11">
        <v>137.02822900000001</v>
      </c>
      <c r="D599" s="3">
        <f>B599-'ADF test'!$E$3*'Profitability analysis'!C599</f>
        <v>103.95374514598902</v>
      </c>
      <c r="E599" s="3">
        <f t="shared" si="109"/>
        <v>113.17444221030955</v>
      </c>
      <c r="F599" s="3">
        <f t="shared" si="118"/>
        <v>7.9640514041073525</v>
      </c>
      <c r="G599" s="17">
        <f t="shared" si="119"/>
        <v>-1.1577897475103038</v>
      </c>
      <c r="H599" s="30">
        <f t="shared" si="120"/>
        <v>-5.6525579999999991</v>
      </c>
      <c r="I599" s="30">
        <f>(C599-C598)*'ADF test'!$E$3</f>
        <v>-3.4587344615332607</v>
      </c>
      <c r="J599" s="5">
        <f t="shared" si="110"/>
        <v>1</v>
      </c>
      <c r="K599" s="49">
        <f t="shared" si="116"/>
        <v>-286</v>
      </c>
      <c r="L599" s="5">
        <f t="shared" si="111"/>
        <v>0</v>
      </c>
      <c r="M599" s="49">
        <f t="shared" si="117"/>
        <v>-826</v>
      </c>
      <c r="N599" s="42">
        <f t="shared" si="108"/>
        <v>1</v>
      </c>
      <c r="P599" s="5">
        <f t="shared" si="112"/>
        <v>1622.2841459999997</v>
      </c>
      <c r="Q599" s="5">
        <f t="shared" si="113"/>
        <v>-992.65679046004584</v>
      </c>
      <c r="R599" s="5">
        <f t="shared" si="114"/>
        <v>629.6273555399539</v>
      </c>
      <c r="S599" s="3">
        <f t="shared" si="115"/>
        <v>16649.662227448924</v>
      </c>
    </row>
    <row r="600" spans="1:19" x14ac:dyDescent="0.3">
      <c r="A600" s="4">
        <v>41149</v>
      </c>
      <c r="B600" s="11">
        <v>243.702957</v>
      </c>
      <c r="C600" s="11">
        <v>135.745102</v>
      </c>
      <c r="D600" s="3">
        <f>B600-'ADF test'!$E$3*'Profitability analysis'!C600</f>
        <v>104.07865518007645</v>
      </c>
      <c r="E600" s="3">
        <f t="shared" si="109"/>
        <v>112.74175763194857</v>
      </c>
      <c r="F600" s="3">
        <f t="shared" si="118"/>
        <v>8.0972172882184807</v>
      </c>
      <c r="G600" s="17">
        <f t="shared" si="119"/>
        <v>-1.069886374974401</v>
      </c>
      <c r="H600" s="30">
        <f t="shared" si="120"/>
        <v>-1.1948849999999993</v>
      </c>
      <c r="I600" s="30">
        <f>(C600-C599)*'ADF test'!$E$3</f>
        <v>-1.3197950340874478</v>
      </c>
      <c r="J600" s="5">
        <f t="shared" si="110"/>
        <v>1</v>
      </c>
      <c r="K600" s="49">
        <f t="shared" si="116"/>
        <v>-285</v>
      </c>
      <c r="L600" s="5">
        <f t="shared" si="111"/>
        <v>0</v>
      </c>
      <c r="M600" s="49">
        <f t="shared" si="117"/>
        <v>-826</v>
      </c>
      <c r="N600" s="42">
        <f t="shared" si="108"/>
        <v>1</v>
      </c>
      <c r="P600" s="5">
        <f t="shared" si="112"/>
        <v>341.7371099999998</v>
      </c>
      <c r="Q600" s="5">
        <f t="shared" si="113"/>
        <v>-377.46137974901006</v>
      </c>
      <c r="R600" s="5">
        <f t="shared" si="114"/>
        <v>-35.724269749010261</v>
      </c>
      <c r="S600" s="3">
        <f t="shared" si="115"/>
        <v>16613.937957699913</v>
      </c>
    </row>
    <row r="601" spans="1:19" x14ac:dyDescent="0.3">
      <c r="A601" s="4">
        <v>41150</v>
      </c>
      <c r="B601" s="11">
        <v>238.50997899999999</v>
      </c>
      <c r="C601" s="11">
        <v>134.32925399999999</v>
      </c>
      <c r="D601" s="3">
        <f>B601-'ADF test'!$E$3*'Profitability analysis'!C601</f>
        <v>100.34198599395273</v>
      </c>
      <c r="E601" s="3">
        <f t="shared" si="109"/>
        <v>112.16601663244276</v>
      </c>
      <c r="F601" s="3">
        <f t="shared" si="118"/>
        <v>8.3489666136102993</v>
      </c>
      <c r="G601" s="17">
        <f t="shared" si="119"/>
        <v>-1.416226844076099</v>
      </c>
      <c r="H601" s="30">
        <f t="shared" si="120"/>
        <v>-5.1929780000000108</v>
      </c>
      <c r="I601" s="30">
        <f>(C601-C600)*'ADF test'!$E$3</f>
        <v>-1.4563088138762947</v>
      </c>
      <c r="J601" s="5">
        <f t="shared" si="110"/>
        <v>1</v>
      </c>
      <c r="K601" s="49">
        <f t="shared" si="116"/>
        <v>-284</v>
      </c>
      <c r="L601" s="5">
        <f t="shared" si="111"/>
        <v>0</v>
      </c>
      <c r="M601" s="49">
        <f t="shared" si="117"/>
        <v>-826</v>
      </c>
      <c r="N601" s="42">
        <f t="shared" si="108"/>
        <v>1</v>
      </c>
      <c r="P601" s="5">
        <f t="shared" si="112"/>
        <v>1479.998730000003</v>
      </c>
      <c r="Q601" s="5">
        <f t="shared" si="113"/>
        <v>-415.04801195474403</v>
      </c>
      <c r="R601" s="5">
        <f t="shared" si="114"/>
        <v>1064.950718045259</v>
      </c>
      <c r="S601" s="3">
        <f t="shared" si="115"/>
        <v>17678.888675745173</v>
      </c>
    </row>
    <row r="602" spans="1:19" x14ac:dyDescent="0.3">
      <c r="A602" s="4">
        <v>41151</v>
      </c>
      <c r="B602" s="11">
        <v>236.120285</v>
      </c>
      <c r="C602" s="11">
        <v>134.9487</v>
      </c>
      <c r="D602" s="3">
        <f>B602-'ADF test'!$E$3*'Profitability analysis'!C602</f>
        <v>97.31514403066825</v>
      </c>
      <c r="E602" s="3">
        <f t="shared" si="109"/>
        <v>111.44662081825206</v>
      </c>
      <c r="F602" s="3">
        <f t="shared" si="118"/>
        <v>8.6725253516912773</v>
      </c>
      <c r="G602" s="17">
        <f t="shared" si="119"/>
        <v>-1.6294534999344741</v>
      </c>
      <c r="H602" s="30">
        <f t="shared" si="120"/>
        <v>-2.3896939999999915</v>
      </c>
      <c r="I602" s="30">
        <f>(C602-C601)*'ADF test'!$E$3</f>
        <v>0.63714796328449352</v>
      </c>
      <c r="J602" s="5">
        <f t="shared" si="110"/>
        <v>10</v>
      </c>
      <c r="K602" s="49">
        <f t="shared" si="116"/>
        <v>-274</v>
      </c>
      <c r="L602" s="5">
        <f t="shared" si="111"/>
        <v>0</v>
      </c>
      <c r="M602" s="49">
        <f t="shared" si="117"/>
        <v>-826</v>
      </c>
      <c r="N602" s="42">
        <f t="shared" si="108"/>
        <v>10</v>
      </c>
      <c r="P602" s="5">
        <f t="shared" si="112"/>
        <v>678.6730959999976</v>
      </c>
      <c r="Q602" s="5">
        <f t="shared" si="113"/>
        <v>180.95002157279617</v>
      </c>
      <c r="R602" s="5">
        <f t="shared" si="114"/>
        <v>859.62311757279372</v>
      </c>
      <c r="S602" s="3">
        <f t="shared" si="115"/>
        <v>18538.511793317968</v>
      </c>
    </row>
    <row r="603" spans="1:19" x14ac:dyDescent="0.3">
      <c r="A603" s="4">
        <v>41152</v>
      </c>
      <c r="B603" s="11">
        <v>234.649719</v>
      </c>
      <c r="C603" s="11">
        <v>138.70954900000001</v>
      </c>
      <c r="D603" s="3">
        <f>B603-'ADF test'!$E$3*'Profitability analysis'!C603</f>
        <v>91.976254915222398</v>
      </c>
      <c r="E603" s="3">
        <f t="shared" si="109"/>
        <v>110.36258285875086</v>
      </c>
      <c r="F603" s="3">
        <f t="shared" si="118"/>
        <v>9.0108871122603329</v>
      </c>
      <c r="G603" s="17">
        <f t="shared" si="119"/>
        <v>-2.0404570287548909</v>
      </c>
      <c r="H603" s="30">
        <f t="shared" si="120"/>
        <v>-1.4705659999999909</v>
      </c>
      <c r="I603" s="30">
        <f>(C603-C602)*'ADF test'!$E$3</f>
        <v>3.8683231154458793</v>
      </c>
      <c r="J603" s="5">
        <f t="shared" si="110"/>
        <v>10</v>
      </c>
      <c r="K603" s="49">
        <f t="shared" si="116"/>
        <v>-264</v>
      </c>
      <c r="L603" s="5">
        <f t="shared" si="111"/>
        <v>0</v>
      </c>
      <c r="M603" s="49">
        <f t="shared" si="117"/>
        <v>-826</v>
      </c>
      <c r="N603" s="42">
        <f t="shared" si="108"/>
        <v>10</v>
      </c>
      <c r="P603" s="5">
        <f t="shared" si="112"/>
        <v>402.93508399999752</v>
      </c>
      <c r="Q603" s="5">
        <f t="shared" si="113"/>
        <v>1059.9205336321709</v>
      </c>
      <c r="R603" s="5">
        <f t="shared" si="114"/>
        <v>1462.8556176321683</v>
      </c>
      <c r="S603" s="3">
        <f t="shared" si="115"/>
        <v>20001.367410950137</v>
      </c>
    </row>
    <row r="604" spans="1:19" x14ac:dyDescent="0.3">
      <c r="A604" s="4">
        <v>41155</v>
      </c>
      <c r="B604" s="11">
        <v>234.87948600000001</v>
      </c>
      <c r="C604" s="11">
        <v>140.61209099999999</v>
      </c>
      <c r="D604" s="3">
        <f>B604-'ADF test'!$E$3*'Profitability analysis'!C604</f>
        <v>90.249110803740251</v>
      </c>
      <c r="E604" s="3">
        <f t="shared" si="109"/>
        <v>109.24338442340269</v>
      </c>
      <c r="F604" s="3">
        <f t="shared" si="118"/>
        <v>9.3595271747332127</v>
      </c>
      <c r="G604" s="17">
        <f t="shared" si="119"/>
        <v>-2.02940525360501</v>
      </c>
      <c r="H604" s="30">
        <f t="shared" si="120"/>
        <v>0.2297670000000096</v>
      </c>
      <c r="I604" s="30">
        <f>(C604-C603)*'ADF test'!$E$3</f>
        <v>1.9569111114821554</v>
      </c>
      <c r="J604" s="5">
        <f t="shared" si="110"/>
        <v>10</v>
      </c>
      <c r="K604" s="49">
        <f t="shared" si="116"/>
        <v>-254</v>
      </c>
      <c r="L604" s="5">
        <f t="shared" si="111"/>
        <v>0</v>
      </c>
      <c r="M604" s="49">
        <f t="shared" si="117"/>
        <v>-826</v>
      </c>
      <c r="N604" s="42">
        <f t="shared" si="108"/>
        <v>10</v>
      </c>
      <c r="P604" s="5">
        <f t="shared" si="112"/>
        <v>-60.658488000002535</v>
      </c>
      <c r="Q604" s="5">
        <f t="shared" si="113"/>
        <v>516.62453343128902</v>
      </c>
      <c r="R604" s="5">
        <f t="shared" si="114"/>
        <v>455.96604543128649</v>
      </c>
      <c r="S604" s="3">
        <f t="shared" si="115"/>
        <v>20457.333456381424</v>
      </c>
    </row>
    <row r="605" spans="1:19" x14ac:dyDescent="0.3">
      <c r="A605" s="4">
        <v>41156</v>
      </c>
      <c r="B605" s="11">
        <v>241.083496</v>
      </c>
      <c r="C605" s="11">
        <v>139.94842499999999</v>
      </c>
      <c r="D605" s="3">
        <f>B605-'ADF test'!$E$3*'Profitability analysis'!C605</f>
        <v>97.135752445886851</v>
      </c>
      <c r="E605" s="3">
        <f t="shared" si="109"/>
        <v>108.36019466008935</v>
      </c>
      <c r="F605" s="3">
        <f t="shared" si="118"/>
        <v>9.2038212629563656</v>
      </c>
      <c r="G605" s="17">
        <f t="shared" si="119"/>
        <v>-1.2195415244946952</v>
      </c>
      <c r="H605" s="30">
        <f t="shared" si="120"/>
        <v>6.2040099999999825</v>
      </c>
      <c r="I605" s="30">
        <f>(C605-C604)*'ADF test'!$E$3</f>
        <v>-0.68263164214663341</v>
      </c>
      <c r="J605" s="5">
        <f t="shared" si="110"/>
        <v>1</v>
      </c>
      <c r="K605" s="49">
        <f t="shared" si="116"/>
        <v>-253</v>
      </c>
      <c r="L605" s="5">
        <f t="shared" si="111"/>
        <v>0</v>
      </c>
      <c r="M605" s="49">
        <f t="shared" si="117"/>
        <v>-826</v>
      </c>
      <c r="N605" s="42">
        <f t="shared" si="108"/>
        <v>1</v>
      </c>
      <c r="P605" s="5">
        <f t="shared" si="112"/>
        <v>-1575.8185399999957</v>
      </c>
      <c r="Q605" s="5">
        <f t="shared" si="113"/>
        <v>-173.38843710524489</v>
      </c>
      <c r="R605" s="5">
        <f t="shared" si="114"/>
        <v>-1749.2069771052406</v>
      </c>
      <c r="S605" s="3">
        <f t="shared" si="115"/>
        <v>18708.126479276183</v>
      </c>
    </row>
    <row r="606" spans="1:19" x14ac:dyDescent="0.3">
      <c r="A606" s="4">
        <v>41157</v>
      </c>
      <c r="B606" s="11">
        <v>234.37399300000001</v>
      </c>
      <c r="C606" s="11">
        <v>139.63871800000001</v>
      </c>
      <c r="D606" s="3">
        <f>B606-'ADF test'!$E$3*'Profitability analysis'!C606</f>
        <v>90.744806970295684</v>
      </c>
      <c r="E606" s="3">
        <f t="shared" si="109"/>
        <v>107.29858201552052</v>
      </c>
      <c r="F606" s="3">
        <f t="shared" si="118"/>
        <v>9.3412556185287681</v>
      </c>
      <c r="G606" s="17">
        <f t="shared" si="119"/>
        <v>-1.7721145551771156</v>
      </c>
      <c r="H606" s="30">
        <f t="shared" si="120"/>
        <v>-6.7095029999999838</v>
      </c>
      <c r="I606" s="30">
        <f>(C606-C605)*'ADF test'!$E$3</f>
        <v>-0.31855752440879609</v>
      </c>
      <c r="J606" s="5">
        <f t="shared" si="110"/>
        <v>10</v>
      </c>
      <c r="K606" s="49">
        <f t="shared" si="116"/>
        <v>-243</v>
      </c>
      <c r="L606" s="5">
        <f t="shared" si="111"/>
        <v>0</v>
      </c>
      <c r="M606" s="49">
        <f t="shared" si="117"/>
        <v>-826</v>
      </c>
      <c r="N606" s="42">
        <f t="shared" si="108"/>
        <v>10</v>
      </c>
      <c r="P606" s="5">
        <f t="shared" si="112"/>
        <v>1697.504258999996</v>
      </c>
      <c r="Q606" s="5">
        <f t="shared" si="113"/>
        <v>-80.595053675425405</v>
      </c>
      <c r="R606" s="5">
        <f t="shared" si="114"/>
        <v>1616.9092053245706</v>
      </c>
      <c r="S606" s="3">
        <f t="shared" si="115"/>
        <v>20325.035684600753</v>
      </c>
    </row>
    <row r="607" spans="1:19" x14ac:dyDescent="0.3">
      <c r="A607" s="4">
        <v>41158</v>
      </c>
      <c r="B607" s="11">
        <v>234.55779999999999</v>
      </c>
      <c r="C607" s="11">
        <v>138.35560599999999</v>
      </c>
      <c r="D607" s="3">
        <f>B607-'ADF test'!$E$3*'Profitability analysis'!C607</f>
        <v>92.248393575726766</v>
      </c>
      <c r="E607" s="3">
        <f t="shared" si="109"/>
        <v>106.21864534993469</v>
      </c>
      <c r="F607" s="3">
        <f t="shared" si="118"/>
        <v>9.1370463820371377</v>
      </c>
      <c r="G607" s="17">
        <f t="shared" si="119"/>
        <v>-1.528968026437139</v>
      </c>
      <c r="H607" s="30">
        <f t="shared" si="120"/>
        <v>0.18380699999997319</v>
      </c>
      <c r="I607" s="30">
        <f>(C607-C606)*'ADF test'!$E$3</f>
        <v>-1.319779605431127</v>
      </c>
      <c r="J607" s="5">
        <f t="shared" si="110"/>
        <v>10</v>
      </c>
      <c r="K607" s="49">
        <f t="shared" si="116"/>
        <v>-233</v>
      </c>
      <c r="L607" s="5">
        <f t="shared" si="111"/>
        <v>0</v>
      </c>
      <c r="M607" s="49">
        <f t="shared" si="117"/>
        <v>-826</v>
      </c>
      <c r="N607" s="42">
        <f t="shared" si="108"/>
        <v>10</v>
      </c>
      <c r="P607" s="5">
        <f t="shared" si="112"/>
        <v>-44.665100999993484</v>
      </c>
      <c r="Q607" s="5">
        <f t="shared" si="113"/>
        <v>-320.70644411976389</v>
      </c>
      <c r="R607" s="5">
        <f t="shared" si="114"/>
        <v>-365.37154511975734</v>
      </c>
      <c r="S607" s="3">
        <f t="shared" si="115"/>
        <v>19959.664139480996</v>
      </c>
    </row>
    <row r="608" spans="1:19" x14ac:dyDescent="0.3">
      <c r="A608" s="4">
        <v>41159</v>
      </c>
      <c r="B608" s="11">
        <v>238.28021200000001</v>
      </c>
      <c r="C608" s="11">
        <v>140.34663399999999</v>
      </c>
      <c r="D608" s="3">
        <f>B608-'ADF test'!$E$3*'Profitability analysis'!C608</f>
        <v>93.922879791974253</v>
      </c>
      <c r="E608" s="3">
        <f t="shared" si="109"/>
        <v>105.19083547853275</v>
      </c>
      <c r="F608" s="3">
        <f t="shared" si="118"/>
        <v>8.7037443815543298</v>
      </c>
      <c r="G608" s="17">
        <f t="shared" si="119"/>
        <v>-1.2946101347413701</v>
      </c>
      <c r="H608" s="30">
        <f t="shared" si="120"/>
        <v>3.7224120000000198</v>
      </c>
      <c r="I608" s="30">
        <f>(C608-C607)*'ADF test'!$E$3</f>
        <v>2.0479257837525418</v>
      </c>
      <c r="J608" s="5">
        <f t="shared" si="110"/>
        <v>1</v>
      </c>
      <c r="K608" s="49">
        <f t="shared" si="116"/>
        <v>-232</v>
      </c>
      <c r="L608" s="5">
        <f t="shared" si="111"/>
        <v>0</v>
      </c>
      <c r="M608" s="49">
        <f t="shared" si="117"/>
        <v>-826</v>
      </c>
      <c r="N608" s="42">
        <f t="shared" si="108"/>
        <v>1</v>
      </c>
      <c r="P608" s="5">
        <f t="shared" si="112"/>
        <v>-867.32199600000467</v>
      </c>
      <c r="Q608" s="5">
        <f t="shared" si="113"/>
        <v>477.16670761434222</v>
      </c>
      <c r="R608" s="5">
        <f t="shared" si="114"/>
        <v>-390.15528838566246</v>
      </c>
      <c r="S608" s="3">
        <f t="shared" si="115"/>
        <v>19569.508851095332</v>
      </c>
    </row>
    <row r="609" spans="1:19" x14ac:dyDescent="0.3">
      <c r="A609" s="4">
        <v>41162</v>
      </c>
      <c r="B609" s="11">
        <v>237.45301799999999</v>
      </c>
      <c r="C609" s="11">
        <v>141.18730199999999</v>
      </c>
      <c r="D609" s="3">
        <f>B609-'ADF test'!$E$3*'Profitability analysis'!C609</f>
        <v>92.230993947974213</v>
      </c>
      <c r="E609" s="3">
        <f t="shared" si="109"/>
        <v>104.22795652005493</v>
      </c>
      <c r="F609" s="3">
        <f t="shared" si="118"/>
        <v>8.4759069659155948</v>
      </c>
      <c r="G609" s="17">
        <f t="shared" si="119"/>
        <v>-1.4154193315623265</v>
      </c>
      <c r="H609" s="30">
        <f t="shared" si="120"/>
        <v>-0.82719400000001997</v>
      </c>
      <c r="I609" s="30">
        <f>(C609-C608)*'ADF test'!$E$3</f>
        <v>0.86469184400001853</v>
      </c>
      <c r="J609" s="5">
        <f t="shared" si="110"/>
        <v>1</v>
      </c>
      <c r="K609" s="49">
        <f t="shared" si="116"/>
        <v>-231</v>
      </c>
      <c r="L609" s="5">
        <f t="shared" si="111"/>
        <v>0</v>
      </c>
      <c r="M609" s="49">
        <f t="shared" si="117"/>
        <v>-826</v>
      </c>
      <c r="N609" s="42">
        <f t="shared" si="108"/>
        <v>1</v>
      </c>
      <c r="P609" s="5">
        <f t="shared" si="112"/>
        <v>191.90900800000463</v>
      </c>
      <c r="Q609" s="5">
        <f t="shared" si="113"/>
        <v>200.6085078080043</v>
      </c>
      <c r="R609" s="5">
        <f t="shared" si="114"/>
        <v>392.51751580800897</v>
      </c>
      <c r="S609" s="3">
        <f t="shared" si="115"/>
        <v>19962.026366903341</v>
      </c>
    </row>
    <row r="610" spans="1:19" x14ac:dyDescent="0.3">
      <c r="A610" s="4">
        <v>41163</v>
      </c>
      <c r="B610" s="11">
        <v>238.28021200000001</v>
      </c>
      <c r="C610" s="11">
        <v>144.06326300000001</v>
      </c>
      <c r="D610" s="3">
        <f>B610-'ADF test'!$E$3*'Profitability analysis'!C610</f>
        <v>90.100040355390519</v>
      </c>
      <c r="E610" s="3">
        <f t="shared" si="109"/>
        <v>103.31151946566855</v>
      </c>
      <c r="F610" s="3">
        <f t="shared" si="118"/>
        <v>8.4673059408810261</v>
      </c>
      <c r="G610" s="17">
        <f t="shared" si="119"/>
        <v>-1.560293108873231</v>
      </c>
      <c r="H610" s="30">
        <f t="shared" si="120"/>
        <v>0.82719400000001997</v>
      </c>
      <c r="I610" s="30">
        <f>(C610-C609)*'ADF test'!$E$3</f>
        <v>2.9581475925837206</v>
      </c>
      <c r="J610" s="5">
        <f t="shared" si="110"/>
        <v>10</v>
      </c>
      <c r="K610" s="49">
        <f t="shared" si="116"/>
        <v>-221</v>
      </c>
      <c r="L610" s="5">
        <f t="shared" si="111"/>
        <v>0</v>
      </c>
      <c r="M610" s="49">
        <f t="shared" si="117"/>
        <v>-826</v>
      </c>
      <c r="N610" s="42">
        <f t="shared" si="108"/>
        <v>10</v>
      </c>
      <c r="P610" s="5">
        <f t="shared" si="112"/>
        <v>-191.08181400000461</v>
      </c>
      <c r="Q610" s="5">
        <f t="shared" si="113"/>
        <v>683.33209388683952</v>
      </c>
      <c r="R610" s="5">
        <f t="shared" si="114"/>
        <v>492.2502798868349</v>
      </c>
      <c r="S610" s="3">
        <f t="shared" si="115"/>
        <v>20454.276646790175</v>
      </c>
    </row>
    <row r="611" spans="1:19" x14ac:dyDescent="0.3">
      <c r="A611" s="4">
        <v>41164</v>
      </c>
      <c r="B611" s="11">
        <v>241.818817</v>
      </c>
      <c r="C611" s="11">
        <v>143.84200999999999</v>
      </c>
      <c r="D611" s="3">
        <f>B611-'ADF test'!$E$3*'Profitability analysis'!C611</f>
        <v>93.866221121995807</v>
      </c>
      <c r="E611" s="3">
        <f t="shared" si="109"/>
        <v>102.51431756064518</v>
      </c>
      <c r="F611" s="3">
        <f t="shared" si="118"/>
        <v>8.1788366532725494</v>
      </c>
      <c r="G611" s="17">
        <f t="shared" si="119"/>
        <v>-1.0573748816940933</v>
      </c>
      <c r="H611" s="30">
        <f t="shared" si="120"/>
        <v>3.5386049999999898</v>
      </c>
      <c r="I611" s="30">
        <f>(C611-C610)*'ADF test'!$E$3</f>
        <v>-0.22757576660531101</v>
      </c>
      <c r="J611" s="5">
        <f t="shared" si="110"/>
        <v>1</v>
      </c>
      <c r="K611" s="49">
        <f t="shared" si="116"/>
        <v>-220</v>
      </c>
      <c r="L611" s="5">
        <f t="shared" si="111"/>
        <v>0</v>
      </c>
      <c r="M611" s="49">
        <f t="shared" si="117"/>
        <v>-826</v>
      </c>
      <c r="N611" s="42">
        <f t="shared" ref="N611:N674" si="121">IF(J611&lt;&gt;"",J611,IF(L611&lt;&gt;"",L611,N610))</f>
        <v>1</v>
      </c>
      <c r="P611" s="5">
        <f t="shared" si="112"/>
        <v>-782.03170499999771</v>
      </c>
      <c r="Q611" s="5">
        <f t="shared" si="113"/>
        <v>-50.294244419773733</v>
      </c>
      <c r="R611" s="5">
        <f t="shared" si="114"/>
        <v>-832.3259494197714</v>
      </c>
      <c r="S611" s="3">
        <f t="shared" si="115"/>
        <v>19621.950697370405</v>
      </c>
    </row>
    <row r="612" spans="1:19" x14ac:dyDescent="0.3">
      <c r="A612" s="4">
        <v>41165</v>
      </c>
      <c r="B612" s="11">
        <v>239.291245</v>
      </c>
      <c r="C612" s="11">
        <v>141.18730199999999</v>
      </c>
      <c r="D612" s="3">
        <f>B612-'ADF test'!$E$3*'Profitability analysis'!C612</f>
        <v>94.06922094797423</v>
      </c>
      <c r="E612" s="3">
        <f t="shared" ref="E612:E675" si="122">AVERAGE(D583:D612)</f>
        <v>101.6141978199396</v>
      </c>
      <c r="F612" s="3">
        <f t="shared" si="118"/>
        <v>7.5258248079186956</v>
      </c>
      <c r="G612" s="17">
        <f t="shared" si="119"/>
        <v>-1.002544845852182</v>
      </c>
      <c r="H612" s="30">
        <f t="shared" si="120"/>
        <v>-2.5275719999999922</v>
      </c>
      <c r="I612" s="30">
        <f>(C612-C611)*'ADF test'!$E$3</f>
        <v>-2.7305718259784095</v>
      </c>
      <c r="J612" s="5">
        <f t="shared" ref="J612:J675" si="123">IF(AND(G612&lt;-1.5,G612&gt;-2.5),10,IF(AND(G612&lt;-1,G612&gt;-1.5),1,IF(AND(G612&gt;1.5,G612&lt;2.5),-10,IF(AND(G612&gt;1,G612&lt;1.5),-1,0))))</f>
        <v>1</v>
      </c>
      <c r="K612" s="49">
        <f t="shared" si="116"/>
        <v>-219</v>
      </c>
      <c r="L612" s="5">
        <f t="shared" ref="L612:L675" si="124">IF(AND(G612&gt;1.5,G612&lt;2.5),-10,IF(AND(G612&gt;1,G612&lt;1.5),-1,0))</f>
        <v>0</v>
      </c>
      <c r="M612" s="49">
        <f t="shared" si="117"/>
        <v>-826</v>
      </c>
      <c r="N612" s="42">
        <f t="shared" si="121"/>
        <v>1</v>
      </c>
      <c r="P612" s="5">
        <f t="shared" ref="P612:P675" si="125">K611*H612</f>
        <v>556.06583999999827</v>
      </c>
      <c r="Q612" s="5">
        <f t="shared" ref="Q612:Q675" si="126">I612*-1*K611</f>
        <v>-600.7258017152501</v>
      </c>
      <c r="R612" s="5">
        <f t="shared" ref="R612:R675" si="127">SUM(P612:Q612)</f>
        <v>-44.659961715251825</v>
      </c>
      <c r="S612" s="3">
        <f t="shared" ref="S612:S675" si="128">R612+S611</f>
        <v>19577.290735655151</v>
      </c>
    </row>
    <row r="613" spans="1:19" x14ac:dyDescent="0.3">
      <c r="A613" s="4">
        <v>41166</v>
      </c>
      <c r="B613" s="11">
        <v>248.25262499999999</v>
      </c>
      <c r="C613" s="11">
        <v>145.65609699999999</v>
      </c>
      <c r="D613" s="3">
        <f>B613-'ADF test'!$E$3*'Profitability analysis'!C613</f>
        <v>98.434100796894256</v>
      </c>
      <c r="E613" s="3">
        <f t="shared" si="122"/>
        <v>101.03562078652284</v>
      </c>
      <c r="F613" s="3">
        <f t="shared" si="118"/>
        <v>7.0505079579632319</v>
      </c>
      <c r="G613" s="17">
        <f t="shared" si="119"/>
        <v>-0.36898334207116029</v>
      </c>
      <c r="H613" s="30">
        <f t="shared" si="120"/>
        <v>8.9613799999999912</v>
      </c>
      <c r="I613" s="30">
        <f>(C613-C612)*'ADF test'!$E$3</f>
        <v>4.5965001510799643</v>
      </c>
      <c r="J613" s="5">
        <f t="shared" si="123"/>
        <v>0</v>
      </c>
      <c r="K613" s="49">
        <f t="shared" ref="K613:K676" si="129">J613+K612</f>
        <v>-219</v>
      </c>
      <c r="L613" s="5">
        <f t="shared" si="124"/>
        <v>0</v>
      </c>
      <c r="M613" s="49">
        <f t="shared" ref="M613:M676" si="130">L613+M612</f>
        <v>-826</v>
      </c>
      <c r="N613" s="42">
        <f t="shared" si="121"/>
        <v>0</v>
      </c>
      <c r="P613" s="5">
        <f t="shared" si="125"/>
        <v>-1962.542219999998</v>
      </c>
      <c r="Q613" s="5">
        <f t="shared" si="126"/>
        <v>1006.6335330865122</v>
      </c>
      <c r="R613" s="5">
        <f t="shared" si="127"/>
        <v>-955.90868691348578</v>
      </c>
      <c r="S613" s="3">
        <f t="shared" si="128"/>
        <v>18621.382048741667</v>
      </c>
    </row>
    <row r="614" spans="1:19" x14ac:dyDescent="0.3">
      <c r="A614" s="4">
        <v>41169</v>
      </c>
      <c r="B614" s="11">
        <v>258.17901599999999</v>
      </c>
      <c r="C614" s="11">
        <v>156.58471700000001</v>
      </c>
      <c r="D614" s="3">
        <f>B614-'ADF test'!$E$3*'Profitability analysis'!C614</f>
        <v>97.119563653827583</v>
      </c>
      <c r="E614" s="3">
        <f t="shared" si="122"/>
        <v>100.4786933461092</v>
      </c>
      <c r="F614" s="3">
        <f t="shared" si="118"/>
        <v>6.6539627557844598</v>
      </c>
      <c r="G614" s="17">
        <f t="shared" si="119"/>
        <v>-0.50483145391239759</v>
      </c>
      <c r="H614" s="30">
        <f t="shared" si="120"/>
        <v>9.9263909999999953</v>
      </c>
      <c r="I614" s="30">
        <f>(C614-C613)*'ADF test'!$E$3</f>
        <v>11.240928143066672</v>
      </c>
      <c r="J614" s="5">
        <f t="shared" si="123"/>
        <v>0</v>
      </c>
      <c r="K614" s="49">
        <f t="shared" si="129"/>
        <v>-219</v>
      </c>
      <c r="L614" s="5">
        <f t="shared" si="124"/>
        <v>0</v>
      </c>
      <c r="M614" s="49">
        <f t="shared" si="130"/>
        <v>-826</v>
      </c>
      <c r="N614" s="42">
        <f t="shared" si="121"/>
        <v>0</v>
      </c>
      <c r="P614" s="5">
        <f t="shared" si="125"/>
        <v>-2173.8796289999991</v>
      </c>
      <c r="Q614" s="5">
        <f t="shared" si="126"/>
        <v>2461.7632633316011</v>
      </c>
      <c r="R614" s="5">
        <f t="shared" si="127"/>
        <v>287.88363433160202</v>
      </c>
      <c r="S614" s="3">
        <f t="shared" si="128"/>
        <v>18909.26568307327</v>
      </c>
    </row>
    <row r="615" spans="1:19" x14ac:dyDescent="0.3">
      <c r="A615" s="4">
        <v>41170</v>
      </c>
      <c r="B615" s="11">
        <v>272.51718099999999</v>
      </c>
      <c r="C615" s="11">
        <v>171.62818899999999</v>
      </c>
      <c r="D615" s="3">
        <f>B615-'ADF test'!$E$3*'Profitability analysis'!C615</f>
        <v>95.984358020185368</v>
      </c>
      <c r="E615" s="3">
        <f t="shared" si="122"/>
        <v>100.01669112000336</v>
      </c>
      <c r="F615" s="3">
        <f t="shared" si="118"/>
        <v>6.4595829183451734</v>
      </c>
      <c r="G615" s="17">
        <f t="shared" si="119"/>
        <v>-0.6242404735398922</v>
      </c>
      <c r="H615" s="30">
        <f t="shared" si="120"/>
        <v>14.338165000000004</v>
      </c>
      <c r="I615" s="30">
        <f>(C615-C614)*'ADF test'!$E$3</f>
        <v>15.473370633642206</v>
      </c>
      <c r="J615" s="5">
        <f t="shared" si="123"/>
        <v>0</v>
      </c>
      <c r="K615" s="49">
        <f t="shared" si="129"/>
        <v>-219</v>
      </c>
      <c r="L615" s="5">
        <f t="shared" si="124"/>
        <v>0</v>
      </c>
      <c r="M615" s="49">
        <f t="shared" si="130"/>
        <v>-826</v>
      </c>
      <c r="N615" s="42">
        <f t="shared" si="121"/>
        <v>0</v>
      </c>
      <c r="P615" s="5">
        <f t="shared" si="125"/>
        <v>-3140.0581350000007</v>
      </c>
      <c r="Q615" s="5">
        <f t="shared" si="126"/>
        <v>3388.6681687676432</v>
      </c>
      <c r="R615" s="5">
        <f t="shared" si="127"/>
        <v>248.61003376764256</v>
      </c>
      <c r="S615" s="3">
        <f t="shared" si="128"/>
        <v>19157.875716840914</v>
      </c>
    </row>
    <row r="616" spans="1:19" x14ac:dyDescent="0.3">
      <c r="A616" s="4">
        <v>41172</v>
      </c>
      <c r="B616" s="11">
        <v>262.63671900000003</v>
      </c>
      <c r="C616" s="11">
        <v>172.77856399999999</v>
      </c>
      <c r="D616" s="3">
        <f>B616-'ADF test'!$E$3*'Profitability analysis'!C616</f>
        <v>84.920646651776565</v>
      </c>
      <c r="E616" s="3">
        <f t="shared" si="122"/>
        <v>99.230381689177335</v>
      </c>
      <c r="F616" s="3">
        <f t="shared" si="118"/>
        <v>6.8159729145055605</v>
      </c>
      <c r="G616" s="17">
        <f t="shared" si="119"/>
        <v>-2.0994413001476571</v>
      </c>
      <c r="H616" s="30">
        <f t="shared" si="120"/>
        <v>-9.8804619999999659</v>
      </c>
      <c r="I616" s="30">
        <f>(C616-C615)*'ADF test'!$E$3</f>
        <v>1.1832493684088439</v>
      </c>
      <c r="J616" s="5">
        <f t="shared" si="123"/>
        <v>10</v>
      </c>
      <c r="K616" s="49">
        <f t="shared" si="129"/>
        <v>-209</v>
      </c>
      <c r="L616" s="5">
        <f t="shared" si="124"/>
        <v>0</v>
      </c>
      <c r="M616" s="49">
        <f t="shared" si="130"/>
        <v>-826</v>
      </c>
      <c r="N616" s="42">
        <f t="shared" si="121"/>
        <v>10</v>
      </c>
      <c r="P616" s="5">
        <f t="shared" si="125"/>
        <v>2163.8211779999924</v>
      </c>
      <c r="Q616" s="5">
        <f t="shared" si="126"/>
        <v>259.13161168153681</v>
      </c>
      <c r="R616" s="5">
        <f t="shared" si="127"/>
        <v>2422.9527896815293</v>
      </c>
      <c r="S616" s="3">
        <f t="shared" si="128"/>
        <v>21580.828506522445</v>
      </c>
    </row>
    <row r="617" spans="1:19" x14ac:dyDescent="0.3">
      <c r="A617" s="4">
        <v>41173</v>
      </c>
      <c r="B617" s="11">
        <v>277.98593099999999</v>
      </c>
      <c r="C617" s="11">
        <v>177.42434700000001</v>
      </c>
      <c r="D617" s="3">
        <f>B617-'ADF test'!$E$3*'Profitability analysis'!C617</f>
        <v>95.4913126989224</v>
      </c>
      <c r="E617" s="3">
        <f t="shared" si="122"/>
        <v>98.744524331177544</v>
      </c>
      <c r="F617" s="3">
        <f t="shared" si="118"/>
        <v>6.5303878824599968</v>
      </c>
      <c r="G617" s="17">
        <f t="shared" si="119"/>
        <v>-0.49816514590089861</v>
      </c>
      <c r="H617" s="30">
        <f t="shared" si="120"/>
        <v>15.349211999999966</v>
      </c>
      <c r="I617" s="30">
        <f>(C617-C616)*'ADF test'!$E$3</f>
        <v>4.7785459528541443</v>
      </c>
      <c r="J617" s="5">
        <f t="shared" si="123"/>
        <v>0</v>
      </c>
      <c r="K617" s="49">
        <f t="shared" si="129"/>
        <v>-209</v>
      </c>
      <c r="L617" s="5">
        <f t="shared" si="124"/>
        <v>0</v>
      </c>
      <c r="M617" s="49">
        <f t="shared" si="130"/>
        <v>-826</v>
      </c>
      <c r="N617" s="42">
        <f t="shared" si="121"/>
        <v>0</v>
      </c>
      <c r="P617" s="5">
        <f t="shared" si="125"/>
        <v>-3207.985307999993</v>
      </c>
      <c r="Q617" s="5">
        <f t="shared" si="126"/>
        <v>998.71610414651616</v>
      </c>
      <c r="R617" s="5">
        <f t="shared" si="127"/>
        <v>-2209.2692038534769</v>
      </c>
      <c r="S617" s="3">
        <f t="shared" si="128"/>
        <v>19371.559302668968</v>
      </c>
    </row>
    <row r="618" spans="1:19" x14ac:dyDescent="0.3">
      <c r="A618" s="4">
        <v>41176</v>
      </c>
      <c r="B618" s="11">
        <v>274.81497200000001</v>
      </c>
      <c r="C618" s="11">
        <v>180.565765</v>
      </c>
      <c r="D618" s="3">
        <f>B618-'ADF test'!$E$3*'Profitability analysis'!C618</f>
        <v>89.089163118104693</v>
      </c>
      <c r="E618" s="3">
        <f t="shared" si="122"/>
        <v>98.140383414147607</v>
      </c>
      <c r="F618" s="3">
        <f t="shared" si="118"/>
        <v>6.5581949979990233</v>
      </c>
      <c r="G618" s="17">
        <f t="shared" si="119"/>
        <v>-1.3801389404866033</v>
      </c>
      <c r="H618" s="30">
        <f t="shared" si="120"/>
        <v>-3.1709589999999821</v>
      </c>
      <c r="I618" s="30">
        <f>(C618-C617)*'ADF test'!$E$3</f>
        <v>3.2311905808177062</v>
      </c>
      <c r="J618" s="5">
        <f t="shared" si="123"/>
        <v>1</v>
      </c>
      <c r="K618" s="49">
        <f t="shared" si="129"/>
        <v>-208</v>
      </c>
      <c r="L618" s="5">
        <f t="shared" si="124"/>
        <v>0</v>
      </c>
      <c r="M618" s="49">
        <f t="shared" si="130"/>
        <v>-826</v>
      </c>
      <c r="N618" s="42">
        <f t="shared" si="121"/>
        <v>1</v>
      </c>
      <c r="P618" s="5">
        <f t="shared" si="125"/>
        <v>662.73043099999632</v>
      </c>
      <c r="Q618" s="5">
        <f t="shared" si="126"/>
        <v>675.31883139090064</v>
      </c>
      <c r="R618" s="5">
        <f t="shared" si="127"/>
        <v>1338.049262390897</v>
      </c>
      <c r="S618" s="3">
        <f t="shared" si="128"/>
        <v>20709.608565059865</v>
      </c>
    </row>
    <row r="619" spans="1:19" x14ac:dyDescent="0.3">
      <c r="A619" s="4">
        <v>41177</v>
      </c>
      <c r="B619" s="11">
        <v>277.57232699999997</v>
      </c>
      <c r="C619" s="11">
        <v>179.14988700000001</v>
      </c>
      <c r="D619" s="3">
        <f>B619-'ADF test'!$E$3*'Profitability analysis'!C619</f>
        <v>93.302857789293597</v>
      </c>
      <c r="E619" s="3">
        <f t="shared" si="122"/>
        <v>97.631159057356314</v>
      </c>
      <c r="F619" s="3">
        <f t="shared" si="118"/>
        <v>6.3079946413049175</v>
      </c>
      <c r="G619" s="17">
        <f t="shared" si="119"/>
        <v>-0.68616121512229644</v>
      </c>
      <c r="H619" s="30">
        <f t="shared" si="120"/>
        <v>2.7573549999999614</v>
      </c>
      <c r="I619" s="30">
        <f>(C619-C618)*'ADF test'!$E$3</f>
        <v>-1.4563396711889363</v>
      </c>
      <c r="J619" s="5">
        <f t="shared" si="123"/>
        <v>0</v>
      </c>
      <c r="K619" s="49">
        <f t="shared" si="129"/>
        <v>-208</v>
      </c>
      <c r="L619" s="5">
        <f t="shared" si="124"/>
        <v>0</v>
      </c>
      <c r="M619" s="49">
        <f t="shared" si="130"/>
        <v>-826</v>
      </c>
      <c r="N619" s="42">
        <f t="shared" si="121"/>
        <v>0</v>
      </c>
      <c r="P619" s="5">
        <f t="shared" si="125"/>
        <v>-573.52983999999196</v>
      </c>
      <c r="Q619" s="5">
        <f t="shared" si="126"/>
        <v>-302.91865160729873</v>
      </c>
      <c r="R619" s="5">
        <f t="shared" si="127"/>
        <v>-876.44849160729063</v>
      </c>
      <c r="S619" s="3">
        <f t="shared" si="128"/>
        <v>19833.160073452575</v>
      </c>
    </row>
    <row r="620" spans="1:19" x14ac:dyDescent="0.3">
      <c r="A620" s="4">
        <v>41178</v>
      </c>
      <c r="B620" s="11">
        <v>277.11273199999999</v>
      </c>
      <c r="C620" s="11">
        <v>178.26499899999999</v>
      </c>
      <c r="D620" s="3">
        <f>B620-'ADF test'!$E$3*'Profitability analysis'!C620</f>
        <v>93.753438312155794</v>
      </c>
      <c r="E620" s="3">
        <f t="shared" si="122"/>
        <v>97.386616158494988</v>
      </c>
      <c r="F620" s="3">
        <f t="shared" si="118"/>
        <v>6.3114949768490147</v>
      </c>
      <c r="G620" s="17">
        <f t="shared" si="119"/>
        <v>-0.57564457543988123</v>
      </c>
      <c r="H620" s="30">
        <f t="shared" si="120"/>
        <v>-0.45959499999997888</v>
      </c>
      <c r="I620" s="30">
        <f>(C620-C619)*'ADF test'!$E$3</f>
        <v>-0.91017552286218761</v>
      </c>
      <c r="J620" s="5">
        <f t="shared" si="123"/>
        <v>0</v>
      </c>
      <c r="K620" s="49">
        <f t="shared" si="129"/>
        <v>-208</v>
      </c>
      <c r="L620" s="5">
        <f t="shared" si="124"/>
        <v>0</v>
      </c>
      <c r="M620" s="49">
        <f t="shared" si="130"/>
        <v>-826</v>
      </c>
      <c r="N620" s="42">
        <f t="shared" si="121"/>
        <v>0</v>
      </c>
      <c r="P620" s="5">
        <f t="shared" si="125"/>
        <v>95.595759999995607</v>
      </c>
      <c r="Q620" s="5">
        <f t="shared" si="126"/>
        <v>-189.31650875533504</v>
      </c>
      <c r="R620" s="5">
        <f t="shared" si="127"/>
        <v>-93.720748755339429</v>
      </c>
      <c r="S620" s="3">
        <f t="shared" si="128"/>
        <v>19739.439324697236</v>
      </c>
    </row>
    <row r="621" spans="1:19" x14ac:dyDescent="0.3">
      <c r="A621" s="4">
        <v>41179</v>
      </c>
      <c r="B621" s="11">
        <v>280.37560999999999</v>
      </c>
      <c r="C621" s="11">
        <v>180.83123800000001</v>
      </c>
      <c r="D621" s="3">
        <f>B621-'ADF test'!$E$3*'Profitability analysis'!C621</f>
        <v>94.376741672637223</v>
      </c>
      <c r="E621" s="3">
        <f t="shared" si="122"/>
        <v>97.15090845539325</v>
      </c>
      <c r="F621" s="3">
        <f t="shared" si="118"/>
        <v>6.2865814396732826</v>
      </c>
      <c r="G621" s="17">
        <f t="shared" si="119"/>
        <v>-0.44128383754783607</v>
      </c>
      <c r="H621" s="30">
        <f t="shared" si="120"/>
        <v>3.2628780000000006</v>
      </c>
      <c r="I621" s="30">
        <f>(C621-C620)*'ADF test'!$E$3</f>
        <v>2.6395746395185746</v>
      </c>
      <c r="J621" s="5">
        <f t="shared" si="123"/>
        <v>0</v>
      </c>
      <c r="K621" s="49">
        <f t="shared" si="129"/>
        <v>-208</v>
      </c>
      <c r="L621" s="5">
        <f t="shared" si="124"/>
        <v>0</v>
      </c>
      <c r="M621" s="49">
        <f t="shared" si="130"/>
        <v>-826</v>
      </c>
      <c r="N621" s="42">
        <f t="shared" si="121"/>
        <v>0</v>
      </c>
      <c r="P621" s="5">
        <f t="shared" si="125"/>
        <v>-678.67862400000013</v>
      </c>
      <c r="Q621" s="5">
        <f t="shared" si="126"/>
        <v>549.03152501986347</v>
      </c>
      <c r="R621" s="5">
        <f t="shared" si="127"/>
        <v>-129.64709898013666</v>
      </c>
      <c r="S621" s="3">
        <f t="shared" si="128"/>
        <v>19609.792225717098</v>
      </c>
    </row>
    <row r="622" spans="1:19" x14ac:dyDescent="0.3">
      <c r="A622" s="4">
        <v>41180</v>
      </c>
      <c r="B622" s="11">
        <v>286.02816799999999</v>
      </c>
      <c r="C622" s="11">
        <v>183.92845199999999</v>
      </c>
      <c r="D622" s="3">
        <f>B622-'ADF test'!$E$3*'Profitability analysis'!C622</f>
        <v>96.843576313448267</v>
      </c>
      <c r="E622" s="3">
        <f t="shared" si="122"/>
        <v>96.968919319570134</v>
      </c>
      <c r="F622" s="3">
        <f t="shared" si="118"/>
        <v>6.2108534146740251</v>
      </c>
      <c r="G622" s="17">
        <f t="shared" si="119"/>
        <v>-2.0181285526031875E-2</v>
      </c>
      <c r="H622" s="30">
        <f t="shared" si="120"/>
        <v>5.6525579999999991</v>
      </c>
      <c r="I622" s="30">
        <f>(C622-C621)*'ADF test'!$E$3</f>
        <v>3.1857233591889731</v>
      </c>
      <c r="J622" s="5">
        <f t="shared" si="123"/>
        <v>0</v>
      </c>
      <c r="K622" s="49">
        <f t="shared" si="129"/>
        <v>-208</v>
      </c>
      <c r="L622" s="5">
        <f t="shared" si="124"/>
        <v>0</v>
      </c>
      <c r="M622" s="49">
        <f t="shared" si="130"/>
        <v>-826</v>
      </c>
      <c r="N622" s="42">
        <f t="shared" si="121"/>
        <v>0</v>
      </c>
      <c r="P622" s="5">
        <f t="shared" si="125"/>
        <v>-1175.7320639999998</v>
      </c>
      <c r="Q622" s="5">
        <f t="shared" si="126"/>
        <v>662.63045871130635</v>
      </c>
      <c r="R622" s="5">
        <f t="shared" si="127"/>
        <v>-513.10160528869346</v>
      </c>
      <c r="S622" s="3">
        <f t="shared" si="128"/>
        <v>19096.690620428402</v>
      </c>
    </row>
    <row r="623" spans="1:19" x14ac:dyDescent="0.3">
      <c r="A623" s="4">
        <v>41183</v>
      </c>
      <c r="B623" s="11">
        <v>284.55758700000001</v>
      </c>
      <c r="C623" s="11">
        <v>183.57444799999999</v>
      </c>
      <c r="D623" s="3">
        <f>B623-'ADF test'!$E$3*'Profitability analysis'!C623</f>
        <v>95.737115717155064</v>
      </c>
      <c r="E623" s="3">
        <f t="shared" si="122"/>
        <v>96.668769749189806</v>
      </c>
      <c r="F623" s="3">
        <f t="shared" si="118"/>
        <v>6.0374302088189049</v>
      </c>
      <c r="G623" s="17">
        <f t="shared" si="119"/>
        <v>-0.1543130106371865</v>
      </c>
      <c r="H623" s="30">
        <f t="shared" si="120"/>
        <v>-1.4705809999999815</v>
      </c>
      <c r="I623" s="30">
        <f>(C623-C622)*'ADF test'!$E$3</f>
        <v>-0.36412040370679949</v>
      </c>
      <c r="J623" s="5">
        <f t="shared" si="123"/>
        <v>0</v>
      </c>
      <c r="K623" s="49">
        <f t="shared" si="129"/>
        <v>-208</v>
      </c>
      <c r="L623" s="5">
        <f t="shared" si="124"/>
        <v>0</v>
      </c>
      <c r="M623" s="49">
        <f t="shared" si="130"/>
        <v>-826</v>
      </c>
      <c r="N623" s="42">
        <f t="shared" si="121"/>
        <v>0</v>
      </c>
      <c r="P623" s="5">
        <f t="shared" si="125"/>
        <v>305.88084799999615</v>
      </c>
      <c r="Q623" s="5">
        <f t="shared" si="126"/>
        <v>-75.737043971014288</v>
      </c>
      <c r="R623" s="5">
        <f t="shared" si="127"/>
        <v>230.14380402898186</v>
      </c>
      <c r="S623" s="3">
        <f t="shared" si="128"/>
        <v>19326.834424457385</v>
      </c>
    </row>
    <row r="624" spans="1:19" x14ac:dyDescent="0.3">
      <c r="A624" s="4">
        <v>41185</v>
      </c>
      <c r="B624" s="11">
        <v>280.23773199999999</v>
      </c>
      <c r="C624" s="11">
        <v>181.18521100000001</v>
      </c>
      <c r="D624" s="3">
        <f>B624-'ADF test'!$E$3*'Profitability analysis'!C624</f>
        <v>93.874775154820185</v>
      </c>
      <c r="E624" s="3">
        <f t="shared" si="122"/>
        <v>96.291817629963745</v>
      </c>
      <c r="F624" s="3">
        <f t="shared" si="118"/>
        <v>5.8371936930516597</v>
      </c>
      <c r="G624" s="17">
        <f t="shared" si="119"/>
        <v>-0.41407611298228841</v>
      </c>
      <c r="H624" s="30">
        <f t="shared" si="120"/>
        <v>-4.3198550000000182</v>
      </c>
      <c r="I624" s="30">
        <f>(C624-C623)*'ADF test'!$E$3</f>
        <v>-2.457514437665131</v>
      </c>
      <c r="J624" s="5">
        <f t="shared" si="123"/>
        <v>0</v>
      </c>
      <c r="K624" s="49">
        <f t="shared" si="129"/>
        <v>-208</v>
      </c>
      <c r="L624" s="5">
        <f t="shared" si="124"/>
        <v>0</v>
      </c>
      <c r="M624" s="49">
        <f t="shared" si="130"/>
        <v>-826</v>
      </c>
      <c r="N624" s="42">
        <f t="shared" si="121"/>
        <v>0</v>
      </c>
      <c r="P624" s="5">
        <f t="shared" si="125"/>
        <v>898.52984000000379</v>
      </c>
      <c r="Q624" s="5">
        <f t="shared" si="126"/>
        <v>-511.16300303434724</v>
      </c>
      <c r="R624" s="5">
        <f t="shared" si="127"/>
        <v>387.36683696565655</v>
      </c>
      <c r="S624" s="3">
        <f t="shared" si="128"/>
        <v>19714.201261423041</v>
      </c>
    </row>
    <row r="625" spans="1:19" x14ac:dyDescent="0.3">
      <c r="A625" s="4">
        <v>41186</v>
      </c>
      <c r="B625" s="11">
        <v>280.60537699999998</v>
      </c>
      <c r="C625" s="11">
        <v>182.20285000000001</v>
      </c>
      <c r="D625" s="3">
        <f>B625-'ADF test'!$E$3*'Profitability analysis'!C625</f>
        <v>93.195699994856483</v>
      </c>
      <c r="E625" s="3">
        <f t="shared" si="122"/>
        <v>95.911653883740613</v>
      </c>
      <c r="F625" s="3">
        <f t="shared" si="118"/>
        <v>5.6456459148011398</v>
      </c>
      <c r="G625" s="17">
        <f t="shared" si="119"/>
        <v>-0.4810705329152396</v>
      </c>
      <c r="H625" s="30">
        <f t="shared" si="120"/>
        <v>0.36764499999998179</v>
      </c>
      <c r="I625" s="30">
        <f>(C625-C624)*'ADF test'!$E$3</f>
        <v>1.0467201599636762</v>
      </c>
      <c r="J625" s="5">
        <f t="shared" si="123"/>
        <v>0</v>
      </c>
      <c r="K625" s="49">
        <f t="shared" si="129"/>
        <v>-208</v>
      </c>
      <c r="L625" s="5">
        <f t="shared" si="124"/>
        <v>0</v>
      </c>
      <c r="M625" s="49">
        <f t="shared" si="130"/>
        <v>-826</v>
      </c>
      <c r="N625" s="42">
        <f t="shared" si="121"/>
        <v>0</v>
      </c>
      <c r="P625" s="5">
        <f t="shared" si="125"/>
        <v>-76.470159999996213</v>
      </c>
      <c r="Q625" s="5">
        <f t="shared" si="126"/>
        <v>217.71779327244465</v>
      </c>
      <c r="R625" s="5">
        <f t="shared" si="127"/>
        <v>141.24763327244844</v>
      </c>
      <c r="S625" s="3">
        <f t="shared" si="128"/>
        <v>19855.448894695488</v>
      </c>
    </row>
    <row r="626" spans="1:19" x14ac:dyDescent="0.3">
      <c r="A626" s="4">
        <v>41187</v>
      </c>
      <c r="B626" s="11">
        <v>272.88482699999997</v>
      </c>
      <c r="C626" s="11">
        <v>177.29161099999999</v>
      </c>
      <c r="D626" s="3">
        <f>B626-'ADF test'!$E$3*'Profitability analysis'!C626</f>
        <v>90.526737907367561</v>
      </c>
      <c r="E626" s="3">
        <f t="shared" si="122"/>
        <v>95.361707773526703</v>
      </c>
      <c r="F626" s="3">
        <f t="shared" si="118"/>
        <v>5.3199078236650115</v>
      </c>
      <c r="G626" s="17">
        <f t="shared" si="119"/>
        <v>-0.90884466919733498</v>
      </c>
      <c r="H626" s="30">
        <f t="shared" si="120"/>
        <v>-7.7205500000000029</v>
      </c>
      <c r="I626" s="30">
        <f>(C626-C625)*'ADF test'!$E$3</f>
        <v>-5.0515879125110734</v>
      </c>
      <c r="J626" s="5">
        <f t="shared" si="123"/>
        <v>0</v>
      </c>
      <c r="K626" s="49">
        <f t="shared" si="129"/>
        <v>-208</v>
      </c>
      <c r="L626" s="5">
        <f t="shared" si="124"/>
        <v>0</v>
      </c>
      <c r="M626" s="49">
        <f t="shared" si="130"/>
        <v>-826</v>
      </c>
      <c r="N626" s="42">
        <f t="shared" si="121"/>
        <v>0</v>
      </c>
      <c r="P626" s="5">
        <f t="shared" si="125"/>
        <v>1605.8744000000006</v>
      </c>
      <c r="Q626" s="5">
        <f t="shared" si="126"/>
        <v>-1050.7302858023033</v>
      </c>
      <c r="R626" s="5">
        <f t="shared" si="127"/>
        <v>555.14411419769726</v>
      </c>
      <c r="S626" s="3">
        <f t="shared" si="128"/>
        <v>20410.593008893185</v>
      </c>
    </row>
    <row r="627" spans="1:19" x14ac:dyDescent="0.3">
      <c r="A627" s="4">
        <v>41190</v>
      </c>
      <c r="B627" s="11">
        <v>273.48226899999997</v>
      </c>
      <c r="C627" s="11">
        <v>173.61923200000001</v>
      </c>
      <c r="D627" s="3">
        <f>B627-'ADF test'!$E$3*'Profitability analysis'!C627</f>
        <v>94.901504807776462</v>
      </c>
      <c r="E627" s="3">
        <f t="shared" si="122"/>
        <v>94.864412217351486</v>
      </c>
      <c r="F627" s="3">
        <f t="shared" si="118"/>
        <v>4.5655414847742746</v>
      </c>
      <c r="G627" s="17">
        <f t="shared" si="119"/>
        <v>8.1244668455377807E-3</v>
      </c>
      <c r="H627" s="30">
        <f t="shared" si="120"/>
        <v>0.59744200000000092</v>
      </c>
      <c r="I627" s="30">
        <f>(C627-C626)*'ADF test'!$E$3</f>
        <v>-3.7773249004088996</v>
      </c>
      <c r="J627" s="5">
        <f t="shared" si="123"/>
        <v>0</v>
      </c>
      <c r="K627" s="49">
        <f t="shared" si="129"/>
        <v>-208</v>
      </c>
      <c r="L627" s="5">
        <f t="shared" si="124"/>
        <v>0</v>
      </c>
      <c r="M627" s="49">
        <f t="shared" si="130"/>
        <v>-826</v>
      </c>
      <c r="N627" s="42">
        <f t="shared" si="121"/>
        <v>0</v>
      </c>
      <c r="P627" s="5">
        <f t="shared" si="125"/>
        <v>-124.26793600000019</v>
      </c>
      <c r="Q627" s="5">
        <f t="shared" si="126"/>
        <v>-785.68357928505111</v>
      </c>
      <c r="R627" s="5">
        <f t="shared" si="127"/>
        <v>-909.9515152850513</v>
      </c>
      <c r="S627" s="3">
        <f t="shared" si="128"/>
        <v>19500.641493608135</v>
      </c>
    </row>
    <row r="628" spans="1:19" x14ac:dyDescent="0.3">
      <c r="A628" s="4">
        <v>41191</v>
      </c>
      <c r="B628" s="11">
        <v>272.28741500000001</v>
      </c>
      <c r="C628" s="11">
        <v>174.371399</v>
      </c>
      <c r="D628" s="3">
        <f>B628-'ADF test'!$E$3*'Profitability analysis'!C628</f>
        <v>92.932989064703179</v>
      </c>
      <c r="E628" s="3">
        <f t="shared" si="122"/>
        <v>94.42392623002641</v>
      </c>
      <c r="F628" s="3">
        <f t="shared" si="118"/>
        <v>4.0474804457758058</v>
      </c>
      <c r="G628" s="17">
        <f t="shared" si="119"/>
        <v>-0.36836179576340217</v>
      </c>
      <c r="H628" s="30">
        <f t="shared" si="120"/>
        <v>-1.1948539999999639</v>
      </c>
      <c r="I628" s="30">
        <f>(C628-C627)*'ADF test'!$E$3</f>
        <v>0.77366174307331137</v>
      </c>
      <c r="J628" s="5">
        <f t="shared" si="123"/>
        <v>0</v>
      </c>
      <c r="K628" s="49">
        <f t="shared" si="129"/>
        <v>-208</v>
      </c>
      <c r="L628" s="5">
        <f t="shared" si="124"/>
        <v>0</v>
      </c>
      <c r="M628" s="49">
        <f t="shared" si="130"/>
        <v>-826</v>
      </c>
      <c r="N628" s="42">
        <f t="shared" si="121"/>
        <v>0</v>
      </c>
      <c r="P628" s="5">
        <f t="shared" si="125"/>
        <v>248.52963199999249</v>
      </c>
      <c r="Q628" s="5">
        <f t="shared" si="126"/>
        <v>160.92164255924877</v>
      </c>
      <c r="R628" s="5">
        <f t="shared" si="127"/>
        <v>409.45127455924126</v>
      </c>
      <c r="S628" s="3">
        <f t="shared" si="128"/>
        <v>19910.092768167375</v>
      </c>
    </row>
    <row r="629" spans="1:19" x14ac:dyDescent="0.3">
      <c r="A629" s="4">
        <v>41192</v>
      </c>
      <c r="B629" s="11">
        <v>270.77087399999999</v>
      </c>
      <c r="C629" s="11">
        <v>170.83175700000001</v>
      </c>
      <c r="D629" s="3">
        <f>B629-'ADF test'!$E$3*'Profitability analysis'!C629</f>
        <v>95.057242728089818</v>
      </c>
      <c r="E629" s="3">
        <f t="shared" si="122"/>
        <v>94.127376149429764</v>
      </c>
      <c r="F629" s="3">
        <f t="shared" si="118"/>
        <v>3.6295065852357098</v>
      </c>
      <c r="G629" s="17">
        <f t="shared" si="119"/>
        <v>0.25619641591025399</v>
      </c>
      <c r="H629" s="30">
        <f t="shared" si="120"/>
        <v>-1.5165410000000179</v>
      </c>
      <c r="I629" s="30">
        <f>(C629-C628)*'ADF test'!$E$3</f>
        <v>-3.6407946633866457</v>
      </c>
      <c r="J629" s="5">
        <f t="shared" si="123"/>
        <v>0</v>
      </c>
      <c r="K629" s="49">
        <f t="shared" si="129"/>
        <v>-208</v>
      </c>
      <c r="L629" s="5">
        <f t="shared" si="124"/>
        <v>0</v>
      </c>
      <c r="M629" s="49">
        <f t="shared" si="130"/>
        <v>-826</v>
      </c>
      <c r="N629" s="42">
        <f t="shared" si="121"/>
        <v>0</v>
      </c>
      <c r="P629" s="5">
        <f t="shared" si="125"/>
        <v>315.44052800000372</v>
      </c>
      <c r="Q629" s="5">
        <f t="shared" si="126"/>
        <v>-757.28528998442232</v>
      </c>
      <c r="R629" s="5">
        <f t="shared" si="127"/>
        <v>-441.8447619844186</v>
      </c>
      <c r="S629" s="3">
        <f t="shared" si="128"/>
        <v>19468.248006182956</v>
      </c>
    </row>
    <row r="630" spans="1:19" x14ac:dyDescent="0.3">
      <c r="A630" s="4">
        <v>41193</v>
      </c>
      <c r="B630" s="11">
        <v>277.02084400000001</v>
      </c>
      <c r="C630" s="11">
        <v>179.23840300000001</v>
      </c>
      <c r="D630" s="3">
        <f>B630-'ADF test'!$E$3*'Profitability analysis'!C630</f>
        <v>92.660329259710608</v>
      </c>
      <c r="E630" s="3">
        <f t="shared" si="122"/>
        <v>93.746765285417567</v>
      </c>
      <c r="F630" s="3">
        <f t="shared" si="118"/>
        <v>3.1117383812807415</v>
      </c>
      <c r="G630" s="17">
        <f t="shared" si="119"/>
        <v>-0.3491411849539226</v>
      </c>
      <c r="H630" s="30">
        <f t="shared" si="120"/>
        <v>6.2499700000000189</v>
      </c>
      <c r="I630" s="30">
        <f>(C630-C629)*'ADF test'!$E$3</f>
        <v>8.6468834683792295</v>
      </c>
      <c r="J630" s="5">
        <f t="shared" si="123"/>
        <v>0</v>
      </c>
      <c r="K630" s="49">
        <f t="shared" si="129"/>
        <v>-208</v>
      </c>
      <c r="L630" s="5">
        <f t="shared" si="124"/>
        <v>0</v>
      </c>
      <c r="M630" s="49">
        <f t="shared" si="130"/>
        <v>-826</v>
      </c>
      <c r="N630" s="42">
        <f t="shared" si="121"/>
        <v>0</v>
      </c>
      <c r="P630" s="5">
        <f t="shared" si="125"/>
        <v>-1299.9937600000039</v>
      </c>
      <c r="Q630" s="5">
        <f t="shared" si="126"/>
        <v>1798.5517614228797</v>
      </c>
      <c r="R630" s="5">
        <f t="shared" si="127"/>
        <v>498.5580014228758</v>
      </c>
      <c r="S630" s="3">
        <f t="shared" si="128"/>
        <v>19966.806007605832</v>
      </c>
    </row>
    <row r="631" spans="1:19" x14ac:dyDescent="0.3">
      <c r="A631" s="4">
        <v>41194</v>
      </c>
      <c r="B631" s="11">
        <v>277.52636699999999</v>
      </c>
      <c r="C631" s="11">
        <v>179.725098</v>
      </c>
      <c r="D631" s="3">
        <f>B631-'ADF test'!$E$3*'Profitability analysis'!C631</f>
        <v>92.665248933527607</v>
      </c>
      <c r="E631" s="3">
        <f t="shared" si="122"/>
        <v>93.490874050070062</v>
      </c>
      <c r="F631" s="3">
        <f t="shared" si="118"/>
        <v>2.8558040630401318</v>
      </c>
      <c r="G631" s="17">
        <f t="shared" si="119"/>
        <v>-0.28910425866666056</v>
      </c>
      <c r="H631" s="30">
        <f t="shared" si="120"/>
        <v>0.5055229999999824</v>
      </c>
      <c r="I631" s="30">
        <f>(C631-C630)*'ADF test'!$E$3</f>
        <v>0.50060332618297587</v>
      </c>
      <c r="J631" s="5">
        <f t="shared" si="123"/>
        <v>0</v>
      </c>
      <c r="K631" s="49">
        <f t="shared" si="129"/>
        <v>-208</v>
      </c>
      <c r="L631" s="5">
        <f t="shared" si="124"/>
        <v>0</v>
      </c>
      <c r="M631" s="49">
        <f t="shared" si="130"/>
        <v>-826</v>
      </c>
      <c r="N631" s="42">
        <f t="shared" si="121"/>
        <v>0</v>
      </c>
      <c r="P631" s="5">
        <f t="shared" si="125"/>
        <v>-105.14878399999634</v>
      </c>
      <c r="Q631" s="5">
        <f t="shared" si="126"/>
        <v>104.12549184605898</v>
      </c>
      <c r="R631" s="5">
        <f t="shared" si="127"/>
        <v>-1.0232921539373621</v>
      </c>
      <c r="S631" s="3">
        <f t="shared" si="128"/>
        <v>19965.782715451893</v>
      </c>
    </row>
    <row r="632" spans="1:19" x14ac:dyDescent="0.3">
      <c r="A632" s="4">
        <v>41197</v>
      </c>
      <c r="B632" s="11">
        <v>278.67526199999998</v>
      </c>
      <c r="C632" s="11">
        <v>180.65425099999999</v>
      </c>
      <c r="D632" s="3">
        <f>B632-'ADF test'!$E$3*'Profitability analysis'!C632</f>
        <v>92.85843844583431</v>
      </c>
      <c r="E632" s="3">
        <f t="shared" si="122"/>
        <v>93.342317197242267</v>
      </c>
      <c r="F632" s="3">
        <f t="shared" si="118"/>
        <v>2.7644650807703304</v>
      </c>
      <c r="G632" s="17">
        <f t="shared" si="119"/>
        <v>-0.17503521920889015</v>
      </c>
      <c r="H632" s="30">
        <f t="shared" si="120"/>
        <v>1.1488949999999818</v>
      </c>
      <c r="I632" s="30">
        <f>(C632-C631)*'ADF test'!$E$3</f>
        <v>0.95570548769328967</v>
      </c>
      <c r="J632" s="5">
        <f t="shared" si="123"/>
        <v>0</v>
      </c>
      <c r="K632" s="49">
        <f t="shared" si="129"/>
        <v>-208</v>
      </c>
      <c r="L632" s="5">
        <f t="shared" si="124"/>
        <v>0</v>
      </c>
      <c r="M632" s="49">
        <f t="shared" si="130"/>
        <v>-826</v>
      </c>
      <c r="N632" s="42">
        <f t="shared" si="121"/>
        <v>0</v>
      </c>
      <c r="P632" s="5">
        <f t="shared" si="125"/>
        <v>-238.97015999999621</v>
      </c>
      <c r="Q632" s="5">
        <f t="shared" si="126"/>
        <v>198.78674144020425</v>
      </c>
      <c r="R632" s="5">
        <f t="shared" si="127"/>
        <v>-40.18341855979196</v>
      </c>
      <c r="S632" s="3">
        <f t="shared" si="128"/>
        <v>19925.599296892102</v>
      </c>
    </row>
    <row r="633" spans="1:19" x14ac:dyDescent="0.3">
      <c r="A633" s="4">
        <v>41198</v>
      </c>
      <c r="B633" s="11">
        <v>273.89584400000001</v>
      </c>
      <c r="C633" s="11">
        <v>176.67214999999999</v>
      </c>
      <c r="D633" s="3">
        <f>B633-'ADF test'!$E$3*'Profitability analysis'!C633</f>
        <v>92.174918299308416</v>
      </c>
      <c r="E633" s="3">
        <f t="shared" si="122"/>
        <v>93.348939310045139</v>
      </c>
      <c r="F633" s="3">
        <f t="shared" si="118"/>
        <v>2.7613160702721733</v>
      </c>
      <c r="G633" s="17">
        <f t="shared" si="119"/>
        <v>-0.42516719595269081</v>
      </c>
      <c r="H633" s="30">
        <f t="shared" si="120"/>
        <v>-4.7794179999999642</v>
      </c>
      <c r="I633" s="30">
        <f>(C633-C632)*'ADF test'!$E$3</f>
        <v>-4.0958978534740744</v>
      </c>
      <c r="J633" s="5">
        <f t="shared" si="123"/>
        <v>0</v>
      </c>
      <c r="K633" s="49">
        <f t="shared" si="129"/>
        <v>-208</v>
      </c>
      <c r="L633" s="5">
        <f t="shared" si="124"/>
        <v>0</v>
      </c>
      <c r="M633" s="49">
        <f t="shared" si="130"/>
        <v>-826</v>
      </c>
      <c r="N633" s="42">
        <f t="shared" si="121"/>
        <v>0</v>
      </c>
      <c r="P633" s="5">
        <f t="shared" si="125"/>
        <v>994.11894399999255</v>
      </c>
      <c r="Q633" s="5">
        <f t="shared" si="126"/>
        <v>-851.94675352260742</v>
      </c>
      <c r="R633" s="5">
        <f t="shared" si="127"/>
        <v>142.17219047738513</v>
      </c>
      <c r="S633" s="3">
        <f t="shared" si="128"/>
        <v>20067.771487369486</v>
      </c>
    </row>
    <row r="634" spans="1:19" x14ac:dyDescent="0.3">
      <c r="A634" s="4">
        <v>41199</v>
      </c>
      <c r="B634" s="11">
        <v>271.18447900000001</v>
      </c>
      <c r="C634" s="11">
        <v>176.450928</v>
      </c>
      <c r="D634" s="3">
        <f>B634-'ADF test'!$E$3*'Profitability analysis'!C634</f>
        <v>89.691097180023945</v>
      </c>
      <c r="E634" s="3">
        <f t="shared" si="122"/>
        <v>93.330338855921269</v>
      </c>
      <c r="F634" s="3">
        <f t="shared" si="118"/>
        <v>2.7846972207801901</v>
      </c>
      <c r="G634" s="17">
        <f t="shared" si="119"/>
        <v>-1.3068715868785605</v>
      </c>
      <c r="H634" s="30">
        <f t="shared" si="120"/>
        <v>-2.7113650000000007</v>
      </c>
      <c r="I634" s="30">
        <f>(C634-C633)*'ADF test'!$E$3</f>
        <v>-0.22754388071552498</v>
      </c>
      <c r="J634" s="5">
        <f t="shared" si="123"/>
        <v>1</v>
      </c>
      <c r="K634" s="49">
        <f t="shared" si="129"/>
        <v>-207</v>
      </c>
      <c r="L634" s="5">
        <f t="shared" si="124"/>
        <v>0</v>
      </c>
      <c r="M634" s="49">
        <f t="shared" si="130"/>
        <v>-826</v>
      </c>
      <c r="N634" s="42">
        <f t="shared" si="121"/>
        <v>1</v>
      </c>
      <c r="P634" s="5">
        <f t="shared" si="125"/>
        <v>563.96392000000014</v>
      </c>
      <c r="Q634" s="5">
        <f t="shared" si="126"/>
        <v>-47.329127188829197</v>
      </c>
      <c r="R634" s="5">
        <f t="shared" si="127"/>
        <v>516.634792811171</v>
      </c>
      <c r="S634" s="3">
        <f t="shared" si="128"/>
        <v>20584.406280180658</v>
      </c>
    </row>
    <row r="635" spans="1:19" x14ac:dyDescent="0.3">
      <c r="A635" s="4">
        <v>41200</v>
      </c>
      <c r="B635" s="11">
        <v>278.44549599999999</v>
      </c>
      <c r="C635" s="11">
        <v>185.38850400000001</v>
      </c>
      <c r="D635" s="3">
        <f>B635-'ADF test'!$E$3*'Profitability analysis'!C635</f>
        <v>87.759128277943233</v>
      </c>
      <c r="E635" s="3">
        <f t="shared" si="122"/>
        <v>93.017784716989809</v>
      </c>
      <c r="F635" s="3">
        <f t="shared" si="118"/>
        <v>2.8678246697224425</v>
      </c>
      <c r="G635" s="17">
        <f t="shared" si="119"/>
        <v>-1.8336743157856736</v>
      </c>
      <c r="H635" s="30">
        <f t="shared" si="120"/>
        <v>7.2610169999999812</v>
      </c>
      <c r="I635" s="30">
        <f>(C635-C634)*'ADF test'!$E$3</f>
        <v>9.1929859020806948</v>
      </c>
      <c r="J635" s="5">
        <f t="shared" si="123"/>
        <v>10</v>
      </c>
      <c r="K635" s="49">
        <f t="shared" si="129"/>
        <v>-197</v>
      </c>
      <c r="L635" s="5">
        <f t="shared" si="124"/>
        <v>0</v>
      </c>
      <c r="M635" s="49">
        <f t="shared" si="130"/>
        <v>-826</v>
      </c>
      <c r="N635" s="42">
        <f t="shared" si="121"/>
        <v>10</v>
      </c>
      <c r="P635" s="5">
        <f t="shared" si="125"/>
        <v>-1503.030518999996</v>
      </c>
      <c r="Q635" s="5">
        <f t="shared" si="126"/>
        <v>1902.9480817307037</v>
      </c>
      <c r="R635" s="5">
        <f t="shared" si="127"/>
        <v>399.91756273070769</v>
      </c>
      <c r="S635" s="3">
        <f t="shared" si="128"/>
        <v>20984.323842911366</v>
      </c>
    </row>
    <row r="636" spans="1:19" x14ac:dyDescent="0.3">
      <c r="A636" s="4">
        <v>41201</v>
      </c>
      <c r="B636" s="11">
        <v>277.29656999999997</v>
      </c>
      <c r="C636" s="11">
        <v>185.344269</v>
      </c>
      <c r="D636" s="3">
        <f>B636-'ADF test'!$E$3*'Profitability analysis'!C636</f>
        <v>86.655701385461697</v>
      </c>
      <c r="E636" s="3">
        <f t="shared" si="122"/>
        <v>92.881481197495333</v>
      </c>
      <c r="F636" s="3">
        <f t="shared" si="118"/>
        <v>3.0696537418420058</v>
      </c>
      <c r="G636" s="17">
        <f t="shared" si="119"/>
        <v>-2.0281700594340437</v>
      </c>
      <c r="H636" s="30">
        <f t="shared" si="120"/>
        <v>-1.1489260000000172</v>
      </c>
      <c r="I636" s="30">
        <f>(C636-C635)*'ADF test'!$E$3</f>
        <v>-4.5499107518489817E-2</v>
      </c>
      <c r="J636" s="5">
        <f t="shared" si="123"/>
        <v>10</v>
      </c>
      <c r="K636" s="49">
        <f t="shared" si="129"/>
        <v>-187</v>
      </c>
      <c r="L636" s="5">
        <f t="shared" si="124"/>
        <v>0</v>
      </c>
      <c r="M636" s="49">
        <f t="shared" si="130"/>
        <v>-826</v>
      </c>
      <c r="N636" s="42">
        <f t="shared" si="121"/>
        <v>10</v>
      </c>
      <c r="P636" s="5">
        <f t="shared" si="125"/>
        <v>226.33842200000339</v>
      </c>
      <c r="Q636" s="5">
        <f t="shared" si="126"/>
        <v>-8.9633241811424949</v>
      </c>
      <c r="R636" s="5">
        <f t="shared" si="127"/>
        <v>217.37509781886089</v>
      </c>
      <c r="S636" s="3">
        <f t="shared" si="128"/>
        <v>21201.698940730228</v>
      </c>
    </row>
    <row r="637" spans="1:19" x14ac:dyDescent="0.3">
      <c r="A637" s="4">
        <v>41204</v>
      </c>
      <c r="B637" s="11">
        <v>276.83703600000001</v>
      </c>
      <c r="C637" s="11">
        <v>184.76908900000001</v>
      </c>
      <c r="D637" s="3">
        <f>B637-'ADF test'!$E$3*'Profitability analysis'!C637</f>
        <v>86.787784355337976</v>
      </c>
      <c r="E637" s="3">
        <f t="shared" si="122"/>
        <v>92.699460890149041</v>
      </c>
      <c r="F637" s="3">
        <f t="shared" si="118"/>
        <v>3.2642200750267576</v>
      </c>
      <c r="G637" s="17">
        <f t="shared" si="119"/>
        <v>-1.811053298776923</v>
      </c>
      <c r="H637" s="30">
        <f t="shared" si="120"/>
        <v>-0.45953399999996236</v>
      </c>
      <c r="I637" s="30">
        <f>(C637-C636)*'ADF test'!$E$3</f>
        <v>-0.59161696987624701</v>
      </c>
      <c r="J637" s="5">
        <f t="shared" si="123"/>
        <v>10</v>
      </c>
      <c r="K637" s="49">
        <f t="shared" si="129"/>
        <v>-177</v>
      </c>
      <c r="L637" s="5">
        <f t="shared" si="124"/>
        <v>0</v>
      </c>
      <c r="M637" s="49">
        <f t="shared" si="130"/>
        <v>-826</v>
      </c>
      <c r="N637" s="42">
        <f t="shared" si="121"/>
        <v>10</v>
      </c>
      <c r="P637" s="5">
        <f t="shared" si="125"/>
        <v>85.932857999992962</v>
      </c>
      <c r="Q637" s="5">
        <f t="shared" si="126"/>
        <v>-110.63237336685819</v>
      </c>
      <c r="R637" s="5">
        <f t="shared" si="127"/>
        <v>-24.699515366865228</v>
      </c>
      <c r="S637" s="3">
        <f t="shared" si="128"/>
        <v>21176.999425363363</v>
      </c>
    </row>
    <row r="638" spans="1:19" x14ac:dyDescent="0.3">
      <c r="A638" s="4">
        <v>41205</v>
      </c>
      <c r="B638" s="11">
        <v>273.94180299999999</v>
      </c>
      <c r="C638" s="11">
        <v>181.18521100000001</v>
      </c>
      <c r="D638" s="3">
        <f>B638-'ADF test'!$E$3*'Profitability analysis'!C638</f>
        <v>87.578846154820184</v>
      </c>
      <c r="E638" s="3">
        <f t="shared" si="122"/>
        <v>92.487993102243905</v>
      </c>
      <c r="F638" s="3">
        <f t="shared" si="118"/>
        <v>3.3854721615725678</v>
      </c>
      <c r="G638" s="17">
        <f t="shared" si="119"/>
        <v>-1.4500627130082202</v>
      </c>
      <c r="H638" s="30">
        <f t="shared" si="120"/>
        <v>-2.8952330000000188</v>
      </c>
      <c r="I638" s="30">
        <f>(C638-C637)*'ADF test'!$E$3</f>
        <v>-3.6862947994822215</v>
      </c>
      <c r="J638" s="5">
        <f t="shared" si="123"/>
        <v>1</v>
      </c>
      <c r="K638" s="49">
        <f t="shared" si="129"/>
        <v>-176</v>
      </c>
      <c r="L638" s="5">
        <f t="shared" si="124"/>
        <v>0</v>
      </c>
      <c r="M638" s="49">
        <f t="shared" si="130"/>
        <v>-826</v>
      </c>
      <c r="N638" s="42">
        <f t="shared" si="121"/>
        <v>1</v>
      </c>
      <c r="P638" s="5">
        <f t="shared" si="125"/>
        <v>512.45624100000327</v>
      </c>
      <c r="Q638" s="5">
        <f t="shared" si="126"/>
        <v>-652.47417950835325</v>
      </c>
      <c r="R638" s="5">
        <f t="shared" si="127"/>
        <v>-140.01793850834997</v>
      </c>
      <c r="S638" s="3">
        <f t="shared" si="128"/>
        <v>21036.981486855013</v>
      </c>
    </row>
    <row r="639" spans="1:19" x14ac:dyDescent="0.3">
      <c r="A639" s="4">
        <v>41207</v>
      </c>
      <c r="B639" s="11">
        <v>273.39035000000001</v>
      </c>
      <c r="C639" s="11">
        <v>184.32662999999999</v>
      </c>
      <c r="D639" s="3">
        <f>B639-'ADF test'!$E$3*'Profitability analysis'!C639</f>
        <v>83.796201545425419</v>
      </c>
      <c r="E639" s="3">
        <f t="shared" si="122"/>
        <v>92.206833355492279</v>
      </c>
      <c r="F639" s="3">
        <f t="shared" si="118"/>
        <v>3.7393107365634632</v>
      </c>
      <c r="G639" s="17">
        <f t="shared" si="119"/>
        <v>-2.2492465597540789</v>
      </c>
      <c r="H639" s="30">
        <f t="shared" si="120"/>
        <v>-0.55145299999998088</v>
      </c>
      <c r="I639" s="30">
        <f>(C639-C638)*'ADF test'!$E$3</f>
        <v>3.2311916093947923</v>
      </c>
      <c r="J639" s="5">
        <f t="shared" si="123"/>
        <v>10</v>
      </c>
      <c r="K639" s="49">
        <f t="shared" si="129"/>
        <v>-166</v>
      </c>
      <c r="L639" s="5">
        <f t="shared" si="124"/>
        <v>0</v>
      </c>
      <c r="M639" s="49">
        <f t="shared" si="130"/>
        <v>-826</v>
      </c>
      <c r="N639" s="42">
        <f t="shared" si="121"/>
        <v>10</v>
      </c>
      <c r="P639" s="5">
        <f t="shared" si="125"/>
        <v>97.055727999996634</v>
      </c>
      <c r="Q639" s="5">
        <f t="shared" si="126"/>
        <v>568.68972325348341</v>
      </c>
      <c r="R639" s="5">
        <f t="shared" si="127"/>
        <v>665.74545125348004</v>
      </c>
      <c r="S639" s="3">
        <f t="shared" si="128"/>
        <v>21702.726938108492</v>
      </c>
    </row>
    <row r="640" spans="1:19" x14ac:dyDescent="0.3">
      <c r="A640" s="4">
        <v>41211</v>
      </c>
      <c r="B640" s="11">
        <v>256.80035400000003</v>
      </c>
      <c r="C640" s="11">
        <v>177.82254</v>
      </c>
      <c r="D640" s="3">
        <f>B640-'ADF test'!$E$3*'Profitability analysis'!C640</f>
        <v>73.89616350224324</v>
      </c>
      <c r="E640" s="3">
        <f t="shared" si="122"/>
        <v>91.666704127054047</v>
      </c>
      <c r="F640" s="3">
        <f t="shared" si="118"/>
        <v>5.0088912840922077</v>
      </c>
      <c r="G640" s="17">
        <f t="shared" si="119"/>
        <v>-3.5477992267966485</v>
      </c>
      <c r="H640" s="30">
        <f t="shared" si="120"/>
        <v>-16.589995999999985</v>
      </c>
      <c r="I640" s="30">
        <f>(C640-C639)*'ADF test'!$E$3</f>
        <v>-6.6899579568178096</v>
      </c>
      <c r="J640" s="5">
        <f t="shared" si="123"/>
        <v>0</v>
      </c>
      <c r="K640" s="49">
        <f t="shared" si="129"/>
        <v>-166</v>
      </c>
      <c r="L640" s="5">
        <f t="shared" si="124"/>
        <v>0</v>
      </c>
      <c r="M640" s="49">
        <f t="shared" si="130"/>
        <v>-826</v>
      </c>
      <c r="N640" s="42">
        <f t="shared" si="121"/>
        <v>0</v>
      </c>
      <c r="P640" s="5">
        <f t="shared" si="125"/>
        <v>2753.9393359999976</v>
      </c>
      <c r="Q640" s="5">
        <f t="shared" si="126"/>
        <v>-1110.5330208317564</v>
      </c>
      <c r="R640" s="5">
        <f t="shared" si="127"/>
        <v>1643.4063151682412</v>
      </c>
      <c r="S640" s="3">
        <f t="shared" si="128"/>
        <v>23346.133253276734</v>
      </c>
    </row>
    <row r="641" spans="1:19" x14ac:dyDescent="0.3">
      <c r="A641" s="4">
        <v>41212</v>
      </c>
      <c r="B641" s="11">
        <v>250.87207000000001</v>
      </c>
      <c r="C641" s="11">
        <v>170.69901999999999</v>
      </c>
      <c r="D641" s="3">
        <f>B641-'ADF test'!$E$3*'Profitability analysis'!C641</f>
        <v>75.294968965112105</v>
      </c>
      <c r="E641" s="3">
        <f t="shared" si="122"/>
        <v>91.047662388491261</v>
      </c>
      <c r="F641" s="3">
        <f t="shared" si="118"/>
        <v>5.8110484007473886</v>
      </c>
      <c r="G641" s="17">
        <f t="shared" si="119"/>
        <v>-2.7108177968975653</v>
      </c>
      <c r="H641" s="30">
        <f t="shared" si="120"/>
        <v>-5.9282840000000192</v>
      </c>
      <c r="I641" s="30">
        <f>(C641-C640)*'ADF test'!$E$3</f>
        <v>-7.3270894628688961</v>
      </c>
      <c r="J641" s="5">
        <f t="shared" si="123"/>
        <v>0</v>
      </c>
      <c r="K641" s="49">
        <f t="shared" si="129"/>
        <v>-166</v>
      </c>
      <c r="L641" s="5">
        <f t="shared" si="124"/>
        <v>0</v>
      </c>
      <c r="M641" s="49">
        <f t="shared" si="130"/>
        <v>-826</v>
      </c>
      <c r="N641" s="42">
        <f t="shared" si="121"/>
        <v>0</v>
      </c>
      <c r="P641" s="5">
        <f t="shared" si="125"/>
        <v>984.09514400000319</v>
      </c>
      <c r="Q641" s="5">
        <f t="shared" si="126"/>
        <v>-1216.2968508362367</v>
      </c>
      <c r="R641" s="5">
        <f t="shared" si="127"/>
        <v>-232.20170683623348</v>
      </c>
      <c r="S641" s="3">
        <f t="shared" si="128"/>
        <v>23113.931546440501</v>
      </c>
    </row>
    <row r="642" spans="1:19" x14ac:dyDescent="0.3">
      <c r="A642" s="4">
        <v>41213</v>
      </c>
      <c r="B642" s="11">
        <v>254.13493299999999</v>
      </c>
      <c r="C642" s="11">
        <v>173.13252299999999</v>
      </c>
      <c r="D642" s="3">
        <f>B642-'ADF test'!$E$3*'Profitability analysis'!C642</f>
        <v>76.054786534038726</v>
      </c>
      <c r="E642" s="3">
        <f t="shared" si="122"/>
        <v>90.44718124136007</v>
      </c>
      <c r="F642" s="3">
        <f t="shared" si="118"/>
        <v>6.3899689815659535</v>
      </c>
      <c r="G642" s="17">
        <f t="shared" si="119"/>
        <v>-2.2523418734646627</v>
      </c>
      <c r="H642" s="30">
        <f t="shared" si="120"/>
        <v>3.2628629999999816</v>
      </c>
      <c r="I642" s="30">
        <f>(C642-C641)*'ADF test'!$E$3</f>
        <v>2.5030454310733776</v>
      </c>
      <c r="J642" s="5">
        <f t="shared" si="123"/>
        <v>10</v>
      </c>
      <c r="K642" s="49">
        <f t="shared" si="129"/>
        <v>-156</v>
      </c>
      <c r="L642" s="5">
        <f t="shared" si="124"/>
        <v>0</v>
      </c>
      <c r="M642" s="49">
        <f t="shared" si="130"/>
        <v>-826</v>
      </c>
      <c r="N642" s="42">
        <f t="shared" si="121"/>
        <v>10</v>
      </c>
      <c r="P642" s="5">
        <f t="shared" si="125"/>
        <v>-541.63525799999695</v>
      </c>
      <c r="Q642" s="5">
        <f t="shared" si="126"/>
        <v>415.50554155818071</v>
      </c>
      <c r="R642" s="5">
        <f t="shared" si="127"/>
        <v>-126.12971644181624</v>
      </c>
      <c r="S642" s="3">
        <f t="shared" si="128"/>
        <v>22987.801829998683</v>
      </c>
    </row>
    <row r="643" spans="1:19" x14ac:dyDescent="0.3">
      <c r="A643" s="4">
        <v>41214</v>
      </c>
      <c r="B643" s="11">
        <v>257.03012100000001</v>
      </c>
      <c r="C643" s="11">
        <v>182.64529400000001</v>
      </c>
      <c r="D643" s="3">
        <f>B643-'ADF test'!$E$3*'Profitability analysis'!C643</f>
        <v>69.165356233425456</v>
      </c>
      <c r="E643" s="3">
        <f t="shared" si="122"/>
        <v>89.471556422577763</v>
      </c>
      <c r="F643" s="3">
        <f t="shared" si="118"/>
        <v>7.298297586203975</v>
      </c>
      <c r="G643" s="17">
        <f t="shared" si="119"/>
        <v>-2.7823201163429214</v>
      </c>
      <c r="H643" s="30">
        <f t="shared" si="120"/>
        <v>2.8951880000000187</v>
      </c>
      <c r="I643" s="30">
        <f>(C643-C642)*'ADF test'!$E$3</f>
        <v>9.7846183006132907</v>
      </c>
      <c r="J643" s="5">
        <f t="shared" si="123"/>
        <v>0</v>
      </c>
      <c r="K643" s="49">
        <f t="shared" si="129"/>
        <v>-156</v>
      </c>
      <c r="L643" s="5">
        <f t="shared" si="124"/>
        <v>0</v>
      </c>
      <c r="M643" s="49">
        <f t="shared" si="130"/>
        <v>-826</v>
      </c>
      <c r="N643" s="42">
        <f t="shared" si="121"/>
        <v>0</v>
      </c>
      <c r="P643" s="5">
        <f t="shared" si="125"/>
        <v>-451.64932800000292</v>
      </c>
      <c r="Q643" s="5">
        <f t="shared" si="126"/>
        <v>1526.4004548956734</v>
      </c>
      <c r="R643" s="5">
        <f t="shared" si="127"/>
        <v>1074.7511268956705</v>
      </c>
      <c r="S643" s="3">
        <f t="shared" si="128"/>
        <v>24062.552956894353</v>
      </c>
    </row>
    <row r="644" spans="1:19" x14ac:dyDescent="0.3">
      <c r="A644" s="4">
        <v>41215</v>
      </c>
      <c r="B644" s="11">
        <v>260.29299900000001</v>
      </c>
      <c r="C644" s="11">
        <v>197.42330899999999</v>
      </c>
      <c r="D644" s="3">
        <f>B644-'ADF test'!$E$3*'Profitability analysis'!C644</f>
        <v>57.227906588017248</v>
      </c>
      <c r="E644" s="3">
        <f t="shared" si="122"/>
        <v>88.141834520384094</v>
      </c>
      <c r="F644" s="3">
        <f t="shared" si="118"/>
        <v>9.2341297444377322</v>
      </c>
      <c r="G644" s="17">
        <f t="shared" si="119"/>
        <v>-3.3477900774556639</v>
      </c>
      <c r="H644" s="30">
        <f t="shared" si="120"/>
        <v>3.2628780000000006</v>
      </c>
      <c r="I644" s="30">
        <f>(C644-C643)*'ADF test'!$E$3</f>
        <v>15.200327645408192</v>
      </c>
      <c r="J644" s="5">
        <f t="shared" si="123"/>
        <v>0</v>
      </c>
      <c r="K644" s="49">
        <f t="shared" si="129"/>
        <v>-156</v>
      </c>
      <c r="L644" s="5">
        <f t="shared" si="124"/>
        <v>0</v>
      </c>
      <c r="M644" s="49">
        <f t="shared" si="130"/>
        <v>-826</v>
      </c>
      <c r="N644" s="42">
        <f t="shared" si="121"/>
        <v>0</v>
      </c>
      <c r="P644" s="5">
        <f t="shared" si="125"/>
        <v>-509.0089680000001</v>
      </c>
      <c r="Q644" s="5">
        <f t="shared" si="126"/>
        <v>2371.251112683678</v>
      </c>
      <c r="R644" s="5">
        <f t="shared" si="127"/>
        <v>1862.2421446836779</v>
      </c>
      <c r="S644" s="3">
        <f t="shared" si="128"/>
        <v>25924.795101578031</v>
      </c>
    </row>
    <row r="645" spans="1:19" x14ac:dyDescent="0.3">
      <c r="A645" s="4">
        <v>41218</v>
      </c>
      <c r="B645" s="11">
        <v>256.80035400000003</v>
      </c>
      <c r="C645" s="11">
        <v>196.14016699999999</v>
      </c>
      <c r="D645" s="3">
        <f>B645-'ADF test'!$E$3*'Profitability analysis'!C645</f>
        <v>55.055072050761055</v>
      </c>
      <c r="E645" s="3">
        <f t="shared" si="122"/>
        <v>86.777524988069942</v>
      </c>
      <c r="F645" s="3">
        <f t="shared" si="118"/>
        <v>10.907437944457707</v>
      </c>
      <c r="G645" s="17">
        <f t="shared" si="119"/>
        <v>-2.9083321948604546</v>
      </c>
      <c r="H645" s="30">
        <f t="shared" si="120"/>
        <v>-3.4926449999999818</v>
      </c>
      <c r="I645" s="30">
        <f>(C645-C644)*'ADF test'!$E$3</f>
        <v>-1.3198104627437683</v>
      </c>
      <c r="J645" s="5">
        <f t="shared" si="123"/>
        <v>0</v>
      </c>
      <c r="K645" s="49">
        <f t="shared" si="129"/>
        <v>-156</v>
      </c>
      <c r="L645" s="5">
        <f t="shared" si="124"/>
        <v>0</v>
      </c>
      <c r="M645" s="49">
        <f t="shared" si="130"/>
        <v>-826</v>
      </c>
      <c r="N645" s="42">
        <f t="shared" si="121"/>
        <v>0</v>
      </c>
      <c r="P645" s="5">
        <f t="shared" si="125"/>
        <v>544.85261999999716</v>
      </c>
      <c r="Q645" s="5">
        <f t="shared" si="126"/>
        <v>-205.89043218802786</v>
      </c>
      <c r="R645" s="5">
        <f t="shared" si="127"/>
        <v>338.96218781196933</v>
      </c>
      <c r="S645" s="3">
        <f t="shared" si="128"/>
        <v>26263.75728939</v>
      </c>
    </row>
    <row r="646" spans="1:19" x14ac:dyDescent="0.3">
      <c r="A646" s="4">
        <v>41219</v>
      </c>
      <c r="B646" s="11">
        <v>256.29482999999999</v>
      </c>
      <c r="C646" s="11">
        <v>192.82174699999999</v>
      </c>
      <c r="D646" s="3">
        <f>B646-'ADF test'!$E$3*'Profitability analysis'!C646</f>
        <v>57.962798833432117</v>
      </c>
      <c r="E646" s="3">
        <f t="shared" si="122"/>
        <v>85.878930060791816</v>
      </c>
      <c r="F646" s="3">
        <f t="shared" si="118"/>
        <v>12.109856535163035</v>
      </c>
      <c r="G646" s="17">
        <f t="shared" si="119"/>
        <v>-2.3052404581590582</v>
      </c>
      <c r="H646" s="30">
        <f t="shared" si="120"/>
        <v>-0.50552400000003672</v>
      </c>
      <c r="I646" s="30">
        <f>(C646-C645)*'ADF test'!$E$3</f>
        <v>-3.4132507826711205</v>
      </c>
      <c r="J646" s="5">
        <f t="shared" si="123"/>
        <v>10</v>
      </c>
      <c r="K646" s="49">
        <f t="shared" si="129"/>
        <v>-146</v>
      </c>
      <c r="L646" s="5">
        <f t="shared" si="124"/>
        <v>0</v>
      </c>
      <c r="M646" s="49">
        <f t="shared" si="130"/>
        <v>-826</v>
      </c>
      <c r="N646" s="42">
        <f t="shared" si="121"/>
        <v>10</v>
      </c>
      <c r="P646" s="5">
        <f t="shared" si="125"/>
        <v>78.861744000005729</v>
      </c>
      <c r="Q646" s="5">
        <f t="shared" si="126"/>
        <v>-532.46712209669477</v>
      </c>
      <c r="R646" s="5">
        <f t="shared" si="127"/>
        <v>-453.60537809668904</v>
      </c>
      <c r="S646" s="3">
        <f t="shared" si="128"/>
        <v>25810.151911293309</v>
      </c>
    </row>
    <row r="647" spans="1:19" x14ac:dyDescent="0.3">
      <c r="A647" s="4">
        <v>41220</v>
      </c>
      <c r="B647" s="11">
        <v>265.07235700000001</v>
      </c>
      <c r="C647" s="11">
        <v>205.21047999999999</v>
      </c>
      <c r="D647" s="3">
        <f>B647-'ADF test'!$E$3*'Profitability analysis'!C647</f>
        <v>53.997558911658075</v>
      </c>
      <c r="E647" s="3">
        <f t="shared" si="122"/>
        <v>84.495804934549668</v>
      </c>
      <c r="F647" s="3">
        <f t="shared" si="118"/>
        <v>13.286554010425082</v>
      </c>
      <c r="G647" s="17">
        <f t="shared" si="119"/>
        <v>-2.2954218226156784</v>
      </c>
      <c r="H647" s="30">
        <f t="shared" si="120"/>
        <v>8.7775270000000205</v>
      </c>
      <c r="I647" s="30">
        <f>(C647-C646)*'ADF test'!$E$3</f>
        <v>12.742766921774068</v>
      </c>
      <c r="J647" s="5">
        <f t="shared" si="123"/>
        <v>10</v>
      </c>
      <c r="K647" s="49">
        <f t="shared" si="129"/>
        <v>-136</v>
      </c>
      <c r="L647" s="5">
        <f t="shared" si="124"/>
        <v>0</v>
      </c>
      <c r="M647" s="49">
        <f t="shared" si="130"/>
        <v>-826</v>
      </c>
      <c r="N647" s="42">
        <f t="shared" si="121"/>
        <v>10</v>
      </c>
      <c r="P647" s="5">
        <f t="shared" si="125"/>
        <v>-1281.5189420000029</v>
      </c>
      <c r="Q647" s="5">
        <f t="shared" si="126"/>
        <v>1860.4439705790139</v>
      </c>
      <c r="R647" s="5">
        <f t="shared" si="127"/>
        <v>578.92502857901104</v>
      </c>
      <c r="S647" s="3">
        <f t="shared" si="128"/>
        <v>26389.076939872321</v>
      </c>
    </row>
    <row r="648" spans="1:19" x14ac:dyDescent="0.3">
      <c r="A648" s="4">
        <v>41221</v>
      </c>
      <c r="B648" s="11">
        <v>267.64587399999999</v>
      </c>
      <c r="C648" s="11">
        <v>210.12174999999999</v>
      </c>
      <c r="D648" s="3">
        <f>B648-'ADF test'!$E$3*'Profitability analysis'!C648</f>
        <v>51.519456113257263</v>
      </c>
      <c r="E648" s="3">
        <f t="shared" si="122"/>
        <v>83.243481367721415</v>
      </c>
      <c r="F648" s="3">
        <f t="shared" si="118"/>
        <v>14.549243634075022</v>
      </c>
      <c r="G648" s="17">
        <f t="shared" si="119"/>
        <v>-2.1804587270890821</v>
      </c>
      <c r="H648" s="30">
        <f t="shared" si="120"/>
        <v>2.5735169999999812</v>
      </c>
      <c r="I648" s="30">
        <f>(C648-C647)*'ADF test'!$E$3</f>
        <v>5.0516197984008002</v>
      </c>
      <c r="J648" s="5">
        <f t="shared" si="123"/>
        <v>10</v>
      </c>
      <c r="K648" s="49">
        <f t="shared" si="129"/>
        <v>-126</v>
      </c>
      <c r="L648" s="5">
        <f t="shared" si="124"/>
        <v>0</v>
      </c>
      <c r="M648" s="49">
        <f t="shared" si="130"/>
        <v>-826</v>
      </c>
      <c r="N648" s="42">
        <f t="shared" si="121"/>
        <v>10</v>
      </c>
      <c r="P648" s="5">
        <f t="shared" si="125"/>
        <v>-349.99831199999744</v>
      </c>
      <c r="Q648" s="5">
        <f t="shared" si="126"/>
        <v>687.02029258250877</v>
      </c>
      <c r="R648" s="5">
        <f t="shared" si="127"/>
        <v>337.02198058251133</v>
      </c>
      <c r="S648" s="3">
        <f t="shared" si="128"/>
        <v>26726.098920454831</v>
      </c>
    </row>
    <row r="649" spans="1:19" x14ac:dyDescent="0.3">
      <c r="A649" s="4">
        <v>41222</v>
      </c>
      <c r="B649" s="11">
        <v>260.47680700000001</v>
      </c>
      <c r="C649" s="11">
        <v>202.51151999999999</v>
      </c>
      <c r="D649" s="3">
        <f>B649-'ADF test'!$E$3*'Profitability analysis'!C649</f>
        <v>52.178097330965471</v>
      </c>
      <c r="E649" s="3">
        <f t="shared" si="122"/>
        <v>81.87265601911048</v>
      </c>
      <c r="F649" s="3">
        <f t="shared" si="118"/>
        <v>15.476596777576356</v>
      </c>
      <c r="G649" s="17">
        <f t="shared" si="119"/>
        <v>-1.9186749590303143</v>
      </c>
      <c r="H649" s="30">
        <f t="shared" si="120"/>
        <v>-7.1690669999999841</v>
      </c>
      <c r="I649" s="30">
        <f>(C649-C648)*'ADF test'!$E$3</f>
        <v>-7.8277082177081931</v>
      </c>
      <c r="J649" s="5">
        <f t="shared" si="123"/>
        <v>10</v>
      </c>
      <c r="K649" s="49">
        <f t="shared" si="129"/>
        <v>-116</v>
      </c>
      <c r="L649" s="5">
        <f t="shared" si="124"/>
        <v>0</v>
      </c>
      <c r="M649" s="49">
        <f t="shared" si="130"/>
        <v>-826</v>
      </c>
      <c r="N649" s="42">
        <f t="shared" si="121"/>
        <v>10</v>
      </c>
      <c r="P649" s="5">
        <f t="shared" si="125"/>
        <v>903.302441999998</v>
      </c>
      <c r="Q649" s="5">
        <f t="shared" si="126"/>
        <v>-986.29123543123228</v>
      </c>
      <c r="R649" s="5">
        <f t="shared" si="127"/>
        <v>-82.988793431234285</v>
      </c>
      <c r="S649" s="3">
        <f t="shared" si="128"/>
        <v>26643.110127023596</v>
      </c>
    </row>
    <row r="650" spans="1:19" x14ac:dyDescent="0.3">
      <c r="A650" s="4">
        <v>41225</v>
      </c>
      <c r="B650" s="11">
        <v>260.33892800000001</v>
      </c>
      <c r="C650" s="11">
        <v>204.281342</v>
      </c>
      <c r="D650" s="3">
        <f>B650-'ADF test'!$E$3*'Profitability analysis'!C650</f>
        <v>50.219819970695056</v>
      </c>
      <c r="E650" s="3">
        <f t="shared" si="122"/>
        <v>80.421535407728427</v>
      </c>
      <c r="F650" s="3">
        <f t="shared" si="118"/>
        <v>16.340981798264199</v>
      </c>
      <c r="G650" s="17">
        <f t="shared" si="119"/>
        <v>-1.8482191467982365</v>
      </c>
      <c r="H650" s="30">
        <f t="shared" si="120"/>
        <v>-0.13787899999999809</v>
      </c>
      <c r="I650" s="30">
        <f>(C650-C649)*'ADF test'!$E$3</f>
        <v>1.8203983602704235</v>
      </c>
      <c r="J650" s="5">
        <f t="shared" si="123"/>
        <v>10</v>
      </c>
      <c r="K650" s="49">
        <f t="shared" si="129"/>
        <v>-106</v>
      </c>
      <c r="L650" s="5">
        <f t="shared" si="124"/>
        <v>0</v>
      </c>
      <c r="M650" s="49">
        <f t="shared" si="130"/>
        <v>-826</v>
      </c>
      <c r="N650" s="42">
        <f t="shared" si="121"/>
        <v>10</v>
      </c>
      <c r="P650" s="5">
        <f t="shared" si="125"/>
        <v>15.993963999999778</v>
      </c>
      <c r="Q650" s="5">
        <f t="shared" si="126"/>
        <v>211.16620979136911</v>
      </c>
      <c r="R650" s="5">
        <f t="shared" si="127"/>
        <v>227.16017379136889</v>
      </c>
      <c r="S650" s="3">
        <f t="shared" si="128"/>
        <v>26870.270300814966</v>
      </c>
    </row>
    <row r="651" spans="1:19" x14ac:dyDescent="0.3">
      <c r="A651" s="4">
        <v>41228</v>
      </c>
      <c r="B651" s="11">
        <v>256.24887100000001</v>
      </c>
      <c r="C651" s="11">
        <v>203.75039699999999</v>
      </c>
      <c r="D651" s="3">
        <f>B651-'ADF test'!$E$3*'Profitability analysis'!C651</f>
        <v>46.675880833052844</v>
      </c>
      <c r="E651" s="3">
        <f t="shared" si="122"/>
        <v>78.83150671307564</v>
      </c>
      <c r="F651" s="3">
        <f t="shared" si="118"/>
        <v>17.23266603454562</v>
      </c>
      <c r="G651" s="17">
        <f t="shared" si="119"/>
        <v>-1.8659693059426632</v>
      </c>
      <c r="H651" s="30">
        <f t="shared" si="120"/>
        <v>-4.0900570000000016</v>
      </c>
      <c r="I651" s="30">
        <f>(C651-C650)*'ADF test'!$E$3</f>
        <v>-0.54611786235778637</v>
      </c>
      <c r="J651" s="5">
        <f t="shared" si="123"/>
        <v>10</v>
      </c>
      <c r="K651" s="49">
        <f t="shared" si="129"/>
        <v>-96</v>
      </c>
      <c r="L651" s="5">
        <f t="shared" si="124"/>
        <v>0</v>
      </c>
      <c r="M651" s="49">
        <f t="shared" si="130"/>
        <v>-826</v>
      </c>
      <c r="N651" s="42">
        <f t="shared" si="121"/>
        <v>10</v>
      </c>
      <c r="P651" s="5">
        <f t="shared" si="125"/>
        <v>433.54604200000017</v>
      </c>
      <c r="Q651" s="5">
        <f t="shared" si="126"/>
        <v>-57.888493409925353</v>
      </c>
      <c r="R651" s="5">
        <f t="shared" si="127"/>
        <v>375.65754859007484</v>
      </c>
      <c r="S651" s="3">
        <f t="shared" si="128"/>
        <v>27245.927849405041</v>
      </c>
    </row>
    <row r="652" spans="1:19" x14ac:dyDescent="0.3">
      <c r="A652" s="4">
        <v>41229</v>
      </c>
      <c r="B652" s="11">
        <v>251.33165</v>
      </c>
      <c r="C652" s="11">
        <v>196.98083500000001</v>
      </c>
      <c r="D652" s="3">
        <f>B652-'ADF test'!$E$3*'Profitability analysis'!C652</f>
        <v>48.721676206760975</v>
      </c>
      <c r="E652" s="3">
        <f t="shared" si="122"/>
        <v>77.227443376186059</v>
      </c>
      <c r="F652" s="3">
        <f t="shared" si="118"/>
        <v>17.730701259305217</v>
      </c>
      <c r="G652" s="17">
        <f t="shared" si="119"/>
        <v>-1.6077066976956156</v>
      </c>
      <c r="H652" s="30">
        <f t="shared" si="120"/>
        <v>-4.9172210000000121</v>
      </c>
      <c r="I652" s="30">
        <f>(C652-C651)*'ADF test'!$E$3</f>
        <v>-6.963016373708145</v>
      </c>
      <c r="J652" s="5">
        <f t="shared" si="123"/>
        <v>10</v>
      </c>
      <c r="K652" s="49">
        <f t="shared" si="129"/>
        <v>-86</v>
      </c>
      <c r="L652" s="5">
        <f t="shared" si="124"/>
        <v>0</v>
      </c>
      <c r="M652" s="49">
        <f t="shared" si="130"/>
        <v>-826</v>
      </c>
      <c r="N652" s="42">
        <f t="shared" si="121"/>
        <v>10</v>
      </c>
      <c r="P652" s="5">
        <f t="shared" si="125"/>
        <v>472.05321600000116</v>
      </c>
      <c r="Q652" s="5">
        <f t="shared" si="126"/>
        <v>-668.44957187598197</v>
      </c>
      <c r="R652" s="5">
        <f t="shared" si="127"/>
        <v>-196.39635587598082</v>
      </c>
      <c r="S652" s="3">
        <f t="shared" si="128"/>
        <v>27049.531493529059</v>
      </c>
    </row>
    <row r="653" spans="1:19" x14ac:dyDescent="0.3">
      <c r="A653" s="4">
        <v>41232</v>
      </c>
      <c r="B653" s="11">
        <v>250.59629799999999</v>
      </c>
      <c r="C653" s="11">
        <v>193.35269199999999</v>
      </c>
      <c r="D653" s="3">
        <f>B653-'ADF test'!$E$3*'Profitability analysis'!C653</f>
        <v>51.718148971074328</v>
      </c>
      <c r="E653" s="3">
        <f t="shared" si="122"/>
        <v>75.760144484650027</v>
      </c>
      <c r="F653" s="3">
        <f t="shared" si="118"/>
        <v>17.965947096371188</v>
      </c>
      <c r="G653" s="17">
        <f t="shared" si="119"/>
        <v>-1.3381980579488497</v>
      </c>
      <c r="H653" s="30">
        <f t="shared" si="120"/>
        <v>-0.735352000000006</v>
      </c>
      <c r="I653" s="30">
        <f>(C653-C652)*'ADF test'!$E$3</f>
        <v>-3.7318247643133819</v>
      </c>
      <c r="J653" s="5">
        <f t="shared" si="123"/>
        <v>1</v>
      </c>
      <c r="K653" s="49">
        <f t="shared" si="129"/>
        <v>-85</v>
      </c>
      <c r="L653" s="5">
        <f t="shared" si="124"/>
        <v>0</v>
      </c>
      <c r="M653" s="49">
        <f t="shared" si="130"/>
        <v>-826</v>
      </c>
      <c r="N653" s="42">
        <f t="shared" si="121"/>
        <v>1</v>
      </c>
      <c r="P653" s="5">
        <f t="shared" si="125"/>
        <v>63.240272000000516</v>
      </c>
      <c r="Q653" s="5">
        <f t="shared" si="126"/>
        <v>-320.93692973095085</v>
      </c>
      <c r="R653" s="5">
        <f t="shared" si="127"/>
        <v>-257.69665773095034</v>
      </c>
      <c r="S653" s="3">
        <f t="shared" si="128"/>
        <v>26791.834835798109</v>
      </c>
    </row>
    <row r="654" spans="1:19" x14ac:dyDescent="0.3">
      <c r="A654" s="4">
        <v>41233</v>
      </c>
      <c r="B654" s="11">
        <v>244.75994900000001</v>
      </c>
      <c r="C654" s="11">
        <v>191.49438499999999</v>
      </c>
      <c r="D654" s="3">
        <f>B654-'ADF test'!$E$3*'Profitability analysis'!C654</f>
        <v>47.793211975038048</v>
      </c>
      <c r="E654" s="3">
        <f t="shared" si="122"/>
        <v>74.224092378657303</v>
      </c>
      <c r="F654" s="3">
        <f t="shared" si="118"/>
        <v>18.33002829778405</v>
      </c>
      <c r="G654" s="17">
        <f t="shared" si="119"/>
        <v>-1.4419443316852125</v>
      </c>
      <c r="H654" s="30">
        <f t="shared" si="120"/>
        <v>-5.8363489999999842</v>
      </c>
      <c r="I654" s="30">
        <f>(C654-C653)*'ADF test'!$E$3</f>
        <v>-1.9114120039636946</v>
      </c>
      <c r="J654" s="5">
        <f t="shared" si="123"/>
        <v>1</v>
      </c>
      <c r="K654" s="49">
        <f t="shared" si="129"/>
        <v>-84</v>
      </c>
      <c r="L654" s="5">
        <f t="shared" si="124"/>
        <v>0</v>
      </c>
      <c r="M654" s="49">
        <f t="shared" si="130"/>
        <v>-826</v>
      </c>
      <c r="N654" s="42">
        <f t="shared" si="121"/>
        <v>1</v>
      </c>
      <c r="P654" s="5">
        <f t="shared" si="125"/>
        <v>496.08966499999866</v>
      </c>
      <c r="Q654" s="5">
        <f t="shared" si="126"/>
        <v>-162.47002033691405</v>
      </c>
      <c r="R654" s="5">
        <f t="shared" si="127"/>
        <v>333.61964466308461</v>
      </c>
      <c r="S654" s="3">
        <f t="shared" si="128"/>
        <v>27125.454480461194</v>
      </c>
    </row>
    <row r="655" spans="1:19" x14ac:dyDescent="0.3">
      <c r="A655" s="4">
        <v>41234</v>
      </c>
      <c r="B655" s="11">
        <v>244.85185200000001</v>
      </c>
      <c r="C655" s="11">
        <v>200.47622699999999</v>
      </c>
      <c r="D655" s="3">
        <f>B655-'ADF test'!$E$3*'Profitability analysis'!C655</f>
        <v>38.646598079549136</v>
      </c>
      <c r="E655" s="3">
        <f t="shared" si="122"/>
        <v>72.405788981480384</v>
      </c>
      <c r="F655" s="3">
        <f t="shared" si="118"/>
        <v>19.07368431966777</v>
      </c>
      <c r="G655" s="17">
        <f t="shared" si="119"/>
        <v>-1.7699354952163366</v>
      </c>
      <c r="H655" s="30">
        <f t="shared" si="120"/>
        <v>9.1903000000002066E-2</v>
      </c>
      <c r="I655" s="30">
        <f>(C655-C654)*'ADF test'!$E$3</f>
        <v>9.2385168954889121</v>
      </c>
      <c r="J655" s="5">
        <f t="shared" si="123"/>
        <v>10</v>
      </c>
      <c r="K655" s="49">
        <f t="shared" si="129"/>
        <v>-74</v>
      </c>
      <c r="L655" s="5">
        <f t="shared" si="124"/>
        <v>0</v>
      </c>
      <c r="M655" s="49">
        <f t="shared" si="130"/>
        <v>-826</v>
      </c>
      <c r="N655" s="42">
        <f t="shared" si="121"/>
        <v>10</v>
      </c>
      <c r="P655" s="5">
        <f t="shared" si="125"/>
        <v>-7.7198520000001736</v>
      </c>
      <c r="Q655" s="5">
        <f t="shared" si="126"/>
        <v>776.03541922106865</v>
      </c>
      <c r="R655" s="5">
        <f t="shared" si="127"/>
        <v>768.31556722106848</v>
      </c>
      <c r="S655" s="3">
        <f t="shared" si="128"/>
        <v>27893.770047682261</v>
      </c>
    </row>
    <row r="656" spans="1:19" x14ac:dyDescent="0.3">
      <c r="A656" s="4">
        <v>41235</v>
      </c>
      <c r="B656" s="11">
        <v>247.01179500000001</v>
      </c>
      <c r="C656" s="11">
        <v>204.591049</v>
      </c>
      <c r="D656" s="3">
        <f>B656-'ADF test'!$E$3*'Profitability analysis'!C656</f>
        <v>36.574129446286207</v>
      </c>
      <c r="E656" s="3">
        <f t="shared" si="122"/>
        <v>70.607368699444351</v>
      </c>
      <c r="F656" s="3">
        <f t="shared" si="118"/>
        <v>19.834545918509296</v>
      </c>
      <c r="G656" s="17">
        <f t="shared" si="119"/>
        <v>-1.7158567376830565</v>
      </c>
      <c r="H656" s="30">
        <f t="shared" si="120"/>
        <v>2.1599429999999984</v>
      </c>
      <c r="I656" s="30">
        <f>(C656-C655)*'ADF test'!$E$3</f>
        <v>4.232411633262922</v>
      </c>
      <c r="J656" s="5">
        <f t="shared" si="123"/>
        <v>10</v>
      </c>
      <c r="K656" s="49">
        <f t="shared" si="129"/>
        <v>-64</v>
      </c>
      <c r="L656" s="5">
        <f t="shared" si="124"/>
        <v>0</v>
      </c>
      <c r="M656" s="49">
        <f t="shared" si="130"/>
        <v>-826</v>
      </c>
      <c r="N656" s="42">
        <f t="shared" si="121"/>
        <v>10</v>
      </c>
      <c r="P656" s="5">
        <f t="shared" si="125"/>
        <v>-159.83578199999988</v>
      </c>
      <c r="Q656" s="5">
        <f t="shared" si="126"/>
        <v>313.19846086145623</v>
      </c>
      <c r="R656" s="5">
        <f t="shared" si="127"/>
        <v>153.36267886145635</v>
      </c>
      <c r="S656" s="3">
        <f t="shared" si="128"/>
        <v>28047.132726543718</v>
      </c>
    </row>
    <row r="657" spans="1:19" x14ac:dyDescent="0.3">
      <c r="A657" s="4">
        <v>41236</v>
      </c>
      <c r="B657" s="11">
        <v>248.89598100000001</v>
      </c>
      <c r="C657" s="11">
        <v>200.83017000000001</v>
      </c>
      <c r="D657" s="3">
        <f>B657-'ADF test'!$E$3*'Profitability analysis'!C657</f>
        <v>42.326669419044748</v>
      </c>
      <c r="E657" s="3">
        <f t="shared" si="122"/>
        <v>68.854874186486612</v>
      </c>
      <c r="F657" s="3">
        <f t="shared" si="118"/>
        <v>19.936384113414032</v>
      </c>
      <c r="G657" s="17">
        <f t="shared" si="119"/>
        <v>-1.3306427392514262</v>
      </c>
      <c r="H657" s="30">
        <f t="shared" si="120"/>
        <v>1.8841859999999997</v>
      </c>
      <c r="I657" s="30">
        <f>(C657-C656)*'ADF test'!$E$3</f>
        <v>-3.8683539727585208</v>
      </c>
      <c r="J657" s="5">
        <f t="shared" si="123"/>
        <v>1</v>
      </c>
      <c r="K657" s="49">
        <f t="shared" si="129"/>
        <v>-63</v>
      </c>
      <c r="L657" s="5">
        <f t="shared" si="124"/>
        <v>0</v>
      </c>
      <c r="M657" s="49">
        <f t="shared" si="130"/>
        <v>-826</v>
      </c>
      <c r="N657" s="42">
        <f t="shared" si="121"/>
        <v>1</v>
      </c>
      <c r="P657" s="5">
        <f t="shared" si="125"/>
        <v>-120.58790399999998</v>
      </c>
      <c r="Q657" s="5">
        <f t="shared" si="126"/>
        <v>-247.57465425654533</v>
      </c>
      <c r="R657" s="5">
        <f t="shared" si="127"/>
        <v>-368.16255825654531</v>
      </c>
      <c r="S657" s="3">
        <f t="shared" si="128"/>
        <v>27678.970168287171</v>
      </c>
    </row>
    <row r="658" spans="1:19" x14ac:dyDescent="0.3">
      <c r="A658" s="4">
        <v>41239</v>
      </c>
      <c r="B658" s="11">
        <v>249.631271</v>
      </c>
      <c r="C658" s="11">
        <v>199.50282300000001</v>
      </c>
      <c r="D658" s="3">
        <f>B658-'ADF test'!$E$3*'Profitability analysis'!C658</f>
        <v>44.427238131994329</v>
      </c>
      <c r="E658" s="3">
        <f t="shared" si="122"/>
        <v>67.238015822062991</v>
      </c>
      <c r="F658" s="3">
        <f t="shared" ref="F658:F721" si="131">_xlfn.STDEV.S(D629:D658)</f>
        <v>19.883149851079494</v>
      </c>
      <c r="G658" s="17">
        <f t="shared" ref="G658:G721" si="132">(D658-E658)/F658</f>
        <v>-1.1472416523999702</v>
      </c>
      <c r="H658" s="30">
        <f t="shared" ref="H658:H721" si="133">B658-B657</f>
        <v>0.73528999999999201</v>
      </c>
      <c r="I658" s="30">
        <f>(C658-C657)*'ADF test'!$E$3</f>
        <v>-1.3652787129495876</v>
      </c>
      <c r="J658" s="5">
        <f t="shared" si="123"/>
        <v>1</v>
      </c>
      <c r="K658" s="49">
        <f t="shared" si="129"/>
        <v>-62</v>
      </c>
      <c r="L658" s="5">
        <f t="shared" si="124"/>
        <v>0</v>
      </c>
      <c r="M658" s="49">
        <f t="shared" si="130"/>
        <v>-826</v>
      </c>
      <c r="N658" s="42">
        <f t="shared" si="121"/>
        <v>1</v>
      </c>
      <c r="P658" s="5">
        <f t="shared" si="125"/>
        <v>-46.323269999999496</v>
      </c>
      <c r="Q658" s="5">
        <f t="shared" si="126"/>
        <v>-86.012558915824016</v>
      </c>
      <c r="R658" s="5">
        <f t="shared" si="127"/>
        <v>-132.33582891582353</v>
      </c>
      <c r="S658" s="3">
        <f t="shared" si="128"/>
        <v>27546.634339371347</v>
      </c>
    </row>
    <row r="659" spans="1:19" x14ac:dyDescent="0.3">
      <c r="A659" s="4">
        <v>41240</v>
      </c>
      <c r="B659" s="11">
        <v>250.78016700000001</v>
      </c>
      <c r="C659" s="11">
        <v>207.11305200000001</v>
      </c>
      <c r="D659" s="3">
        <f>B659-'ADF test'!$E$3*'Profitability analysis'!C659</f>
        <v>37.748426942863233</v>
      </c>
      <c r="E659" s="3">
        <f t="shared" si="122"/>
        <v>65.32772196255543</v>
      </c>
      <c r="F659" s="3">
        <f t="shared" si="131"/>
        <v>19.871222980723214</v>
      </c>
      <c r="G659" s="17">
        <f t="shared" si="132"/>
        <v>-1.3879012402229329</v>
      </c>
      <c r="H659" s="30">
        <f t="shared" si="133"/>
        <v>1.1488960000000077</v>
      </c>
      <c r="I659" s="30">
        <f>(C659-C658)*'ADF test'!$E$3</f>
        <v>7.8277071891311065</v>
      </c>
      <c r="J659" s="5">
        <f t="shared" si="123"/>
        <v>1</v>
      </c>
      <c r="K659" s="49">
        <f t="shared" si="129"/>
        <v>-61</v>
      </c>
      <c r="L659" s="5">
        <f t="shared" si="124"/>
        <v>0</v>
      </c>
      <c r="M659" s="49">
        <f t="shared" si="130"/>
        <v>-826</v>
      </c>
      <c r="N659" s="42">
        <f t="shared" si="121"/>
        <v>1</v>
      </c>
      <c r="P659" s="5">
        <f t="shared" si="125"/>
        <v>-71.231552000000477</v>
      </c>
      <c r="Q659" s="5">
        <f t="shared" si="126"/>
        <v>485.31784572612861</v>
      </c>
      <c r="R659" s="5">
        <f t="shared" si="127"/>
        <v>414.08629372612813</v>
      </c>
      <c r="S659" s="3">
        <f t="shared" si="128"/>
        <v>27960.720633097473</v>
      </c>
    </row>
    <row r="660" spans="1:19" x14ac:dyDescent="0.3">
      <c r="A660" s="4">
        <v>41242</v>
      </c>
      <c r="B660" s="11">
        <v>253.58345</v>
      </c>
      <c r="C660" s="11">
        <v>206.98031599999999</v>
      </c>
      <c r="D660" s="3">
        <f>B660-'ADF test'!$E$3*'Profitability analysis'!C660</f>
        <v>40.688239151308409</v>
      </c>
      <c r="E660" s="3">
        <f t="shared" si="122"/>
        <v>63.595318958942023</v>
      </c>
      <c r="F660" s="3">
        <f t="shared" si="131"/>
        <v>19.670646489627053</v>
      </c>
      <c r="G660" s="17">
        <f t="shared" si="132"/>
        <v>-1.1645311108464704</v>
      </c>
      <c r="H660" s="30">
        <f t="shared" si="133"/>
        <v>2.8032829999999933</v>
      </c>
      <c r="I660" s="30">
        <f>(C660-C659)*'ADF test'!$E$3</f>
        <v>-0.136529208445197</v>
      </c>
      <c r="J660" s="5">
        <f t="shared" si="123"/>
        <v>1</v>
      </c>
      <c r="K660" s="49">
        <f t="shared" si="129"/>
        <v>-60</v>
      </c>
      <c r="L660" s="5">
        <f t="shared" si="124"/>
        <v>0</v>
      </c>
      <c r="M660" s="49">
        <f t="shared" si="130"/>
        <v>-826</v>
      </c>
      <c r="N660" s="42">
        <f t="shared" si="121"/>
        <v>1</v>
      </c>
      <c r="P660" s="5">
        <f t="shared" si="125"/>
        <v>-171.00026299999959</v>
      </c>
      <c r="Q660" s="5">
        <f t="shared" si="126"/>
        <v>-8.3282817151570168</v>
      </c>
      <c r="R660" s="5">
        <f t="shared" si="127"/>
        <v>-179.3285447151566</v>
      </c>
      <c r="S660" s="3">
        <f t="shared" si="128"/>
        <v>27781.392088382316</v>
      </c>
    </row>
    <row r="661" spans="1:19" x14ac:dyDescent="0.3">
      <c r="A661" s="4">
        <v>41243</v>
      </c>
      <c r="B661" s="11">
        <v>257.94921900000003</v>
      </c>
      <c r="C661" s="11">
        <v>214.72326699999999</v>
      </c>
      <c r="D661" s="3">
        <f>B661-'ADF test'!$E$3*'Profitability analysis'!C661</f>
        <v>37.089786153811389</v>
      </c>
      <c r="E661" s="3">
        <f t="shared" si="122"/>
        <v>61.742803532951491</v>
      </c>
      <c r="F661" s="3">
        <f t="shared" si="131"/>
        <v>19.454299856885626</v>
      </c>
      <c r="G661" s="17">
        <f t="shared" si="132"/>
        <v>-1.2672271713964791</v>
      </c>
      <c r="H661" s="30">
        <f t="shared" si="133"/>
        <v>4.3657690000000287</v>
      </c>
      <c r="I661" s="30">
        <f>(C661-C660)*'ADF test'!$E$3</f>
        <v>7.9642219974970399</v>
      </c>
      <c r="J661" s="5">
        <f t="shared" si="123"/>
        <v>1</v>
      </c>
      <c r="K661" s="49">
        <f t="shared" si="129"/>
        <v>-59</v>
      </c>
      <c r="L661" s="5">
        <f t="shared" si="124"/>
        <v>0</v>
      </c>
      <c r="M661" s="49">
        <f t="shared" si="130"/>
        <v>-826</v>
      </c>
      <c r="N661" s="42">
        <f t="shared" si="121"/>
        <v>1</v>
      </c>
      <c r="P661" s="5">
        <f t="shared" si="125"/>
        <v>-261.94614000000172</v>
      </c>
      <c r="Q661" s="5">
        <f t="shared" si="126"/>
        <v>477.85331984982241</v>
      </c>
      <c r="R661" s="5">
        <f t="shared" si="127"/>
        <v>215.90717984982069</v>
      </c>
      <c r="S661" s="3">
        <f t="shared" si="128"/>
        <v>27997.299268232135</v>
      </c>
    </row>
    <row r="662" spans="1:19" s="10" customFormat="1" x14ac:dyDescent="0.3">
      <c r="A662" s="9">
        <v>41246</v>
      </c>
      <c r="B662" s="12">
        <v>257.44375600000001</v>
      </c>
      <c r="C662" s="12">
        <v>210.51992799999999</v>
      </c>
      <c r="D662" s="3">
        <f>B662-'ADF test'!$E$3*'Profitability analysis'!C662</f>
        <v>40.907781345234412</v>
      </c>
      <c r="E662" s="3">
        <f t="shared" si="122"/>
        <v>60.011114962931501</v>
      </c>
      <c r="F662" s="3">
        <f t="shared" si="131"/>
        <v>18.893144860752212</v>
      </c>
      <c r="G662" s="17">
        <f t="shared" si="132"/>
        <v>-1.011125133401243</v>
      </c>
      <c r="H662" s="30">
        <f t="shared" si="133"/>
        <v>-0.5054630000000202</v>
      </c>
      <c r="I662" s="30">
        <f>(C662-C661)*'ADF test'!$E$3</f>
        <v>-4.3234581914230361</v>
      </c>
      <c r="J662" s="5">
        <f t="shared" si="123"/>
        <v>1</v>
      </c>
      <c r="K662" s="49">
        <f t="shared" si="129"/>
        <v>-58</v>
      </c>
      <c r="L662" s="5">
        <f t="shared" si="124"/>
        <v>0</v>
      </c>
      <c r="M662" s="49">
        <f t="shared" si="130"/>
        <v>-826</v>
      </c>
      <c r="N662" s="42">
        <f t="shared" si="121"/>
        <v>1</v>
      </c>
      <c r="O662" s="42"/>
      <c r="P662" s="5">
        <f t="shared" si="125"/>
        <v>29.822317000001192</v>
      </c>
      <c r="Q662" s="5">
        <f t="shared" si="126"/>
        <v>-255.08403329395912</v>
      </c>
      <c r="R662" s="5">
        <f t="shared" si="127"/>
        <v>-225.26171629395793</v>
      </c>
      <c r="S662" s="3">
        <f t="shared" si="128"/>
        <v>27772.037551938178</v>
      </c>
    </row>
    <row r="663" spans="1:19" x14ac:dyDescent="0.3">
      <c r="A663" s="4">
        <v>41247</v>
      </c>
      <c r="B663" s="11">
        <v>260.70657299999999</v>
      </c>
      <c r="C663" s="11">
        <v>217.643463</v>
      </c>
      <c r="D663" s="3">
        <f>B663-'ADF test'!$E$3*'Profitability analysis'!C663</f>
        <v>36.843493453709186</v>
      </c>
      <c r="E663" s="3">
        <f t="shared" si="122"/>
        <v>58.166734134744857</v>
      </c>
      <c r="F663" s="3">
        <f t="shared" si="131"/>
        <v>18.337593740261699</v>
      </c>
      <c r="G663" s="17">
        <f t="shared" si="132"/>
        <v>-1.1628156334502457</v>
      </c>
      <c r="H663" s="30">
        <f t="shared" si="133"/>
        <v>3.2628169999999841</v>
      </c>
      <c r="I663" s="30">
        <f>(C663-C662)*'ADF test'!$E$3</f>
        <v>7.3271048915252175</v>
      </c>
      <c r="J663" s="5">
        <f t="shared" si="123"/>
        <v>1</v>
      </c>
      <c r="K663" s="49">
        <f t="shared" si="129"/>
        <v>-57</v>
      </c>
      <c r="L663" s="5">
        <f t="shared" si="124"/>
        <v>0</v>
      </c>
      <c r="M663" s="49">
        <f t="shared" si="130"/>
        <v>-826</v>
      </c>
      <c r="N663" s="42">
        <f t="shared" si="121"/>
        <v>1</v>
      </c>
      <c r="P663" s="5">
        <f t="shared" si="125"/>
        <v>-189.24338599999908</v>
      </c>
      <c r="Q663" s="5">
        <f t="shared" si="126"/>
        <v>424.97208370846261</v>
      </c>
      <c r="R663" s="5">
        <f t="shared" si="127"/>
        <v>235.72869770846353</v>
      </c>
      <c r="S663" s="3">
        <f t="shared" si="128"/>
        <v>28007.76624964664</v>
      </c>
    </row>
    <row r="664" spans="1:19" x14ac:dyDescent="0.3">
      <c r="A664" s="4">
        <v>41248</v>
      </c>
      <c r="B664" s="11">
        <v>266.68081699999999</v>
      </c>
      <c r="C664" s="11">
        <v>218.74960300000001</v>
      </c>
      <c r="D664" s="3">
        <f>B664-'ADF test'!$E$3*'Profitability analysis'!C664</f>
        <v>41.6799871928188</v>
      </c>
      <c r="E664" s="3">
        <f t="shared" si="122"/>
        <v>56.566363801838023</v>
      </c>
      <c r="F664" s="3">
        <f t="shared" si="131"/>
        <v>17.570493275656435</v>
      </c>
      <c r="G664" s="17">
        <f t="shared" si="132"/>
        <v>-0.84723726166777558</v>
      </c>
      <c r="H664" s="30">
        <f t="shared" si="133"/>
        <v>5.9742439999999988</v>
      </c>
      <c r="I664" s="30">
        <f>(C664-C663)*'ADF test'!$E$3</f>
        <v>1.1377502608903833</v>
      </c>
      <c r="J664" s="5">
        <f t="shared" si="123"/>
        <v>0</v>
      </c>
      <c r="K664" s="49">
        <f t="shared" si="129"/>
        <v>-57</v>
      </c>
      <c r="L664" s="5">
        <f t="shared" si="124"/>
        <v>0</v>
      </c>
      <c r="M664" s="49">
        <f t="shared" si="130"/>
        <v>-826</v>
      </c>
      <c r="N664" s="42">
        <f t="shared" si="121"/>
        <v>0</v>
      </c>
      <c r="P664" s="5">
        <f t="shared" si="125"/>
        <v>-340.53190799999993</v>
      </c>
      <c r="Q664" s="5">
        <f t="shared" si="126"/>
        <v>64.85176487075185</v>
      </c>
      <c r="R664" s="5">
        <f t="shared" si="127"/>
        <v>-275.68014312924811</v>
      </c>
      <c r="S664" s="3">
        <f t="shared" si="128"/>
        <v>27732.086106517392</v>
      </c>
    </row>
    <row r="665" spans="1:19" x14ac:dyDescent="0.3">
      <c r="A665" s="4">
        <v>41249</v>
      </c>
      <c r="B665" s="11">
        <v>269.98962399999999</v>
      </c>
      <c r="C665" s="11">
        <v>223.79357899999999</v>
      </c>
      <c r="D665" s="3">
        <f>B665-'ADF test'!$E$3*'Profitability analysis'!C665</f>
        <v>39.800676043285506</v>
      </c>
      <c r="E665" s="3">
        <f t="shared" si="122"/>
        <v>54.967748727349417</v>
      </c>
      <c r="F665" s="3">
        <f t="shared" si="131"/>
        <v>16.799402093435518</v>
      </c>
      <c r="G665" s="17">
        <f t="shared" si="132"/>
        <v>-0.90283407705269159</v>
      </c>
      <c r="H665" s="30">
        <f t="shared" si="133"/>
        <v>3.3088070000000016</v>
      </c>
      <c r="I665" s="30">
        <f>(C665-C664)*'ADF test'!$E$3</f>
        <v>5.188118149533298</v>
      </c>
      <c r="J665" s="5">
        <f t="shared" si="123"/>
        <v>0</v>
      </c>
      <c r="K665" s="49">
        <f t="shared" si="129"/>
        <v>-57</v>
      </c>
      <c r="L665" s="5">
        <f t="shared" si="124"/>
        <v>0</v>
      </c>
      <c r="M665" s="49">
        <f t="shared" si="130"/>
        <v>-826</v>
      </c>
      <c r="N665" s="42">
        <f t="shared" si="121"/>
        <v>0</v>
      </c>
      <c r="P665" s="5">
        <f t="shared" si="125"/>
        <v>-188.60199900000009</v>
      </c>
      <c r="Q665" s="5">
        <f t="shared" si="126"/>
        <v>295.722734523398</v>
      </c>
      <c r="R665" s="5">
        <f t="shared" si="127"/>
        <v>107.12073552339791</v>
      </c>
      <c r="S665" s="3">
        <f t="shared" si="128"/>
        <v>27839.206842040789</v>
      </c>
    </row>
    <row r="666" spans="1:19" x14ac:dyDescent="0.3">
      <c r="A666" s="4">
        <v>41250</v>
      </c>
      <c r="B666" s="11">
        <v>269.89773600000001</v>
      </c>
      <c r="C666" s="11">
        <v>223.21839900000001</v>
      </c>
      <c r="D666" s="3">
        <f>B666-'ADF test'!$E$3*'Profitability analysis'!C666</f>
        <v>40.300405013161765</v>
      </c>
      <c r="E666" s="3">
        <f t="shared" si="122"/>
        <v>53.422572181606078</v>
      </c>
      <c r="F666" s="3">
        <f t="shared" si="131"/>
        <v>15.891610149809969</v>
      </c>
      <c r="G666" s="17">
        <f t="shared" si="132"/>
        <v>-0.82572923981533919</v>
      </c>
      <c r="H666" s="30">
        <f t="shared" si="133"/>
        <v>-9.1887999999983094E-2</v>
      </c>
      <c r="I666" s="30">
        <f>(C666-C665)*'ADF test'!$E$3</f>
        <v>-0.59161696987624701</v>
      </c>
      <c r="J666" s="5">
        <f t="shared" si="123"/>
        <v>0</v>
      </c>
      <c r="K666" s="49">
        <f t="shared" si="129"/>
        <v>-57</v>
      </c>
      <c r="L666" s="5">
        <f t="shared" si="124"/>
        <v>0</v>
      </c>
      <c r="M666" s="49">
        <f t="shared" si="130"/>
        <v>-826</v>
      </c>
      <c r="N666" s="42">
        <f t="shared" si="121"/>
        <v>0</v>
      </c>
      <c r="P666" s="5">
        <f t="shared" si="125"/>
        <v>5.2376159999990364</v>
      </c>
      <c r="Q666" s="5">
        <f t="shared" si="126"/>
        <v>-33.722167282946081</v>
      </c>
      <c r="R666" s="5">
        <f t="shared" si="127"/>
        <v>-28.484551282947045</v>
      </c>
      <c r="S666" s="3">
        <f t="shared" si="128"/>
        <v>27810.72229075784</v>
      </c>
    </row>
    <row r="667" spans="1:19" x14ac:dyDescent="0.3">
      <c r="A667" s="4">
        <v>41253</v>
      </c>
      <c r="B667" s="11">
        <v>280.92709400000001</v>
      </c>
      <c r="C667" s="11">
        <v>231.93478400000001</v>
      </c>
      <c r="D667" s="3">
        <f>B667-'ADF test'!$E$3*'Profitability analysis'!C667</f>
        <v>42.364289105906863</v>
      </c>
      <c r="E667" s="3">
        <f t="shared" si="122"/>
        <v>51.941789006625051</v>
      </c>
      <c r="F667" s="3">
        <f t="shared" si="131"/>
        <v>14.70048274869734</v>
      </c>
      <c r="G667" s="17">
        <f t="shared" si="132"/>
        <v>-0.6515092098976738</v>
      </c>
      <c r="H667" s="30">
        <f t="shared" si="133"/>
        <v>11.029358000000002</v>
      </c>
      <c r="I667" s="30">
        <f>(C667-C666)*'ADF test'!$E$3</f>
        <v>8.9654739072548963</v>
      </c>
      <c r="J667" s="5">
        <f t="shared" si="123"/>
        <v>0</v>
      </c>
      <c r="K667" s="49">
        <f t="shared" si="129"/>
        <v>-57</v>
      </c>
      <c r="L667" s="5">
        <f t="shared" si="124"/>
        <v>0</v>
      </c>
      <c r="M667" s="49">
        <f t="shared" si="130"/>
        <v>-826</v>
      </c>
      <c r="N667" s="42">
        <f t="shared" si="121"/>
        <v>0</v>
      </c>
      <c r="P667" s="5">
        <f t="shared" si="125"/>
        <v>-628.67340600000011</v>
      </c>
      <c r="Q667" s="5">
        <f t="shared" si="126"/>
        <v>511.03201271352907</v>
      </c>
      <c r="R667" s="5">
        <f t="shared" si="127"/>
        <v>-117.64139328647104</v>
      </c>
      <c r="S667" s="3">
        <f t="shared" si="128"/>
        <v>27693.080897471369</v>
      </c>
    </row>
    <row r="668" spans="1:19" x14ac:dyDescent="0.3">
      <c r="A668" s="4">
        <v>41254</v>
      </c>
      <c r="B668" s="11">
        <v>280.46752900000001</v>
      </c>
      <c r="C668" s="11">
        <v>226.09435999999999</v>
      </c>
      <c r="D668" s="3">
        <f>B668-'ADF test'!$E$3*'Profitability analysis'!C668</f>
        <v>47.912050420578083</v>
      </c>
      <c r="E668" s="3">
        <f t="shared" si="122"/>
        <v>50.619562482150315</v>
      </c>
      <c r="F668" s="3">
        <f t="shared" si="131"/>
        <v>13.079085779140136</v>
      </c>
      <c r="G668" s="17">
        <f t="shared" si="132"/>
        <v>-0.20701080391187957</v>
      </c>
      <c r="H668" s="30">
        <f t="shared" si="133"/>
        <v>-0.45956499999999778</v>
      </c>
      <c r="I668" s="30">
        <f>(C668-C667)*'ADF test'!$E$3</f>
        <v>-6.0073263146712055</v>
      </c>
      <c r="J668" s="5">
        <f t="shared" si="123"/>
        <v>0</v>
      </c>
      <c r="K668" s="49">
        <f t="shared" si="129"/>
        <v>-57</v>
      </c>
      <c r="L668" s="5">
        <f t="shared" si="124"/>
        <v>0</v>
      </c>
      <c r="M668" s="49">
        <f t="shared" si="130"/>
        <v>-826</v>
      </c>
      <c r="N668" s="42">
        <f t="shared" si="121"/>
        <v>0</v>
      </c>
      <c r="P668" s="5">
        <f t="shared" si="125"/>
        <v>26.195204999999874</v>
      </c>
      <c r="Q668" s="5">
        <f t="shared" si="126"/>
        <v>-342.41759993625874</v>
      </c>
      <c r="R668" s="5">
        <f t="shared" si="127"/>
        <v>-316.22239493625887</v>
      </c>
      <c r="S668" s="3">
        <f t="shared" si="128"/>
        <v>27376.858502535109</v>
      </c>
    </row>
    <row r="669" spans="1:19" x14ac:dyDescent="0.3">
      <c r="A669" s="4">
        <v>41255</v>
      </c>
      <c r="B669" s="11">
        <v>283.59249899999998</v>
      </c>
      <c r="C669" s="11">
        <v>228.041168</v>
      </c>
      <c r="D669" s="3">
        <f>B669-'ADF test'!$E$3*'Profitability analysis'!C669</f>
        <v>49.034578315687639</v>
      </c>
      <c r="E669" s="3">
        <f t="shared" si="122"/>
        <v>49.460841707825722</v>
      </c>
      <c r="F669" s="3">
        <f t="shared" si="131"/>
        <v>11.480652150184637</v>
      </c>
      <c r="G669" s="17">
        <f t="shared" si="132"/>
        <v>-3.712884830599341E-2</v>
      </c>
      <c r="H669" s="30">
        <f t="shared" si="133"/>
        <v>3.1249699999999621</v>
      </c>
      <c r="I669" s="30">
        <f>(C669-C668)*'ADF test'!$E$3</f>
        <v>2.002442104890402</v>
      </c>
      <c r="J669" s="5">
        <f t="shared" si="123"/>
        <v>0</v>
      </c>
      <c r="K669" s="49">
        <f t="shared" si="129"/>
        <v>-57</v>
      </c>
      <c r="L669" s="5">
        <f t="shared" si="124"/>
        <v>0</v>
      </c>
      <c r="M669" s="49">
        <f t="shared" si="130"/>
        <v>-826</v>
      </c>
      <c r="N669" s="42">
        <f t="shared" si="121"/>
        <v>0</v>
      </c>
      <c r="P669" s="5">
        <f t="shared" si="125"/>
        <v>-178.12328999999784</v>
      </c>
      <c r="Q669" s="5">
        <f t="shared" si="126"/>
        <v>114.13919997875291</v>
      </c>
      <c r="R669" s="5">
        <f t="shared" si="127"/>
        <v>-63.984090021244924</v>
      </c>
      <c r="S669" s="3">
        <f t="shared" si="128"/>
        <v>27312.874412513866</v>
      </c>
    </row>
    <row r="670" spans="1:19" x14ac:dyDescent="0.3">
      <c r="A670" s="4">
        <v>41256</v>
      </c>
      <c r="B670" s="11">
        <v>279.04290800000001</v>
      </c>
      <c r="C670" s="11">
        <v>226.846542</v>
      </c>
      <c r="D670" s="3">
        <f>B670-'ADF test'!$E$3*'Profitability analysis'!C670</f>
        <v>45.713752248848408</v>
      </c>
      <c r="E670" s="3">
        <f t="shared" si="122"/>
        <v>48.52142799937922</v>
      </c>
      <c r="F670" s="3">
        <f t="shared" si="131"/>
        <v>10.525562684215185</v>
      </c>
      <c r="G670" s="17">
        <f t="shared" si="132"/>
        <v>-0.26674828080605939</v>
      </c>
      <c r="H670" s="30">
        <f t="shared" si="133"/>
        <v>-4.549590999999964</v>
      </c>
      <c r="I670" s="30">
        <f>(C670-C669)*'ADF test'!$E$3</f>
        <v>-1.2287649331607404</v>
      </c>
      <c r="J670" s="5">
        <f t="shared" si="123"/>
        <v>0</v>
      </c>
      <c r="K670" s="49">
        <f t="shared" si="129"/>
        <v>-57</v>
      </c>
      <c r="L670" s="5">
        <f t="shared" si="124"/>
        <v>0</v>
      </c>
      <c r="M670" s="49">
        <f t="shared" si="130"/>
        <v>-826</v>
      </c>
      <c r="N670" s="42">
        <f t="shared" si="121"/>
        <v>0</v>
      </c>
      <c r="P670" s="5">
        <f t="shared" si="125"/>
        <v>259.32668699999795</v>
      </c>
      <c r="Q670" s="5">
        <f t="shared" si="126"/>
        <v>-70.039601190162202</v>
      </c>
      <c r="R670" s="5">
        <f t="shared" si="127"/>
        <v>189.28708580983573</v>
      </c>
      <c r="S670" s="3">
        <f t="shared" si="128"/>
        <v>27502.161498323701</v>
      </c>
    </row>
    <row r="671" spans="1:19" x14ac:dyDescent="0.3">
      <c r="A671" s="4">
        <v>41257</v>
      </c>
      <c r="B671" s="11">
        <v>284.83331299999998</v>
      </c>
      <c r="C671" s="11">
        <v>235.07615699999999</v>
      </c>
      <c r="D671" s="3">
        <f>B671-'ADF test'!$E$3*'Profitability analysis'!C671</f>
        <v>43.039363811058109</v>
      </c>
      <c r="E671" s="3">
        <f t="shared" si="122"/>
        <v>47.446241160910752</v>
      </c>
      <c r="F671" s="3">
        <f t="shared" si="131"/>
        <v>9.2687579693802959</v>
      </c>
      <c r="G671" s="17">
        <f t="shared" si="132"/>
        <v>-0.47545500318499351</v>
      </c>
      <c r="H671" s="30">
        <f t="shared" si="133"/>
        <v>5.7904049999999643</v>
      </c>
      <c r="I671" s="30">
        <f>(C671-C670)*'ADF test'!$E$3</f>
        <v>8.4647934377902594</v>
      </c>
      <c r="J671" s="5">
        <f t="shared" si="123"/>
        <v>0</v>
      </c>
      <c r="K671" s="49">
        <f t="shared" si="129"/>
        <v>-57</v>
      </c>
      <c r="L671" s="5">
        <f t="shared" si="124"/>
        <v>0</v>
      </c>
      <c r="M671" s="49">
        <f t="shared" si="130"/>
        <v>-826</v>
      </c>
      <c r="N671" s="42">
        <f t="shared" si="121"/>
        <v>0</v>
      </c>
      <c r="P671" s="5">
        <f t="shared" si="125"/>
        <v>-330.05308499999796</v>
      </c>
      <c r="Q671" s="5">
        <f t="shared" si="126"/>
        <v>482.49322595404476</v>
      </c>
      <c r="R671" s="5">
        <f t="shared" si="127"/>
        <v>152.4401409540468</v>
      </c>
      <c r="S671" s="3">
        <f t="shared" si="128"/>
        <v>27654.601639277749</v>
      </c>
    </row>
    <row r="672" spans="1:19" x14ac:dyDescent="0.3">
      <c r="A672" s="4">
        <v>41260</v>
      </c>
      <c r="B672" s="11">
        <v>287.26895100000002</v>
      </c>
      <c r="C672" s="11">
        <v>242.730637</v>
      </c>
      <c r="D672" s="3">
        <f>B672-'ADF test'!$E$3*'Profitability analysis'!C672</f>
        <v>37.60177905717515</v>
      </c>
      <c r="E672" s="3">
        <f t="shared" si="122"/>
        <v>46.164474245015306</v>
      </c>
      <c r="F672" s="3">
        <f t="shared" si="131"/>
        <v>7.7025815813396701</v>
      </c>
      <c r="G672" s="17">
        <f t="shared" si="132"/>
        <v>-1.1116656276103849</v>
      </c>
      <c r="H672" s="30">
        <f t="shared" si="133"/>
        <v>2.4356380000000399</v>
      </c>
      <c r="I672" s="30">
        <f>(C672-C671)*'ADF test'!$E$3</f>
        <v>7.8732227538830033</v>
      </c>
      <c r="J672" s="5">
        <f t="shared" si="123"/>
        <v>1</v>
      </c>
      <c r="K672" s="49">
        <f t="shared" si="129"/>
        <v>-56</v>
      </c>
      <c r="L672" s="5">
        <f t="shared" si="124"/>
        <v>0</v>
      </c>
      <c r="M672" s="49">
        <f t="shared" si="130"/>
        <v>-826</v>
      </c>
      <c r="N672" s="42">
        <f t="shared" si="121"/>
        <v>1</v>
      </c>
      <c r="P672" s="5">
        <f t="shared" si="125"/>
        <v>-138.83136600000228</v>
      </c>
      <c r="Q672" s="5">
        <f t="shared" si="126"/>
        <v>448.77369697133116</v>
      </c>
      <c r="R672" s="5">
        <f t="shared" si="127"/>
        <v>309.94233097132889</v>
      </c>
      <c r="S672" s="3">
        <f t="shared" si="128"/>
        <v>27964.543970249077</v>
      </c>
    </row>
    <row r="673" spans="1:19" x14ac:dyDescent="0.3">
      <c r="A673" s="4">
        <v>41261</v>
      </c>
      <c r="B673" s="11">
        <v>295.58694500000001</v>
      </c>
      <c r="C673" s="11">
        <v>243.217331</v>
      </c>
      <c r="D673" s="3">
        <f>B673-'ADF test'!$E$3*'Profitability analysis'!C673</f>
        <v>45.419170759569255</v>
      </c>
      <c r="E673" s="3">
        <f t="shared" si="122"/>
        <v>45.372934729220106</v>
      </c>
      <c r="F673" s="3">
        <f t="shared" si="131"/>
        <v>6.3606603115998004</v>
      </c>
      <c r="G673" s="17">
        <f t="shared" si="132"/>
        <v>7.2690613999351131E-3</v>
      </c>
      <c r="H673" s="30">
        <f t="shared" si="133"/>
        <v>8.3179939999999988</v>
      </c>
      <c r="I673" s="30">
        <f>(C673-C672)*'ADF test'!$E$3</f>
        <v>0.5006022976058897</v>
      </c>
      <c r="J673" s="5">
        <f t="shared" si="123"/>
        <v>0</v>
      </c>
      <c r="K673" s="49">
        <f t="shared" si="129"/>
        <v>-56</v>
      </c>
      <c r="L673" s="5">
        <f t="shared" si="124"/>
        <v>0</v>
      </c>
      <c r="M673" s="49">
        <f t="shared" si="130"/>
        <v>-826</v>
      </c>
      <c r="N673" s="42">
        <f t="shared" si="121"/>
        <v>0</v>
      </c>
      <c r="P673" s="5">
        <f t="shared" si="125"/>
        <v>-465.80766399999993</v>
      </c>
      <c r="Q673" s="5">
        <f t="shared" si="126"/>
        <v>28.033728665929821</v>
      </c>
      <c r="R673" s="5">
        <f t="shared" si="127"/>
        <v>-437.77393533407013</v>
      </c>
      <c r="S673" s="3">
        <f t="shared" si="128"/>
        <v>27526.770034915007</v>
      </c>
    </row>
    <row r="674" spans="1:19" x14ac:dyDescent="0.3">
      <c r="A674" s="4">
        <v>41262</v>
      </c>
      <c r="B674" s="11">
        <v>301.42334</v>
      </c>
      <c r="C674" s="11">
        <v>239.01400799999999</v>
      </c>
      <c r="D674" s="3">
        <f>B674-'ADF test'!$E$3*'Profitability analysis'!C674</f>
        <v>55.579007493758866</v>
      </c>
      <c r="E674" s="3">
        <f t="shared" si="122"/>
        <v>45.317971426078159</v>
      </c>
      <c r="F674" s="3">
        <f t="shared" si="131"/>
        <v>6.2610314313567592</v>
      </c>
      <c r="G674" s="17">
        <f t="shared" si="132"/>
        <v>1.6388731122305116</v>
      </c>
      <c r="H674" s="30">
        <f t="shared" si="133"/>
        <v>5.8363949999999818</v>
      </c>
      <c r="I674" s="30">
        <f>(C674-C673)*'ADF test'!$E$3</f>
        <v>-4.323441734189629</v>
      </c>
      <c r="J674" s="5">
        <f t="shared" si="123"/>
        <v>-10</v>
      </c>
      <c r="K674" s="49">
        <f t="shared" si="129"/>
        <v>-66</v>
      </c>
      <c r="L674" s="5">
        <f t="shared" si="124"/>
        <v>-10</v>
      </c>
      <c r="M674" s="49">
        <f t="shared" si="130"/>
        <v>-836</v>
      </c>
      <c r="N674" s="42">
        <f t="shared" si="121"/>
        <v>-10</v>
      </c>
      <c r="P674" s="5">
        <f t="shared" si="125"/>
        <v>-326.83811999999898</v>
      </c>
      <c r="Q674" s="5">
        <f t="shared" si="126"/>
        <v>-242.11273711461922</v>
      </c>
      <c r="R674" s="5">
        <f t="shared" si="127"/>
        <v>-568.9508571146182</v>
      </c>
      <c r="S674" s="3">
        <f t="shared" si="128"/>
        <v>26957.819177800389</v>
      </c>
    </row>
    <row r="675" spans="1:19" x14ac:dyDescent="0.3">
      <c r="A675" s="4">
        <v>41263</v>
      </c>
      <c r="B675" s="11">
        <v>304.68615699999998</v>
      </c>
      <c r="C675" s="11">
        <v>241.66877700000001</v>
      </c>
      <c r="D675" s="3">
        <f>B675-'ADF test'!$E$3*'Profitability analysis'!C675</f>
        <v>56.111189924578014</v>
      </c>
      <c r="E675" s="3">
        <f t="shared" si="122"/>
        <v>45.353175355205387</v>
      </c>
      <c r="F675" s="3">
        <f t="shared" si="131"/>
        <v>6.3203562220404388</v>
      </c>
      <c r="G675" s="17">
        <f t="shared" si="132"/>
        <v>1.7021215563542322</v>
      </c>
      <c r="H675" s="30">
        <f t="shared" si="133"/>
        <v>3.2628169999999841</v>
      </c>
      <c r="I675" s="30">
        <f>(C675-C674)*'ADF test'!$E$3</f>
        <v>2.7306345691808374</v>
      </c>
      <c r="J675" s="5">
        <f t="shared" si="123"/>
        <v>-10</v>
      </c>
      <c r="K675" s="49">
        <f t="shared" si="129"/>
        <v>-76</v>
      </c>
      <c r="L675" s="5">
        <f t="shared" si="124"/>
        <v>-10</v>
      </c>
      <c r="M675" s="49">
        <f t="shared" si="130"/>
        <v>-846</v>
      </c>
      <c r="N675" s="42">
        <f t="shared" ref="N675:N738" si="134">IF(J675&lt;&gt;"",J675,IF(L675&lt;&gt;"",L675,N674))</f>
        <v>-10</v>
      </c>
      <c r="P675" s="5">
        <f t="shared" si="125"/>
        <v>-215.34592199999895</v>
      </c>
      <c r="Q675" s="5">
        <f t="shared" si="126"/>
        <v>180.22188156593526</v>
      </c>
      <c r="R675" s="5">
        <f t="shared" si="127"/>
        <v>-35.124040434063687</v>
      </c>
      <c r="S675" s="3">
        <f t="shared" si="128"/>
        <v>26922.695137366325</v>
      </c>
    </row>
    <row r="676" spans="1:19" x14ac:dyDescent="0.3">
      <c r="A676" s="4">
        <v>41264</v>
      </c>
      <c r="B676" s="11">
        <v>306.70822099999998</v>
      </c>
      <c r="C676" s="11">
        <v>232.95240799999999</v>
      </c>
      <c r="D676" s="3">
        <f>B676-'ADF test'!$E$3*'Profitability analysis'!C676</f>
        <v>67.098711374599503</v>
      </c>
      <c r="E676" s="3">
        <f t="shared" ref="E676:E739" si="135">AVERAGE(D647:D676)</f>
        <v>45.657705773244302</v>
      </c>
      <c r="F676" s="3">
        <f t="shared" si="131"/>
        <v>7.1185618212211148</v>
      </c>
      <c r="G676" s="17">
        <f t="shared" si="132"/>
        <v>3.0119855863915528</v>
      </c>
      <c r="H676" s="30">
        <f t="shared" si="133"/>
        <v>2.0220640000000003</v>
      </c>
      <c r="I676" s="30">
        <f>(C676-C675)*'ADF test'!$E$3</f>
        <v>-8.965457450021491</v>
      </c>
      <c r="J676" s="5">
        <f t="shared" ref="J676:J739" si="136">IF(AND(G676&lt;-1.5,G676&gt;-2.5),10,IF(AND(G676&lt;-1,G676&gt;-1.5),1,IF(AND(G676&gt;1.5,G676&lt;2.5),-10,IF(AND(G676&gt;1,G676&lt;1.5),-1,0))))</f>
        <v>0</v>
      </c>
      <c r="K676" s="49">
        <f t="shared" si="129"/>
        <v>-76</v>
      </c>
      <c r="L676" s="5">
        <f t="shared" ref="L676:L739" si="137">IF(AND(G676&gt;1.5,G676&lt;2.5),-10,IF(AND(G676&gt;1,G676&lt;1.5),-1,0))</f>
        <v>0</v>
      </c>
      <c r="M676" s="49">
        <f t="shared" si="130"/>
        <v>-846</v>
      </c>
      <c r="N676" s="42">
        <f t="shared" si="134"/>
        <v>0</v>
      </c>
      <c r="P676" s="5">
        <f t="shared" ref="P676:P739" si="138">K675*H676</f>
        <v>-153.67686400000002</v>
      </c>
      <c r="Q676" s="5">
        <f t="shared" ref="Q676:Q739" si="139">I676*-1*K675</f>
        <v>-681.37476620163329</v>
      </c>
      <c r="R676" s="5">
        <f t="shared" ref="R676:R739" si="140">SUM(P676:Q676)</f>
        <v>-835.05163020163332</v>
      </c>
      <c r="S676" s="3">
        <f t="shared" ref="S676:S739" si="141">R676+S675</f>
        <v>26087.643507164692</v>
      </c>
    </row>
    <row r="677" spans="1:19" x14ac:dyDescent="0.3">
      <c r="A677" s="4">
        <v>41267</v>
      </c>
      <c r="B677" s="11">
        <v>302.15859999999998</v>
      </c>
      <c r="C677" s="11">
        <v>233.394867</v>
      </c>
      <c r="D677" s="3">
        <f>B677-'ADF test'!$E$3*'Profitability analysis'!C677</f>
        <v>62.093987184512088</v>
      </c>
      <c r="E677" s="3">
        <f t="shared" si="135"/>
        <v>45.927586715672767</v>
      </c>
      <c r="F677" s="3">
        <f t="shared" si="131"/>
        <v>7.583914179642635</v>
      </c>
      <c r="G677" s="17">
        <f t="shared" si="132"/>
        <v>2.1316697533622544</v>
      </c>
      <c r="H677" s="30">
        <f t="shared" si="133"/>
        <v>-4.5496210000000019</v>
      </c>
      <c r="I677" s="30">
        <f>(C677-C676)*'ADF test'!$E$3</f>
        <v>0.45510319008742917</v>
      </c>
      <c r="J677" s="5">
        <f t="shared" si="136"/>
        <v>-10</v>
      </c>
      <c r="K677" s="49">
        <f t="shared" ref="K677:K740" si="142">J677+K676</f>
        <v>-86</v>
      </c>
      <c r="L677" s="5">
        <f t="shared" si="137"/>
        <v>-10</v>
      </c>
      <c r="M677" s="49">
        <f t="shared" ref="M677:M740" si="143">L677+M676</f>
        <v>-856</v>
      </c>
      <c r="N677" s="42">
        <f t="shared" si="134"/>
        <v>-10</v>
      </c>
      <c r="P677" s="5">
        <f t="shared" si="138"/>
        <v>345.77119600000015</v>
      </c>
      <c r="Q677" s="5">
        <f t="shared" si="139"/>
        <v>34.587842446644615</v>
      </c>
      <c r="R677" s="5">
        <f t="shared" si="140"/>
        <v>380.35903844664477</v>
      </c>
      <c r="S677" s="3">
        <f t="shared" si="141"/>
        <v>26468.002545611336</v>
      </c>
    </row>
    <row r="678" spans="1:19" x14ac:dyDescent="0.3">
      <c r="A678" s="4">
        <v>41269</v>
      </c>
      <c r="B678" s="11">
        <v>313.096069</v>
      </c>
      <c r="C678" s="11">
        <v>237.996399</v>
      </c>
      <c r="D678" s="3">
        <f>B678-'ADF test'!$E$3*'Profitability analysis'!C678</f>
        <v>68.298425796409873</v>
      </c>
      <c r="E678" s="3">
        <f t="shared" si="135"/>
        <v>46.486885705111192</v>
      </c>
      <c r="F678" s="3">
        <f t="shared" si="131"/>
        <v>8.5656850507494244</v>
      </c>
      <c r="G678" s="17">
        <f t="shared" si="132"/>
        <v>2.5463859530289823</v>
      </c>
      <c r="H678" s="30">
        <f t="shared" si="133"/>
        <v>10.937469000000021</v>
      </c>
      <c r="I678" s="30">
        <f>(C678-C677)*'ADF test'!$E$3</f>
        <v>4.7330303881022182</v>
      </c>
      <c r="J678" s="5">
        <f t="shared" si="136"/>
        <v>0</v>
      </c>
      <c r="K678" s="49">
        <f t="shared" si="142"/>
        <v>-86</v>
      </c>
      <c r="L678" s="5">
        <f t="shared" si="137"/>
        <v>0</v>
      </c>
      <c r="M678" s="49">
        <f t="shared" si="143"/>
        <v>-856</v>
      </c>
      <c r="N678" s="42">
        <f t="shared" si="134"/>
        <v>0</v>
      </c>
      <c r="P678" s="5">
        <f t="shared" si="138"/>
        <v>-940.62233400000184</v>
      </c>
      <c r="Q678" s="5">
        <f t="shared" si="139"/>
        <v>407.04061337679076</v>
      </c>
      <c r="R678" s="5">
        <f t="shared" si="140"/>
        <v>-533.58172062321114</v>
      </c>
      <c r="S678" s="3">
        <f t="shared" si="141"/>
        <v>25934.420824988127</v>
      </c>
    </row>
    <row r="679" spans="1:19" x14ac:dyDescent="0.3">
      <c r="A679" s="4">
        <v>41270</v>
      </c>
      <c r="B679" s="11">
        <v>309.649384</v>
      </c>
      <c r="C679" s="11">
        <v>239.500732</v>
      </c>
      <c r="D679" s="3">
        <f>B679-'ADF test'!$E$3*'Profitability analysis'!C679</f>
        <v>63.304418338840321</v>
      </c>
      <c r="E679" s="3">
        <f t="shared" si="135"/>
        <v>46.857763072040356</v>
      </c>
      <c r="F679" s="3">
        <f t="shared" si="131"/>
        <v>9.047901003962405</v>
      </c>
      <c r="G679" s="17">
        <f t="shared" si="132"/>
        <v>1.8177315666470462</v>
      </c>
      <c r="H679" s="30">
        <f t="shared" si="133"/>
        <v>-3.4466850000000022</v>
      </c>
      <c r="I679" s="30">
        <f>(C679-C678)*'ADF test'!$E$3</f>
        <v>1.5473224575695659</v>
      </c>
      <c r="J679" s="5">
        <f t="shared" si="136"/>
        <v>-10</v>
      </c>
      <c r="K679" s="49">
        <f t="shared" si="142"/>
        <v>-96</v>
      </c>
      <c r="L679" s="5">
        <f t="shared" si="137"/>
        <v>-10</v>
      </c>
      <c r="M679" s="49">
        <f t="shared" si="143"/>
        <v>-866</v>
      </c>
      <c r="N679" s="42">
        <f t="shared" si="134"/>
        <v>-10</v>
      </c>
      <c r="P679" s="5">
        <f t="shared" si="138"/>
        <v>296.41491000000019</v>
      </c>
      <c r="Q679" s="5">
        <f t="shared" si="139"/>
        <v>133.06973135098266</v>
      </c>
      <c r="R679" s="5">
        <f t="shared" si="140"/>
        <v>429.48464135098288</v>
      </c>
      <c r="S679" s="3">
        <f t="shared" si="141"/>
        <v>26363.905466339111</v>
      </c>
    </row>
    <row r="680" spans="1:19" x14ac:dyDescent="0.3">
      <c r="A680" s="4">
        <v>41271</v>
      </c>
      <c r="B680" s="11">
        <v>311.80929600000002</v>
      </c>
      <c r="C680" s="11">
        <v>243.12887599999999</v>
      </c>
      <c r="D680" s="3">
        <f>B680-'ADF test'!$E$3*'Profitability analysis'!C680</f>
        <v>61.732504545949894</v>
      </c>
      <c r="E680" s="3">
        <f t="shared" si="135"/>
        <v>47.241519224548853</v>
      </c>
      <c r="F680" s="3">
        <f t="shared" si="131"/>
        <v>9.4314355299926191</v>
      </c>
      <c r="G680" s="17">
        <f t="shared" si="132"/>
        <v>1.5364559589384568</v>
      </c>
      <c r="H680" s="30">
        <f t="shared" si="133"/>
        <v>2.1599120000000198</v>
      </c>
      <c r="I680" s="30">
        <f>(C680-C679)*'ADF test'!$E$3</f>
        <v>3.7318257928904388</v>
      </c>
      <c r="J680" s="5">
        <f t="shared" si="136"/>
        <v>-10</v>
      </c>
      <c r="K680" s="49">
        <f t="shared" si="142"/>
        <v>-106</v>
      </c>
      <c r="L680" s="5">
        <f t="shared" si="137"/>
        <v>-10</v>
      </c>
      <c r="M680" s="49">
        <f t="shared" si="143"/>
        <v>-876</v>
      </c>
      <c r="N680" s="42">
        <f t="shared" si="134"/>
        <v>-10</v>
      </c>
      <c r="P680" s="5">
        <f t="shared" si="138"/>
        <v>-207.3515520000019</v>
      </c>
      <c r="Q680" s="5">
        <f t="shared" si="139"/>
        <v>358.25527611748214</v>
      </c>
      <c r="R680" s="5">
        <f t="shared" si="140"/>
        <v>150.90372411748024</v>
      </c>
      <c r="S680" s="3">
        <f t="shared" si="141"/>
        <v>26514.809190456592</v>
      </c>
    </row>
    <row r="681" spans="1:19" x14ac:dyDescent="0.3">
      <c r="A681" s="4">
        <v>41274</v>
      </c>
      <c r="B681" s="11">
        <v>315.25598100000002</v>
      </c>
      <c r="C681" s="11">
        <v>242.774902</v>
      </c>
      <c r="D681" s="3">
        <f>B681-'ADF test'!$E$3*'Profitability analysis'!C681</f>
        <v>65.543279092344022</v>
      </c>
      <c r="E681" s="3">
        <f t="shared" si="135"/>
        <v>47.870432499858559</v>
      </c>
      <c r="F681" s="3">
        <f t="shared" si="131"/>
        <v>10.004095400640692</v>
      </c>
      <c r="G681" s="17">
        <f t="shared" si="132"/>
        <v>1.7665611816690234</v>
      </c>
      <c r="H681" s="30">
        <f t="shared" si="133"/>
        <v>3.4466850000000022</v>
      </c>
      <c r="I681" s="30">
        <f>(C681-C680)*'ADF test'!$E$3</f>
        <v>-0.36408954639412883</v>
      </c>
      <c r="J681" s="5">
        <f t="shared" si="136"/>
        <v>-10</v>
      </c>
      <c r="K681" s="49">
        <f t="shared" si="142"/>
        <v>-116</v>
      </c>
      <c r="L681" s="5">
        <f t="shared" si="137"/>
        <v>-10</v>
      </c>
      <c r="M681" s="49">
        <f t="shared" si="143"/>
        <v>-886</v>
      </c>
      <c r="N681" s="42">
        <f t="shared" si="134"/>
        <v>-10</v>
      </c>
      <c r="P681" s="5">
        <f t="shared" si="138"/>
        <v>-365.34861000000024</v>
      </c>
      <c r="Q681" s="5">
        <f t="shared" si="139"/>
        <v>-38.593491917777655</v>
      </c>
      <c r="R681" s="5">
        <f t="shared" si="140"/>
        <v>-403.9421019177779</v>
      </c>
      <c r="S681" s="3">
        <f t="shared" si="141"/>
        <v>26110.867088538813</v>
      </c>
    </row>
    <row r="682" spans="1:19" x14ac:dyDescent="0.3">
      <c r="A682" s="4">
        <v>41275</v>
      </c>
      <c r="B682" s="11">
        <v>330.51327500000002</v>
      </c>
      <c r="C682" s="11">
        <v>248.92501799999999</v>
      </c>
      <c r="D682" s="3">
        <f>B682-'ADF test'!$E$3*'Profitability analysis'!C682</f>
        <v>74.474704681920343</v>
      </c>
      <c r="E682" s="3">
        <f t="shared" si="135"/>
        <v>48.728866782363866</v>
      </c>
      <c r="F682" s="3">
        <f t="shared" si="131"/>
        <v>11.122098565834165</v>
      </c>
      <c r="G682" s="17">
        <f t="shared" si="132"/>
        <v>2.3148363366105023</v>
      </c>
      <c r="H682" s="30">
        <f t="shared" si="133"/>
        <v>15.257294000000002</v>
      </c>
      <c r="I682" s="30">
        <f>(C682-C681)*'ADF test'!$E$3</f>
        <v>6.3258684104236806</v>
      </c>
      <c r="J682" s="5">
        <f t="shared" si="136"/>
        <v>-10</v>
      </c>
      <c r="K682" s="49">
        <f t="shared" si="142"/>
        <v>-126</v>
      </c>
      <c r="L682" s="5">
        <f t="shared" si="137"/>
        <v>-10</v>
      </c>
      <c r="M682" s="49">
        <f t="shared" si="143"/>
        <v>-896</v>
      </c>
      <c r="N682" s="42">
        <f t="shared" si="134"/>
        <v>-10</v>
      </c>
      <c r="P682" s="5">
        <f t="shared" si="138"/>
        <v>-1769.8461040000002</v>
      </c>
      <c r="Q682" s="5">
        <f t="shared" si="139"/>
        <v>733.80073560914695</v>
      </c>
      <c r="R682" s="5">
        <f t="shared" si="140"/>
        <v>-1036.0453683908531</v>
      </c>
      <c r="S682" s="3">
        <f t="shared" si="141"/>
        <v>25074.82172014796</v>
      </c>
    </row>
    <row r="683" spans="1:19" x14ac:dyDescent="0.3">
      <c r="A683" s="4">
        <v>41276</v>
      </c>
      <c r="B683" s="11">
        <v>331.15664700000002</v>
      </c>
      <c r="C683" s="11">
        <v>246.53576699999999</v>
      </c>
      <c r="D683" s="3">
        <f>B683-'ADF test'!$E$3*'Profitability analysis'!C683</f>
        <v>77.575605519664748</v>
      </c>
      <c r="E683" s="3">
        <f t="shared" si="135"/>
        <v>49.590782000650215</v>
      </c>
      <c r="F683" s="3">
        <f t="shared" si="131"/>
        <v>12.301167327849356</v>
      </c>
      <c r="G683" s="17">
        <f t="shared" si="132"/>
        <v>2.2749729983477258</v>
      </c>
      <c r="H683" s="30">
        <f t="shared" si="133"/>
        <v>0.64337199999999939</v>
      </c>
      <c r="I683" s="30">
        <f>(C683-C682)*'ADF test'!$E$3</f>
        <v>-2.4575288377443951</v>
      </c>
      <c r="J683" s="5">
        <f t="shared" si="136"/>
        <v>-10</v>
      </c>
      <c r="K683" s="49">
        <f t="shared" si="142"/>
        <v>-136</v>
      </c>
      <c r="L683" s="5">
        <f t="shared" si="137"/>
        <v>-10</v>
      </c>
      <c r="M683" s="49">
        <f t="shared" si="143"/>
        <v>-906</v>
      </c>
      <c r="N683" s="42">
        <f t="shared" si="134"/>
        <v>-10</v>
      </c>
      <c r="P683" s="5">
        <f t="shared" si="138"/>
        <v>-81.064871999999923</v>
      </c>
      <c r="Q683" s="5">
        <f t="shared" si="139"/>
        <v>-309.64863355579377</v>
      </c>
      <c r="R683" s="5">
        <f t="shared" si="140"/>
        <v>-390.71350555579369</v>
      </c>
      <c r="S683" s="3">
        <f t="shared" si="141"/>
        <v>24684.108214592168</v>
      </c>
    </row>
    <row r="684" spans="1:19" x14ac:dyDescent="0.3">
      <c r="A684" s="4">
        <v>41277</v>
      </c>
      <c r="B684" s="11">
        <v>332.811035</v>
      </c>
      <c r="C684" s="11">
        <v>245.03140300000001</v>
      </c>
      <c r="D684" s="3">
        <f>B684-'ADF test'!$E$3*'Profitability analysis'!C684</f>
        <v>80.777347863124021</v>
      </c>
      <c r="E684" s="3">
        <f t="shared" si="135"/>
        <v>50.690253196919755</v>
      </c>
      <c r="F684" s="3">
        <f t="shared" si="131"/>
        <v>13.546024147785653</v>
      </c>
      <c r="G684" s="17">
        <f t="shared" si="132"/>
        <v>2.2211015083065946</v>
      </c>
      <c r="H684" s="30">
        <f t="shared" si="133"/>
        <v>1.6543879999999831</v>
      </c>
      <c r="I684" s="30">
        <f>(C684-C683)*'ADF test'!$E$3</f>
        <v>-1.5473543434592933</v>
      </c>
      <c r="J684" s="5">
        <f t="shared" si="136"/>
        <v>-10</v>
      </c>
      <c r="K684" s="49">
        <f t="shared" si="142"/>
        <v>-146</v>
      </c>
      <c r="L684" s="5">
        <f t="shared" si="137"/>
        <v>-10</v>
      </c>
      <c r="M684" s="49">
        <f t="shared" si="143"/>
        <v>-916</v>
      </c>
      <c r="N684" s="42">
        <f t="shared" si="134"/>
        <v>-10</v>
      </c>
      <c r="P684" s="5">
        <f t="shared" si="138"/>
        <v>-224.9967679999977</v>
      </c>
      <c r="Q684" s="5">
        <f t="shared" si="139"/>
        <v>-210.4401907104639</v>
      </c>
      <c r="R684" s="5">
        <f t="shared" si="140"/>
        <v>-435.43695871046157</v>
      </c>
      <c r="S684" s="3">
        <f t="shared" si="141"/>
        <v>24248.671255881705</v>
      </c>
    </row>
    <row r="685" spans="1:19" x14ac:dyDescent="0.3">
      <c r="A685" s="4">
        <v>41278</v>
      </c>
      <c r="B685" s="11">
        <v>335.108856</v>
      </c>
      <c r="C685" s="11">
        <v>245.87210099999999</v>
      </c>
      <c r="D685" s="3">
        <f>B685-'ADF test'!$E$3*'Profitability analysis'!C685</f>
        <v>82.210446161811348</v>
      </c>
      <c r="E685" s="3">
        <f t="shared" si="135"/>
        <v>52.142381466328494</v>
      </c>
      <c r="F685" s="3">
        <f t="shared" si="131"/>
        <v>14.511067092576818</v>
      </c>
      <c r="G685" s="17">
        <f t="shared" si="132"/>
        <v>2.0720781251755267</v>
      </c>
      <c r="H685" s="30">
        <f t="shared" si="133"/>
        <v>2.297820999999999</v>
      </c>
      <c r="I685" s="30">
        <f>(C685-C684)*'ADF test'!$E$3</f>
        <v>0.86472270131265994</v>
      </c>
      <c r="J685" s="5">
        <f t="shared" si="136"/>
        <v>-10</v>
      </c>
      <c r="K685" s="49">
        <f t="shared" si="142"/>
        <v>-156</v>
      </c>
      <c r="L685" s="5">
        <f t="shared" si="137"/>
        <v>-10</v>
      </c>
      <c r="M685" s="49">
        <f t="shared" si="143"/>
        <v>-926</v>
      </c>
      <c r="N685" s="42">
        <f t="shared" si="134"/>
        <v>-10</v>
      </c>
      <c r="P685" s="5">
        <f t="shared" si="138"/>
        <v>-335.48186599999985</v>
      </c>
      <c r="Q685" s="5">
        <f t="shared" si="139"/>
        <v>126.24951439164835</v>
      </c>
      <c r="R685" s="5">
        <f t="shared" si="140"/>
        <v>-209.23235160835151</v>
      </c>
      <c r="S685" s="3">
        <f t="shared" si="141"/>
        <v>24039.438904273353</v>
      </c>
    </row>
    <row r="686" spans="1:19" x14ac:dyDescent="0.3">
      <c r="A686" s="4">
        <v>41281</v>
      </c>
      <c r="B686" s="11">
        <v>334.83306900000002</v>
      </c>
      <c r="C686" s="11">
        <v>243.08462499999999</v>
      </c>
      <c r="D686" s="3">
        <f>B686-'ADF test'!$E$3*'Profitability analysis'!C686</f>
        <v>84.801793110701794</v>
      </c>
      <c r="E686" s="3">
        <f t="shared" si="135"/>
        <v>53.749970255142337</v>
      </c>
      <c r="F686" s="3">
        <f t="shared" si="131"/>
        <v>15.372722621771937</v>
      </c>
      <c r="G686" s="17">
        <f t="shared" si="132"/>
        <v>2.0199299512229323</v>
      </c>
      <c r="H686" s="30">
        <f t="shared" si="133"/>
        <v>-0.2757869999999798</v>
      </c>
      <c r="I686" s="30">
        <f>(C686-C685)*'ADF test'!$E$3</f>
        <v>-2.8671339488904204</v>
      </c>
      <c r="J686" s="5">
        <f t="shared" si="136"/>
        <v>-10</v>
      </c>
      <c r="K686" s="49">
        <f t="shared" si="142"/>
        <v>-166</v>
      </c>
      <c r="L686" s="5">
        <f t="shared" si="137"/>
        <v>-10</v>
      </c>
      <c r="M686" s="49">
        <f t="shared" si="143"/>
        <v>-936</v>
      </c>
      <c r="N686" s="42">
        <f t="shared" si="134"/>
        <v>-10</v>
      </c>
      <c r="P686" s="5">
        <f t="shared" si="138"/>
        <v>43.022771999996849</v>
      </c>
      <c r="Q686" s="5">
        <f t="shared" si="139"/>
        <v>-447.27289602690558</v>
      </c>
      <c r="R686" s="5">
        <f t="shared" si="140"/>
        <v>-404.25012402690874</v>
      </c>
      <c r="S686" s="3">
        <f t="shared" si="141"/>
        <v>23635.188780246444</v>
      </c>
    </row>
    <row r="687" spans="1:19" s="8" customFormat="1" x14ac:dyDescent="0.3">
      <c r="A687" s="7">
        <v>41282</v>
      </c>
      <c r="B687" s="13">
        <v>335.52242999999999</v>
      </c>
      <c r="C687" s="13">
        <v>244.01376300000001</v>
      </c>
      <c r="D687" s="3">
        <f>B687-'ADF test'!$E$3*'Profitability analysis'!C687</f>
        <v>84.535464051664775</v>
      </c>
      <c r="E687" s="3">
        <f t="shared" si="135"/>
        <v>55.156930076229671</v>
      </c>
      <c r="F687" s="3">
        <f t="shared" si="131"/>
        <v>16.20043227555588</v>
      </c>
      <c r="G687" s="17">
        <f t="shared" si="132"/>
        <v>1.8134413622877881</v>
      </c>
      <c r="H687" s="30">
        <f t="shared" si="133"/>
        <v>0.68936099999996259</v>
      </c>
      <c r="I687" s="30">
        <f>(C687-C686)*'ADF test'!$E$3</f>
        <v>0.95569005903699822</v>
      </c>
      <c r="J687" s="5">
        <f t="shared" si="136"/>
        <v>-10</v>
      </c>
      <c r="K687" s="49">
        <f t="shared" si="142"/>
        <v>-176</v>
      </c>
      <c r="L687" s="5">
        <f t="shared" si="137"/>
        <v>-10</v>
      </c>
      <c r="M687" s="49">
        <f t="shared" si="143"/>
        <v>-946</v>
      </c>
      <c r="N687" s="42">
        <f t="shared" si="134"/>
        <v>-10</v>
      </c>
      <c r="O687" s="42"/>
      <c r="P687" s="5">
        <f t="shared" si="138"/>
        <v>-114.43392599999379</v>
      </c>
      <c r="Q687" s="5">
        <f t="shared" si="139"/>
        <v>158.6445498001417</v>
      </c>
      <c r="R687" s="5">
        <f t="shared" si="140"/>
        <v>44.210623800147914</v>
      </c>
      <c r="S687" s="3">
        <f t="shared" si="141"/>
        <v>23679.399404046591</v>
      </c>
    </row>
    <row r="688" spans="1:19" s="8" customFormat="1" x14ac:dyDescent="0.3">
      <c r="A688" s="7">
        <v>41283</v>
      </c>
      <c r="B688" s="13">
        <v>338.96911599999999</v>
      </c>
      <c r="C688" s="13">
        <v>240.38561999999999</v>
      </c>
      <c r="D688" s="3">
        <f>B688-'ADF test'!$E$3*'Profitability analysis'!C688</f>
        <v>91.713974815978133</v>
      </c>
      <c r="E688" s="3">
        <f t="shared" si="135"/>
        <v>56.733154632362471</v>
      </c>
      <c r="F688" s="3">
        <f t="shared" si="131"/>
        <v>17.378070690579321</v>
      </c>
      <c r="G688" s="17">
        <f t="shared" si="132"/>
        <v>2.012928869174115</v>
      </c>
      <c r="H688" s="30">
        <f t="shared" si="133"/>
        <v>3.4466859999999997</v>
      </c>
      <c r="I688" s="30">
        <f>(C688-C687)*'ADF test'!$E$3</f>
        <v>-3.7318247643133819</v>
      </c>
      <c r="J688" s="5">
        <f t="shared" si="136"/>
        <v>-10</v>
      </c>
      <c r="K688" s="49">
        <f t="shared" si="142"/>
        <v>-186</v>
      </c>
      <c r="L688" s="5">
        <f t="shared" si="137"/>
        <v>-10</v>
      </c>
      <c r="M688" s="49">
        <f t="shared" si="143"/>
        <v>-956</v>
      </c>
      <c r="N688" s="42">
        <f t="shared" si="134"/>
        <v>-10</v>
      </c>
      <c r="O688" s="42"/>
      <c r="P688" s="5">
        <f t="shared" si="138"/>
        <v>-606.61673599999995</v>
      </c>
      <c r="Q688" s="5">
        <f t="shared" si="139"/>
        <v>-656.80115851915525</v>
      </c>
      <c r="R688" s="5">
        <f t="shared" si="140"/>
        <v>-1263.4178945191552</v>
      </c>
      <c r="S688" s="3">
        <f t="shared" si="141"/>
        <v>22415.981509527435</v>
      </c>
    </row>
    <row r="689" spans="1:19" s="8" customFormat="1" x14ac:dyDescent="0.3">
      <c r="A689" s="7">
        <v>41284</v>
      </c>
      <c r="B689" s="13">
        <v>336.21176100000002</v>
      </c>
      <c r="C689" s="13">
        <v>236.31504799999999</v>
      </c>
      <c r="D689" s="3">
        <f>B689-'ADF test'!$E$3*'Profitability analysis'!C689</f>
        <v>93.143516913066293</v>
      </c>
      <c r="E689" s="3">
        <f t="shared" si="135"/>
        <v>58.579657631369244</v>
      </c>
      <c r="F689" s="3">
        <f t="shared" si="131"/>
        <v>18.214176255270576</v>
      </c>
      <c r="G689" s="17">
        <f t="shared" si="132"/>
        <v>1.8976350507037296</v>
      </c>
      <c r="H689" s="30">
        <f t="shared" si="133"/>
        <v>-2.7573549999999614</v>
      </c>
      <c r="I689" s="30">
        <f>(C689-C688)*'ADF test'!$E$3</f>
        <v>-4.186897097088111</v>
      </c>
      <c r="J689" s="5">
        <f t="shared" si="136"/>
        <v>-10</v>
      </c>
      <c r="K689" s="49">
        <f t="shared" si="142"/>
        <v>-196</v>
      </c>
      <c r="L689" s="5">
        <f t="shared" si="137"/>
        <v>-10</v>
      </c>
      <c r="M689" s="49">
        <f t="shared" si="143"/>
        <v>-966</v>
      </c>
      <c r="N689" s="42">
        <f t="shared" si="134"/>
        <v>-10</v>
      </c>
      <c r="O689" s="42"/>
      <c r="P689" s="5">
        <f t="shared" si="138"/>
        <v>512.86802999999281</v>
      </c>
      <c r="Q689" s="5">
        <f t="shared" si="139"/>
        <v>-778.7628600583887</v>
      </c>
      <c r="R689" s="5">
        <f t="shared" si="140"/>
        <v>-265.89483005839588</v>
      </c>
      <c r="S689" s="3">
        <f t="shared" si="141"/>
        <v>22150.086679469041</v>
      </c>
    </row>
    <row r="690" spans="1:19" s="8" customFormat="1" x14ac:dyDescent="0.3">
      <c r="A690" s="7">
        <v>41285</v>
      </c>
      <c r="B690" s="13">
        <v>334.46545400000002</v>
      </c>
      <c r="C690" s="13">
        <v>228.43937700000001</v>
      </c>
      <c r="D690" s="3">
        <f>B690-'ADF test'!$E$3*'Profitability analysis'!C690</f>
        <v>99.49794466177508</v>
      </c>
      <c r="E690" s="3">
        <f t="shared" si="135"/>
        <v>60.539981148384804</v>
      </c>
      <c r="F690" s="3">
        <f t="shared" si="131"/>
        <v>19.351421218961811</v>
      </c>
      <c r="G690" s="17">
        <f t="shared" si="132"/>
        <v>2.0131835833957594</v>
      </c>
      <c r="H690" s="30">
        <f t="shared" si="133"/>
        <v>-1.7463070000000016</v>
      </c>
      <c r="I690" s="30">
        <f>(C690-C689)*'ADF test'!$E$3</f>
        <v>-8.1007347487087724</v>
      </c>
      <c r="J690" s="5">
        <f t="shared" si="136"/>
        <v>-10</v>
      </c>
      <c r="K690" s="49">
        <f t="shared" si="142"/>
        <v>-206</v>
      </c>
      <c r="L690" s="5">
        <f t="shared" si="137"/>
        <v>-10</v>
      </c>
      <c r="M690" s="49">
        <f t="shared" si="143"/>
        <v>-976</v>
      </c>
      <c r="N690" s="42">
        <f t="shared" si="134"/>
        <v>-10</v>
      </c>
      <c r="O690" s="42"/>
      <c r="P690" s="5">
        <f t="shared" si="138"/>
        <v>342.27617200000032</v>
      </c>
      <c r="Q690" s="5">
        <f t="shared" si="139"/>
        <v>-1587.7440107469195</v>
      </c>
      <c r="R690" s="5">
        <f t="shared" si="140"/>
        <v>-1245.4678387469191</v>
      </c>
      <c r="S690" s="3">
        <f t="shared" si="141"/>
        <v>20904.618840722123</v>
      </c>
    </row>
    <row r="691" spans="1:19" s="8" customFormat="1" x14ac:dyDescent="0.3">
      <c r="A691" s="7">
        <v>41288</v>
      </c>
      <c r="B691" s="13">
        <v>350.22824100000003</v>
      </c>
      <c r="C691" s="13">
        <v>240.42991599999999</v>
      </c>
      <c r="D691" s="3">
        <f>B691-'ADF test'!$E$3*'Profitability analysis'!C691</f>
        <v>102.9275379652573</v>
      </c>
      <c r="E691" s="3">
        <f t="shared" si="135"/>
        <v>62.734572875432995</v>
      </c>
      <c r="F691" s="3">
        <f t="shared" si="131"/>
        <v>20.30980223233832</v>
      </c>
      <c r="G691" s="17">
        <f t="shared" si="132"/>
        <v>1.9789934254419761</v>
      </c>
      <c r="H691" s="30">
        <f t="shared" si="133"/>
        <v>15.762787000000003</v>
      </c>
      <c r="I691" s="30">
        <f>(C691-C690)*'ADF test'!$E$3</f>
        <v>12.333193696517771</v>
      </c>
      <c r="J691" s="5">
        <f t="shared" si="136"/>
        <v>-10</v>
      </c>
      <c r="K691" s="49">
        <f t="shared" si="142"/>
        <v>-216</v>
      </c>
      <c r="L691" s="5">
        <f t="shared" si="137"/>
        <v>-10</v>
      </c>
      <c r="M691" s="49">
        <f t="shared" si="143"/>
        <v>-986</v>
      </c>
      <c r="N691" s="42">
        <f t="shared" si="134"/>
        <v>-10</v>
      </c>
      <c r="O691" s="42"/>
      <c r="P691" s="5">
        <f t="shared" si="138"/>
        <v>-3247.1341220000004</v>
      </c>
      <c r="Q691" s="5">
        <f t="shared" si="139"/>
        <v>2540.6379014826607</v>
      </c>
      <c r="R691" s="5">
        <f t="shared" si="140"/>
        <v>-706.49622051733968</v>
      </c>
      <c r="S691" s="3">
        <f t="shared" si="141"/>
        <v>20198.122620204784</v>
      </c>
    </row>
    <row r="692" spans="1:19" s="8" customFormat="1" x14ac:dyDescent="0.3">
      <c r="A692" s="7">
        <v>41289</v>
      </c>
      <c r="B692" s="13">
        <v>353.72085600000003</v>
      </c>
      <c r="C692" s="13">
        <v>238.30609100000001</v>
      </c>
      <c r="D692" s="3">
        <f>B692-'ADF test'!$E$3*'Profitability analysis'!C692</f>
        <v>108.60467070065741</v>
      </c>
      <c r="E692" s="3">
        <f t="shared" si="135"/>
        <v>64.9911358539471</v>
      </c>
      <c r="F692" s="3">
        <f t="shared" si="131"/>
        <v>21.525485045195428</v>
      </c>
      <c r="G692" s="17">
        <f t="shared" si="132"/>
        <v>2.0261348236817094</v>
      </c>
      <c r="H692" s="30">
        <f t="shared" si="133"/>
        <v>3.4926150000000007</v>
      </c>
      <c r="I692" s="30">
        <f>(C692-C691)*'ADF test'!$E$3</f>
        <v>-2.1845177354001075</v>
      </c>
      <c r="J692" s="5">
        <f t="shared" si="136"/>
        <v>-10</v>
      </c>
      <c r="K692" s="49">
        <f t="shared" si="142"/>
        <v>-226</v>
      </c>
      <c r="L692" s="5">
        <f t="shared" si="137"/>
        <v>-10</v>
      </c>
      <c r="M692" s="49">
        <f t="shared" si="143"/>
        <v>-996</v>
      </c>
      <c r="N692" s="42">
        <f t="shared" si="134"/>
        <v>-10</v>
      </c>
      <c r="O692" s="42"/>
      <c r="P692" s="5">
        <f t="shared" si="138"/>
        <v>-754.40484000000015</v>
      </c>
      <c r="Q692" s="5">
        <f t="shared" si="139"/>
        <v>-471.8558308464232</v>
      </c>
      <c r="R692" s="5">
        <f t="shared" si="140"/>
        <v>-1226.2606708464234</v>
      </c>
      <c r="S692" s="3">
        <f t="shared" si="141"/>
        <v>18971.861949358361</v>
      </c>
    </row>
    <row r="693" spans="1:19" x14ac:dyDescent="0.3">
      <c r="A693" s="4">
        <v>41290</v>
      </c>
      <c r="B693" s="11">
        <v>348.75765999999999</v>
      </c>
      <c r="C693" s="11">
        <v>231.138351</v>
      </c>
      <c r="D693" s="3">
        <f>B693-'ADF test'!$E$3*'Profitability analysis'!C693</f>
        <v>111.01404784238841</v>
      </c>
      <c r="E693" s="3">
        <f t="shared" si="135"/>
        <v>67.463487666903077</v>
      </c>
      <c r="F693" s="3">
        <f t="shared" si="131"/>
        <v>22.421888656715574</v>
      </c>
      <c r="G693" s="17">
        <f t="shared" si="132"/>
        <v>1.9423234519738601</v>
      </c>
      <c r="H693" s="30">
        <f t="shared" si="133"/>
        <v>-4.963196000000039</v>
      </c>
      <c r="I693" s="30">
        <f>(C693-C692)*'ADF test'!$E$3</f>
        <v>-7.3725731417310367</v>
      </c>
      <c r="J693" s="5">
        <f t="shared" si="136"/>
        <v>-10</v>
      </c>
      <c r="K693" s="49">
        <f t="shared" si="142"/>
        <v>-236</v>
      </c>
      <c r="L693" s="5">
        <f t="shared" si="137"/>
        <v>-10</v>
      </c>
      <c r="M693" s="49">
        <f t="shared" si="143"/>
        <v>-1006</v>
      </c>
      <c r="N693" s="42">
        <f t="shared" si="134"/>
        <v>-10</v>
      </c>
      <c r="P693" s="5">
        <f t="shared" si="138"/>
        <v>1121.6822960000088</v>
      </c>
      <c r="Q693" s="5">
        <f t="shared" si="139"/>
        <v>-1666.2015300312144</v>
      </c>
      <c r="R693" s="5">
        <f t="shared" si="140"/>
        <v>-544.51923403120554</v>
      </c>
      <c r="S693" s="3">
        <f t="shared" si="141"/>
        <v>18427.342715327155</v>
      </c>
    </row>
    <row r="694" spans="1:19" x14ac:dyDescent="0.3">
      <c r="A694" s="4">
        <v>41291</v>
      </c>
      <c r="B694" s="11">
        <v>350.96353099999999</v>
      </c>
      <c r="C694" s="11">
        <v>234.54522700000001</v>
      </c>
      <c r="D694" s="3">
        <f>B694-'ADF test'!$E$3*'Profitability analysis'!C694</f>
        <v>109.71568424475956</v>
      </c>
      <c r="E694" s="3">
        <f t="shared" si="135"/>
        <v>69.731344235301094</v>
      </c>
      <c r="F694" s="3">
        <f t="shared" si="131"/>
        <v>23.152906761431243</v>
      </c>
      <c r="G694" s="17">
        <f t="shared" si="132"/>
        <v>1.7269684718838625</v>
      </c>
      <c r="H694" s="30">
        <f t="shared" si="133"/>
        <v>2.2058710000000019</v>
      </c>
      <c r="I694" s="30">
        <f>(C694-C693)*'ADF test'!$E$3</f>
        <v>3.5042345976288365</v>
      </c>
      <c r="J694" s="5">
        <f t="shared" si="136"/>
        <v>-10</v>
      </c>
      <c r="K694" s="49">
        <f t="shared" si="142"/>
        <v>-246</v>
      </c>
      <c r="L694" s="5">
        <f t="shared" si="137"/>
        <v>-10</v>
      </c>
      <c r="M694" s="49">
        <f t="shared" si="143"/>
        <v>-1016</v>
      </c>
      <c r="N694" s="42">
        <f t="shared" si="134"/>
        <v>-10</v>
      </c>
      <c r="P694" s="5">
        <f t="shared" si="138"/>
        <v>-520.58555600000045</v>
      </c>
      <c r="Q694" s="5">
        <f t="shared" si="139"/>
        <v>826.99936504040545</v>
      </c>
      <c r="R694" s="5">
        <f t="shared" si="140"/>
        <v>306.413809040405</v>
      </c>
      <c r="S694" s="3">
        <f t="shared" si="141"/>
        <v>18733.75652436756</v>
      </c>
    </row>
    <row r="695" spans="1:19" x14ac:dyDescent="0.3">
      <c r="A695" s="4">
        <v>41292</v>
      </c>
      <c r="B695" s="11">
        <v>354.31829800000003</v>
      </c>
      <c r="C695" s="11">
        <v>236.801773</v>
      </c>
      <c r="D695" s="3">
        <f>B695-'ADF test'!$E$3*'Profitability analysis'!C695</f>
        <v>110.74941972957066</v>
      </c>
      <c r="E695" s="3">
        <f t="shared" si="135"/>
        <v>72.096302358177269</v>
      </c>
      <c r="F695" s="3">
        <f t="shared" si="131"/>
        <v>23.609248965509316</v>
      </c>
      <c r="G695" s="17">
        <f t="shared" si="132"/>
        <v>1.6372023281156305</v>
      </c>
      <c r="H695" s="30">
        <f t="shared" si="133"/>
        <v>3.354767000000038</v>
      </c>
      <c r="I695" s="30">
        <f>(C695-C694)*'ADF test'!$E$3</f>
        <v>2.3210315151889547</v>
      </c>
      <c r="J695" s="5">
        <f t="shared" si="136"/>
        <v>-10</v>
      </c>
      <c r="K695" s="49">
        <f t="shared" si="142"/>
        <v>-256</v>
      </c>
      <c r="L695" s="5">
        <f t="shared" si="137"/>
        <v>-10</v>
      </c>
      <c r="M695" s="49">
        <f t="shared" si="143"/>
        <v>-1026</v>
      </c>
      <c r="N695" s="42">
        <f t="shared" si="134"/>
        <v>-10</v>
      </c>
      <c r="P695" s="5">
        <f t="shared" si="138"/>
        <v>-825.27268200000935</v>
      </c>
      <c r="Q695" s="5">
        <f t="shared" si="139"/>
        <v>570.97375273648288</v>
      </c>
      <c r="R695" s="5">
        <f t="shared" si="140"/>
        <v>-254.29892926352647</v>
      </c>
      <c r="S695" s="3">
        <f t="shared" si="141"/>
        <v>18479.457595104035</v>
      </c>
    </row>
    <row r="696" spans="1:19" x14ac:dyDescent="0.3">
      <c r="A696" s="4">
        <v>41295</v>
      </c>
      <c r="B696" s="11">
        <v>350.32015999999999</v>
      </c>
      <c r="C696" s="11">
        <v>237.77517700000001</v>
      </c>
      <c r="D696" s="3">
        <f>B696-'ADF test'!$E$3*'Profitability analysis'!C696</f>
        <v>105.75006067712539</v>
      </c>
      <c r="E696" s="3">
        <f t="shared" si="135"/>
        <v>74.277957546976054</v>
      </c>
      <c r="F696" s="3">
        <f t="shared" si="131"/>
        <v>23.593767620136983</v>
      </c>
      <c r="G696" s="17">
        <f t="shared" si="132"/>
        <v>1.3339159576738517</v>
      </c>
      <c r="H696" s="30">
        <f t="shared" si="133"/>
        <v>-3.9981380000000399</v>
      </c>
      <c r="I696" s="30">
        <f>(C696-C695)*'ADF test'!$E$3</f>
        <v>1.0012210524452156</v>
      </c>
      <c r="J696" s="5">
        <f t="shared" si="136"/>
        <v>-1</v>
      </c>
      <c r="K696" s="49">
        <f t="shared" si="142"/>
        <v>-257</v>
      </c>
      <c r="L696" s="5">
        <f t="shared" si="137"/>
        <v>-1</v>
      </c>
      <c r="M696" s="49">
        <f t="shared" si="143"/>
        <v>-1027</v>
      </c>
      <c r="N696" s="42">
        <f t="shared" si="134"/>
        <v>-1</v>
      </c>
      <c r="P696" s="5">
        <f t="shared" si="138"/>
        <v>1023.5233280000102</v>
      </c>
      <c r="Q696" s="5">
        <f t="shared" si="139"/>
        <v>256.3125894259752</v>
      </c>
      <c r="R696" s="5">
        <f t="shared" si="140"/>
        <v>1279.8359174259854</v>
      </c>
      <c r="S696" s="3">
        <f t="shared" si="141"/>
        <v>19759.293512530021</v>
      </c>
    </row>
    <row r="697" spans="1:19" x14ac:dyDescent="0.3">
      <c r="A697" s="4">
        <v>41296</v>
      </c>
      <c r="B697" s="11">
        <v>342.41577100000001</v>
      </c>
      <c r="C697" s="11">
        <v>231.44804400000001</v>
      </c>
      <c r="D697" s="3">
        <f>B697-'ADF test'!$E$3*'Profitability analysis'!C697</f>
        <v>104.35361571805882</v>
      </c>
      <c r="E697" s="3">
        <f t="shared" si="135"/>
        <v>76.344268434047791</v>
      </c>
      <c r="F697" s="3">
        <f t="shared" si="131"/>
        <v>23.416236634433712</v>
      </c>
      <c r="G697" s="17">
        <f t="shared" si="132"/>
        <v>1.1961506761860752</v>
      </c>
      <c r="H697" s="30">
        <f t="shared" si="133"/>
        <v>-7.9043889999999806</v>
      </c>
      <c r="I697" s="30">
        <f>(C697-C696)*'ADF test'!$E$3</f>
        <v>-6.5079440409334159</v>
      </c>
      <c r="J697" s="5">
        <f t="shared" si="136"/>
        <v>-1</v>
      </c>
      <c r="K697" s="49">
        <f t="shared" si="142"/>
        <v>-258</v>
      </c>
      <c r="L697" s="5">
        <f t="shared" si="137"/>
        <v>-1</v>
      </c>
      <c r="M697" s="49">
        <f t="shared" si="143"/>
        <v>-1028</v>
      </c>
      <c r="N697" s="42">
        <f t="shared" si="134"/>
        <v>-1</v>
      </c>
      <c r="P697" s="5">
        <f t="shared" si="138"/>
        <v>2031.4279729999951</v>
      </c>
      <c r="Q697" s="5">
        <f t="shared" si="139"/>
        <v>-1672.5416185198878</v>
      </c>
      <c r="R697" s="5">
        <f t="shared" si="140"/>
        <v>358.88635448010723</v>
      </c>
      <c r="S697" s="3">
        <f t="shared" si="141"/>
        <v>20118.179867010127</v>
      </c>
    </row>
    <row r="698" spans="1:19" x14ac:dyDescent="0.3">
      <c r="A698" s="4">
        <v>41297</v>
      </c>
      <c r="B698" s="11">
        <v>330.145599</v>
      </c>
      <c r="C698" s="11">
        <v>225.297943</v>
      </c>
      <c r="D698" s="3">
        <f>B698-'ADF test'!$E$3*'Profitability analysis'!C698</f>
        <v>98.4092966998262</v>
      </c>
      <c r="E698" s="3">
        <f t="shared" si="135"/>
        <v>78.027509976689387</v>
      </c>
      <c r="F698" s="3">
        <f t="shared" si="131"/>
        <v>23.114974541783717</v>
      </c>
      <c r="G698" s="17">
        <f t="shared" si="132"/>
        <v>0.88175683197460308</v>
      </c>
      <c r="H698" s="30">
        <f t="shared" si="133"/>
        <v>-12.270172000000002</v>
      </c>
      <c r="I698" s="30">
        <f>(C698-C697)*'ADF test'!$E$3</f>
        <v>-6.3258529817673601</v>
      </c>
      <c r="J698" s="5">
        <f t="shared" si="136"/>
        <v>0</v>
      </c>
      <c r="K698" s="49">
        <f t="shared" si="142"/>
        <v>-258</v>
      </c>
      <c r="L698" s="5">
        <f t="shared" si="137"/>
        <v>0</v>
      </c>
      <c r="M698" s="49">
        <f t="shared" si="143"/>
        <v>-1028</v>
      </c>
      <c r="N698" s="42">
        <f t="shared" si="134"/>
        <v>0</v>
      </c>
      <c r="P698" s="5">
        <f t="shared" si="138"/>
        <v>3165.7043760000006</v>
      </c>
      <c r="Q698" s="5">
        <f t="shared" si="139"/>
        <v>-1632.070069295979</v>
      </c>
      <c r="R698" s="5">
        <f t="shared" si="140"/>
        <v>1533.6343067040216</v>
      </c>
      <c r="S698" s="3">
        <f t="shared" si="141"/>
        <v>21651.814173714149</v>
      </c>
    </row>
    <row r="699" spans="1:19" x14ac:dyDescent="0.3">
      <c r="A699" s="4">
        <v>41298</v>
      </c>
      <c r="B699" s="11">
        <v>319.851563</v>
      </c>
      <c r="C699" s="11">
        <v>217.33374000000001</v>
      </c>
      <c r="D699" s="3">
        <f>B699-'ADF test'!$E$3*'Profitability analysis'!C699</f>
        <v>96.307057435351425</v>
      </c>
      <c r="E699" s="3">
        <f t="shared" si="135"/>
        <v>79.603259280678202</v>
      </c>
      <c r="F699" s="3">
        <f t="shared" si="131"/>
        <v>22.677515514100058</v>
      </c>
      <c r="G699" s="17">
        <f t="shared" si="132"/>
        <v>0.73657972560033769</v>
      </c>
      <c r="H699" s="30">
        <f t="shared" si="133"/>
        <v>-10.294036000000006</v>
      </c>
      <c r="I699" s="30">
        <f>(C699-C698)*'ADF test'!$E$3</f>
        <v>-8.1917967355252355</v>
      </c>
      <c r="J699" s="5">
        <f t="shared" si="136"/>
        <v>0</v>
      </c>
      <c r="K699" s="49">
        <f t="shared" si="142"/>
        <v>-258</v>
      </c>
      <c r="L699" s="5">
        <f t="shared" si="137"/>
        <v>0</v>
      </c>
      <c r="M699" s="49">
        <f t="shared" si="143"/>
        <v>-1028</v>
      </c>
      <c r="N699" s="42">
        <f t="shared" si="134"/>
        <v>0</v>
      </c>
      <c r="P699" s="5">
        <f t="shared" si="138"/>
        <v>2655.8612880000014</v>
      </c>
      <c r="Q699" s="5">
        <f t="shared" si="139"/>
        <v>-2113.4835577655108</v>
      </c>
      <c r="R699" s="5">
        <f t="shared" si="140"/>
        <v>542.37773023449063</v>
      </c>
      <c r="S699" s="3">
        <f t="shared" si="141"/>
        <v>22194.191903948638</v>
      </c>
    </row>
    <row r="700" spans="1:19" x14ac:dyDescent="0.3">
      <c r="A700" s="4">
        <v>41299</v>
      </c>
      <c r="B700" s="11">
        <v>334.327606</v>
      </c>
      <c r="C700" s="11">
        <v>224.05905200000001</v>
      </c>
      <c r="D700" s="3">
        <f>B700-'ADF test'!$E$3*'Profitability analysis'!C700</f>
        <v>103.86559859781806</v>
      </c>
      <c r="E700" s="3">
        <f t="shared" si="135"/>
        <v>81.541654158977195</v>
      </c>
      <c r="F700" s="3">
        <f t="shared" si="131"/>
        <v>22.160280379176942</v>
      </c>
      <c r="G700" s="17">
        <f t="shared" si="132"/>
        <v>1.0073854688146326</v>
      </c>
      <c r="H700" s="30">
        <f t="shared" si="133"/>
        <v>14.476043000000004</v>
      </c>
      <c r="I700" s="30">
        <f>(C700-C699)*'ADF test'!$E$3</f>
        <v>6.9175018375333641</v>
      </c>
      <c r="J700" s="5">
        <f t="shared" si="136"/>
        <v>-1</v>
      </c>
      <c r="K700" s="49">
        <f t="shared" si="142"/>
        <v>-259</v>
      </c>
      <c r="L700" s="5">
        <f t="shared" si="137"/>
        <v>-1</v>
      </c>
      <c r="M700" s="49">
        <f t="shared" si="143"/>
        <v>-1029</v>
      </c>
      <c r="N700" s="42">
        <f t="shared" si="134"/>
        <v>-1</v>
      </c>
      <c r="P700" s="5">
        <f t="shared" si="138"/>
        <v>-3734.8190940000013</v>
      </c>
      <c r="Q700" s="5">
        <f t="shared" si="139"/>
        <v>1784.7154740836079</v>
      </c>
      <c r="R700" s="5">
        <f t="shared" si="140"/>
        <v>-1950.1036199163934</v>
      </c>
      <c r="S700" s="3">
        <f t="shared" si="141"/>
        <v>20244.088284032245</v>
      </c>
    </row>
    <row r="701" spans="1:19" x14ac:dyDescent="0.3">
      <c r="A701" s="4">
        <v>41302</v>
      </c>
      <c r="B701" s="11">
        <v>326.51513699999998</v>
      </c>
      <c r="C701" s="11">
        <v>219.85574299999999</v>
      </c>
      <c r="D701" s="3">
        <f>B701-'ADF test'!$E$3*'Profitability analysis'!C701</f>
        <v>100.37655693192843</v>
      </c>
      <c r="E701" s="3">
        <f t="shared" si="135"/>
        <v>83.452893929672868</v>
      </c>
      <c r="F701" s="3">
        <f t="shared" si="131"/>
        <v>21.175787120188506</v>
      </c>
      <c r="G701" s="17">
        <f t="shared" si="132"/>
        <v>0.79919876915087307</v>
      </c>
      <c r="H701" s="30">
        <f t="shared" si="133"/>
        <v>-7.8124690000000214</v>
      </c>
      <c r="I701" s="30">
        <f>(C701-C700)*'ADF test'!$E$3</f>
        <v>-4.3234273341103941</v>
      </c>
      <c r="J701" s="5">
        <f t="shared" si="136"/>
        <v>0</v>
      </c>
      <c r="K701" s="49">
        <f t="shared" si="142"/>
        <v>-259</v>
      </c>
      <c r="L701" s="5">
        <f t="shared" si="137"/>
        <v>0</v>
      </c>
      <c r="M701" s="49">
        <f t="shared" si="143"/>
        <v>-1029</v>
      </c>
      <c r="N701" s="42">
        <f t="shared" si="134"/>
        <v>0</v>
      </c>
      <c r="P701" s="5">
        <f t="shared" si="138"/>
        <v>2023.4294710000056</v>
      </c>
      <c r="Q701" s="5">
        <f t="shared" si="139"/>
        <v>-1119.7676795345922</v>
      </c>
      <c r="R701" s="5">
        <f t="shared" si="140"/>
        <v>903.66179146541344</v>
      </c>
      <c r="S701" s="3">
        <f t="shared" si="141"/>
        <v>21147.750075497657</v>
      </c>
    </row>
    <row r="702" spans="1:19" x14ac:dyDescent="0.3">
      <c r="A702" s="4">
        <v>41303</v>
      </c>
      <c r="B702" s="11">
        <v>313.37179600000002</v>
      </c>
      <c r="C702" s="11">
        <v>220.38670300000001</v>
      </c>
      <c r="D702" s="3">
        <f>B702-'ADF test'!$E$3*'Profitability analysis'!C702</f>
        <v>86.687082640914326</v>
      </c>
      <c r="E702" s="3">
        <f t="shared" si="135"/>
        <v>85.089070715797519</v>
      </c>
      <c r="F702" s="3">
        <f t="shared" si="131"/>
        <v>19.32644057344848</v>
      </c>
      <c r="G702" s="17">
        <f t="shared" si="132"/>
        <v>8.268526835263329E-2</v>
      </c>
      <c r="H702" s="30">
        <f t="shared" si="133"/>
        <v>-13.143340999999964</v>
      </c>
      <c r="I702" s="30">
        <f>(C702-C701)*'ADF test'!$E$3</f>
        <v>0.54613329101413632</v>
      </c>
      <c r="J702" s="5">
        <f t="shared" si="136"/>
        <v>0</v>
      </c>
      <c r="K702" s="49">
        <f t="shared" si="142"/>
        <v>-259</v>
      </c>
      <c r="L702" s="5">
        <f t="shared" si="137"/>
        <v>0</v>
      </c>
      <c r="M702" s="49">
        <f t="shared" si="143"/>
        <v>-1029</v>
      </c>
      <c r="N702" s="42">
        <f t="shared" si="134"/>
        <v>0</v>
      </c>
      <c r="P702" s="5">
        <f t="shared" si="138"/>
        <v>3404.1253189999907</v>
      </c>
      <c r="Q702" s="5">
        <f t="shared" si="139"/>
        <v>141.4485223726613</v>
      </c>
      <c r="R702" s="5">
        <f t="shared" si="140"/>
        <v>3545.5738413726522</v>
      </c>
      <c r="S702" s="3">
        <f t="shared" si="141"/>
        <v>24693.323916870308</v>
      </c>
    </row>
    <row r="703" spans="1:19" x14ac:dyDescent="0.3">
      <c r="A703" s="4">
        <v>41304</v>
      </c>
      <c r="B703" s="11">
        <v>306.983948</v>
      </c>
      <c r="C703" s="11">
        <v>213.130447</v>
      </c>
      <c r="D703" s="3">
        <f>B703-'ADF test'!$E$3*'Profitability analysis'!C703</f>
        <v>87.762853312228373</v>
      </c>
      <c r="E703" s="3">
        <f t="shared" si="135"/>
        <v>86.500526800886121</v>
      </c>
      <c r="F703" s="3">
        <f t="shared" si="131"/>
        <v>17.816603796462921</v>
      </c>
      <c r="G703" s="17">
        <f t="shared" si="132"/>
        <v>7.0851129977580682E-2</v>
      </c>
      <c r="H703" s="30">
        <f t="shared" si="133"/>
        <v>-6.3878480000000195</v>
      </c>
      <c r="I703" s="30">
        <f>(C703-C702)*'ADF test'!$E$3</f>
        <v>-7.4636186713140642</v>
      </c>
      <c r="J703" s="5">
        <f t="shared" si="136"/>
        <v>0</v>
      </c>
      <c r="K703" s="49">
        <f t="shared" si="142"/>
        <v>-259</v>
      </c>
      <c r="L703" s="5">
        <f t="shared" si="137"/>
        <v>0</v>
      </c>
      <c r="M703" s="49">
        <f t="shared" si="143"/>
        <v>-1029</v>
      </c>
      <c r="N703" s="42">
        <f t="shared" si="134"/>
        <v>0</v>
      </c>
      <c r="P703" s="5">
        <f t="shared" si="138"/>
        <v>1654.452632000005</v>
      </c>
      <c r="Q703" s="5">
        <f t="shared" si="139"/>
        <v>-1933.0772358703425</v>
      </c>
      <c r="R703" s="5">
        <f t="shared" si="140"/>
        <v>-278.62460387033752</v>
      </c>
      <c r="S703" s="3">
        <f t="shared" si="141"/>
        <v>24414.699312999968</v>
      </c>
    </row>
    <row r="704" spans="1:19" x14ac:dyDescent="0.3">
      <c r="A704" s="4">
        <v>41305</v>
      </c>
      <c r="B704" s="11">
        <v>324.447113</v>
      </c>
      <c r="C704" s="11">
        <v>225.69615200000001</v>
      </c>
      <c r="D704" s="3">
        <f>B704-'ADF test'!$E$3*'Profitability analysis'!C704</f>
        <v>92.301222045913562</v>
      </c>
      <c r="E704" s="3">
        <f t="shared" si="135"/>
        <v>87.724600619291294</v>
      </c>
      <c r="F704" s="3">
        <f t="shared" si="131"/>
        <v>16.854413892408083</v>
      </c>
      <c r="G704" s="17">
        <f t="shared" si="132"/>
        <v>0.27153845015540795</v>
      </c>
      <c r="H704" s="30">
        <f t="shared" si="133"/>
        <v>17.463165000000004</v>
      </c>
      <c r="I704" s="30">
        <f>(C704-C703)*'ADF test'!$E$3</f>
        <v>12.924796266314813</v>
      </c>
      <c r="J704" s="5">
        <f t="shared" si="136"/>
        <v>0</v>
      </c>
      <c r="K704" s="49">
        <f t="shared" si="142"/>
        <v>-259</v>
      </c>
      <c r="L704" s="5">
        <f t="shared" si="137"/>
        <v>0</v>
      </c>
      <c r="M704" s="49">
        <f t="shared" si="143"/>
        <v>-1029</v>
      </c>
      <c r="N704" s="42">
        <f t="shared" si="134"/>
        <v>0</v>
      </c>
      <c r="P704" s="5">
        <f t="shared" si="138"/>
        <v>-4522.9597350000013</v>
      </c>
      <c r="Q704" s="5">
        <f t="shared" si="139"/>
        <v>3347.5222329755366</v>
      </c>
      <c r="R704" s="5">
        <f t="shared" si="140"/>
        <v>-1175.4375020244647</v>
      </c>
      <c r="S704" s="3">
        <f t="shared" si="141"/>
        <v>23239.261810975502</v>
      </c>
    </row>
    <row r="705" spans="1:19" x14ac:dyDescent="0.3">
      <c r="A705" s="4">
        <v>41306</v>
      </c>
      <c r="B705" s="11">
        <v>325.13644399999998</v>
      </c>
      <c r="C705" s="11">
        <v>220.34243799999999</v>
      </c>
      <c r="D705" s="3">
        <f>B705-'ADF test'!$E$3*'Profitability analysis'!C705</f>
        <v>98.497260605745453</v>
      </c>
      <c r="E705" s="3">
        <f t="shared" si="135"/>
        <v>89.137469641996859</v>
      </c>
      <c r="F705" s="3">
        <f t="shared" si="131"/>
        <v>15.860190092365313</v>
      </c>
      <c r="G705" s="17">
        <f t="shared" si="132"/>
        <v>0.59014368108073034</v>
      </c>
      <c r="H705" s="30">
        <f t="shared" si="133"/>
        <v>0.68933099999998149</v>
      </c>
      <c r="I705" s="30">
        <f>(C705-C704)*'ADF test'!$E$3</f>
        <v>-5.5067075598319093</v>
      </c>
      <c r="J705" s="5">
        <f t="shared" si="136"/>
        <v>0</v>
      </c>
      <c r="K705" s="49">
        <f t="shared" si="142"/>
        <v>-259</v>
      </c>
      <c r="L705" s="5">
        <f t="shared" si="137"/>
        <v>0</v>
      </c>
      <c r="M705" s="49">
        <f t="shared" si="143"/>
        <v>-1029</v>
      </c>
      <c r="N705" s="42">
        <f t="shared" si="134"/>
        <v>0</v>
      </c>
      <c r="P705" s="5">
        <f t="shared" si="138"/>
        <v>-178.5367289999952</v>
      </c>
      <c r="Q705" s="5">
        <f t="shared" si="139"/>
        <v>-1426.2372579964645</v>
      </c>
      <c r="R705" s="5">
        <f t="shared" si="140"/>
        <v>-1604.7739869964596</v>
      </c>
      <c r="S705" s="3">
        <f t="shared" si="141"/>
        <v>21634.487823979041</v>
      </c>
    </row>
    <row r="706" spans="1:19" x14ac:dyDescent="0.3">
      <c r="A706" s="4">
        <v>41309</v>
      </c>
      <c r="B706" s="11">
        <v>313.096069</v>
      </c>
      <c r="C706" s="11">
        <v>212.37825000000001</v>
      </c>
      <c r="D706" s="3">
        <f>B706-'ADF test'!$E$3*'Profitability analysis'!C706</f>
        <v>94.648666912614374</v>
      </c>
      <c r="E706" s="3">
        <f t="shared" si="135"/>
        <v>90.055801493264013</v>
      </c>
      <c r="F706" s="3">
        <f t="shared" si="131"/>
        <v>15.328798332154815</v>
      </c>
      <c r="G706" s="17">
        <f t="shared" si="132"/>
        <v>0.2996233181381236</v>
      </c>
      <c r="H706" s="30">
        <f t="shared" si="133"/>
        <v>-12.040374999999983</v>
      </c>
      <c r="I706" s="30">
        <f>(C706-C705)*'ADF test'!$E$3</f>
        <v>-8.1917813068688865</v>
      </c>
      <c r="J706" s="5">
        <f t="shared" si="136"/>
        <v>0</v>
      </c>
      <c r="K706" s="49">
        <f t="shared" si="142"/>
        <v>-259</v>
      </c>
      <c r="L706" s="5">
        <f t="shared" si="137"/>
        <v>0</v>
      </c>
      <c r="M706" s="49">
        <f t="shared" si="143"/>
        <v>-1029</v>
      </c>
      <c r="N706" s="42">
        <f t="shared" si="134"/>
        <v>0</v>
      </c>
      <c r="P706" s="5">
        <f t="shared" si="138"/>
        <v>3118.4571249999958</v>
      </c>
      <c r="Q706" s="5">
        <f t="shared" si="139"/>
        <v>-2121.6713584790418</v>
      </c>
      <c r="R706" s="5">
        <f t="shared" si="140"/>
        <v>996.78576652095398</v>
      </c>
      <c r="S706" s="3">
        <f t="shared" si="141"/>
        <v>22631.273590499994</v>
      </c>
    </row>
    <row r="707" spans="1:19" x14ac:dyDescent="0.3">
      <c r="A707" s="4">
        <v>41310</v>
      </c>
      <c r="B707" s="11">
        <v>314.10711700000002</v>
      </c>
      <c r="C707" s="11">
        <v>213.17465200000001</v>
      </c>
      <c r="D707" s="3">
        <f>B707-'ADF test'!$E$3*'Profitability analysis'!C707</f>
        <v>94.840554062022591</v>
      </c>
      <c r="E707" s="3">
        <f t="shared" si="135"/>
        <v>91.147353722514382</v>
      </c>
      <c r="F707" s="3">
        <f t="shared" si="131"/>
        <v>14.407225079871113</v>
      </c>
      <c r="G707" s="17">
        <f t="shared" si="132"/>
        <v>0.25634362752256307</v>
      </c>
      <c r="H707" s="30">
        <f t="shared" si="133"/>
        <v>1.0110480000000166</v>
      </c>
      <c r="I707" s="30">
        <f>(C707-C706)*'ADF test'!$E$3</f>
        <v>0.81916085059180122</v>
      </c>
      <c r="J707" s="5">
        <f t="shared" si="136"/>
        <v>0</v>
      </c>
      <c r="K707" s="49">
        <f t="shared" si="142"/>
        <v>-259</v>
      </c>
      <c r="L707" s="5">
        <f t="shared" si="137"/>
        <v>0</v>
      </c>
      <c r="M707" s="49">
        <f t="shared" si="143"/>
        <v>-1029</v>
      </c>
      <c r="N707" s="42">
        <f t="shared" si="134"/>
        <v>0</v>
      </c>
      <c r="P707" s="5">
        <f t="shared" si="138"/>
        <v>-261.8614320000043</v>
      </c>
      <c r="Q707" s="5">
        <f t="shared" si="139"/>
        <v>212.16266030327651</v>
      </c>
      <c r="R707" s="5">
        <f t="shared" si="140"/>
        <v>-49.698771696727789</v>
      </c>
      <c r="S707" s="3">
        <f t="shared" si="141"/>
        <v>22581.574818803267</v>
      </c>
    </row>
    <row r="708" spans="1:19" x14ac:dyDescent="0.3">
      <c r="A708" s="4">
        <v>41311</v>
      </c>
      <c r="B708" s="11">
        <v>320.81658900000002</v>
      </c>
      <c r="C708" s="11">
        <v>212.024292</v>
      </c>
      <c r="D708" s="3">
        <f>B708-'ADF test'!$E$3*'Profitability analysis'!C708</f>
        <v>102.73326000177511</v>
      </c>
      <c r="E708" s="3">
        <f t="shared" si="135"/>
        <v>92.29518152935988</v>
      </c>
      <c r="F708" s="3">
        <f t="shared" si="131"/>
        <v>13.886374315499072</v>
      </c>
      <c r="G708" s="17">
        <f t="shared" si="132"/>
        <v>0.75167774073070459</v>
      </c>
      <c r="H708" s="30">
        <f t="shared" si="133"/>
        <v>6.7094720000000052</v>
      </c>
      <c r="I708" s="30">
        <f>(C708-C707)*'ADF test'!$E$3</f>
        <v>-1.1832339397525231</v>
      </c>
      <c r="J708" s="5">
        <f t="shared" si="136"/>
        <v>0</v>
      </c>
      <c r="K708" s="49">
        <f t="shared" si="142"/>
        <v>-259</v>
      </c>
      <c r="L708" s="5">
        <f t="shared" si="137"/>
        <v>0</v>
      </c>
      <c r="M708" s="49">
        <f t="shared" si="143"/>
        <v>-1029</v>
      </c>
      <c r="N708" s="42">
        <f t="shared" si="134"/>
        <v>0</v>
      </c>
      <c r="P708" s="5">
        <f t="shared" si="138"/>
        <v>-1737.7532480000013</v>
      </c>
      <c r="Q708" s="5">
        <f t="shared" si="139"/>
        <v>-306.45759039590348</v>
      </c>
      <c r="R708" s="5">
        <f t="shared" si="140"/>
        <v>-2044.2108383959048</v>
      </c>
      <c r="S708" s="3">
        <f t="shared" si="141"/>
        <v>20537.363980407361</v>
      </c>
    </row>
    <row r="709" spans="1:19" x14ac:dyDescent="0.3">
      <c r="A709" s="4">
        <v>41312</v>
      </c>
      <c r="B709" s="11">
        <v>315.89935300000002</v>
      </c>
      <c r="C709" s="11">
        <v>205.91841099999999</v>
      </c>
      <c r="D709" s="3">
        <f>B709-'ADF test'!$E$3*'Profitability analysis'!C709</f>
        <v>104.09639330468033</v>
      </c>
      <c r="E709" s="3">
        <f t="shared" si="135"/>
        <v>93.654914028221214</v>
      </c>
      <c r="F709" s="3">
        <f t="shared" si="131"/>
        <v>12.912768917275459</v>
      </c>
      <c r="G709" s="17">
        <f t="shared" si="132"/>
        <v>0.80861659829518806</v>
      </c>
      <c r="H709" s="30">
        <f t="shared" si="133"/>
        <v>-4.9172360000000026</v>
      </c>
      <c r="I709" s="30">
        <f>(C709-C708)*'ADF test'!$E$3</f>
        <v>-6.2803693029052203</v>
      </c>
      <c r="J709" s="5">
        <f t="shared" si="136"/>
        <v>0</v>
      </c>
      <c r="K709" s="49">
        <f t="shared" si="142"/>
        <v>-259</v>
      </c>
      <c r="L709" s="5">
        <f t="shared" si="137"/>
        <v>0</v>
      </c>
      <c r="M709" s="49">
        <f t="shared" si="143"/>
        <v>-1029</v>
      </c>
      <c r="N709" s="42">
        <f t="shared" si="134"/>
        <v>0</v>
      </c>
      <c r="P709" s="5">
        <f t="shared" si="138"/>
        <v>1273.5641240000007</v>
      </c>
      <c r="Q709" s="5">
        <f t="shared" si="139"/>
        <v>-1626.6156494524521</v>
      </c>
      <c r="R709" s="5">
        <f t="shared" si="140"/>
        <v>-353.05152545245141</v>
      </c>
      <c r="S709" s="3">
        <f t="shared" si="141"/>
        <v>20184.31245495491</v>
      </c>
    </row>
    <row r="710" spans="1:19" x14ac:dyDescent="0.3">
      <c r="A710" s="4">
        <v>41313</v>
      </c>
      <c r="B710" s="11">
        <v>314.15301499999998</v>
      </c>
      <c r="C710" s="11">
        <v>205.78568999999999</v>
      </c>
      <c r="D710" s="3">
        <f>B710-'ADF test'!$E$3*'Profitability analysis'!C710</f>
        <v>102.48656908446912</v>
      </c>
      <c r="E710" s="3">
        <f t="shared" si="135"/>
        <v>95.013382846171865</v>
      </c>
      <c r="F710" s="3">
        <f t="shared" si="131"/>
        <v>11.505685566374622</v>
      </c>
      <c r="G710" s="17">
        <f t="shared" si="132"/>
        <v>0.64952116022861373</v>
      </c>
      <c r="H710" s="30">
        <f t="shared" si="133"/>
        <v>-1.746338000000037</v>
      </c>
      <c r="I710" s="30">
        <f>(C710-C709)*'ADF test'!$E$3</f>
        <v>-0.13651377978884705</v>
      </c>
      <c r="J710" s="5">
        <f t="shared" si="136"/>
        <v>0</v>
      </c>
      <c r="K710" s="49">
        <f t="shared" si="142"/>
        <v>-259</v>
      </c>
      <c r="L710" s="5">
        <f t="shared" si="137"/>
        <v>0</v>
      </c>
      <c r="M710" s="49">
        <f t="shared" si="143"/>
        <v>-1029</v>
      </c>
      <c r="N710" s="42">
        <f t="shared" si="134"/>
        <v>0</v>
      </c>
      <c r="P710" s="5">
        <f t="shared" si="138"/>
        <v>452.30154200000959</v>
      </c>
      <c r="Q710" s="5">
        <f t="shared" si="139"/>
        <v>-35.357068965311385</v>
      </c>
      <c r="R710" s="5">
        <f t="shared" si="140"/>
        <v>416.94447303469821</v>
      </c>
      <c r="S710" s="3">
        <f t="shared" si="141"/>
        <v>20601.256927989609</v>
      </c>
    </row>
    <row r="711" spans="1:19" x14ac:dyDescent="0.3">
      <c r="A711" s="4">
        <v>41316</v>
      </c>
      <c r="B711" s="11">
        <v>318.84051499999998</v>
      </c>
      <c r="C711" s="11">
        <v>206.71482800000001</v>
      </c>
      <c r="D711" s="3">
        <f>B711-'ADF test'!$E$3*'Profitability analysis'!C711</f>
        <v>106.21837902543214</v>
      </c>
      <c r="E711" s="3">
        <f t="shared" si="135"/>
        <v>96.369219510608119</v>
      </c>
      <c r="F711" s="3">
        <f t="shared" si="131"/>
        <v>10.240149753944761</v>
      </c>
      <c r="G711" s="17">
        <f t="shared" si="132"/>
        <v>0.9618179178512386</v>
      </c>
      <c r="H711" s="30">
        <f t="shared" si="133"/>
        <v>4.6875</v>
      </c>
      <c r="I711" s="30">
        <f>(C711-C710)*'ADF test'!$E$3</f>
        <v>0.95569005903699822</v>
      </c>
      <c r="J711" s="5">
        <f t="shared" si="136"/>
        <v>0</v>
      </c>
      <c r="K711" s="49">
        <f t="shared" si="142"/>
        <v>-259</v>
      </c>
      <c r="L711" s="5">
        <f t="shared" si="137"/>
        <v>0</v>
      </c>
      <c r="M711" s="49">
        <f t="shared" si="143"/>
        <v>-1029</v>
      </c>
      <c r="N711" s="42">
        <f t="shared" si="134"/>
        <v>0</v>
      </c>
      <c r="P711" s="5">
        <f t="shared" si="138"/>
        <v>-1214.0625</v>
      </c>
      <c r="Q711" s="5">
        <f t="shared" si="139"/>
        <v>247.52372529058255</v>
      </c>
      <c r="R711" s="5">
        <f t="shared" si="140"/>
        <v>-966.53877470941745</v>
      </c>
      <c r="S711" s="3">
        <f t="shared" si="141"/>
        <v>19634.718153280191</v>
      </c>
    </row>
    <row r="712" spans="1:19" x14ac:dyDescent="0.3">
      <c r="A712" s="4">
        <v>41317</v>
      </c>
      <c r="B712" s="11">
        <v>313.463684</v>
      </c>
      <c r="C712" s="11">
        <v>209.14833100000001</v>
      </c>
      <c r="D712" s="3">
        <f>B712-'ADF test'!$E$3*'Profitability analysis'!C712</f>
        <v>98.338502594358772</v>
      </c>
      <c r="E712" s="3">
        <f t="shared" si="135"/>
        <v>97.164679441022741</v>
      </c>
      <c r="F712" s="3">
        <f t="shared" si="131"/>
        <v>9.3706897103216562</v>
      </c>
      <c r="G712" s="17">
        <f t="shared" si="132"/>
        <v>0.12526539557094546</v>
      </c>
      <c r="H712" s="30">
        <f t="shared" si="133"/>
        <v>-5.3768309999999815</v>
      </c>
      <c r="I712" s="30">
        <f>(C712-C711)*'ADF test'!$E$3</f>
        <v>2.5030454310733776</v>
      </c>
      <c r="J712" s="5">
        <f t="shared" si="136"/>
        <v>0</v>
      </c>
      <c r="K712" s="49">
        <f t="shared" si="142"/>
        <v>-259</v>
      </c>
      <c r="L712" s="5">
        <f t="shared" si="137"/>
        <v>0</v>
      </c>
      <c r="M712" s="49">
        <f t="shared" si="143"/>
        <v>-1029</v>
      </c>
      <c r="N712" s="42">
        <f t="shared" si="134"/>
        <v>0</v>
      </c>
      <c r="P712" s="5">
        <f t="shared" si="138"/>
        <v>1392.5992289999951</v>
      </c>
      <c r="Q712" s="5">
        <f t="shared" si="139"/>
        <v>648.28876664800475</v>
      </c>
      <c r="R712" s="5">
        <f t="shared" si="140"/>
        <v>2040.887995648</v>
      </c>
      <c r="S712" s="3">
        <f t="shared" si="141"/>
        <v>21675.606148928193</v>
      </c>
    </row>
    <row r="713" spans="1:19" x14ac:dyDescent="0.3">
      <c r="A713" s="4">
        <v>41318</v>
      </c>
      <c r="B713" s="11">
        <v>309.649384</v>
      </c>
      <c r="C713" s="11">
        <v>206.09539799999999</v>
      </c>
      <c r="D713" s="3">
        <f>B713-'ADF test'!$E$3*'Profitability analysis'!C713</f>
        <v>97.664379531483235</v>
      </c>
      <c r="E713" s="3">
        <f t="shared" si="135"/>
        <v>97.834305241416686</v>
      </c>
      <c r="F713" s="3">
        <f t="shared" si="131"/>
        <v>8.6094392173380161</v>
      </c>
      <c r="G713" s="17">
        <f t="shared" si="132"/>
        <v>-1.9737140322827161E-2</v>
      </c>
      <c r="H713" s="30">
        <f t="shared" si="133"/>
        <v>-3.8143000000000029</v>
      </c>
      <c r="I713" s="30">
        <f>(C713-C712)*'ADF test'!$E$3</f>
        <v>-3.1401769371244646</v>
      </c>
      <c r="J713" s="5">
        <f t="shared" si="136"/>
        <v>0</v>
      </c>
      <c r="K713" s="49">
        <f t="shared" si="142"/>
        <v>-259</v>
      </c>
      <c r="L713" s="5">
        <f t="shared" si="137"/>
        <v>0</v>
      </c>
      <c r="M713" s="49">
        <f t="shared" si="143"/>
        <v>-1029</v>
      </c>
      <c r="N713" s="42">
        <f t="shared" si="134"/>
        <v>0</v>
      </c>
      <c r="P713" s="5">
        <f t="shared" si="138"/>
        <v>987.90370000000075</v>
      </c>
      <c r="Q713" s="5">
        <f t="shared" si="139"/>
        <v>-813.30582671523632</v>
      </c>
      <c r="R713" s="5">
        <f t="shared" si="140"/>
        <v>174.59787328476443</v>
      </c>
      <c r="S713" s="3">
        <f t="shared" si="141"/>
        <v>21850.204022212958</v>
      </c>
    </row>
    <row r="714" spans="1:19" x14ac:dyDescent="0.3">
      <c r="A714" s="4">
        <v>41319</v>
      </c>
      <c r="B714" s="11">
        <v>310.61447099999998</v>
      </c>
      <c r="C714" s="11">
        <v>205.43171699999999</v>
      </c>
      <c r="D714" s="3">
        <f>B714-'ADF test'!$E$3*'Profitability analysis'!C714</f>
        <v>99.312113602286161</v>
      </c>
      <c r="E714" s="3">
        <f t="shared" si="135"/>
        <v>98.452130766055419</v>
      </c>
      <c r="F714" s="3">
        <f t="shared" si="131"/>
        <v>7.9856417198442768</v>
      </c>
      <c r="G714" s="17">
        <f t="shared" si="132"/>
        <v>0.10769113696820248</v>
      </c>
      <c r="H714" s="30">
        <f t="shared" si="133"/>
        <v>0.96508699999998271</v>
      </c>
      <c r="I714" s="30">
        <f>(C714-C713)*'ADF test'!$E$3</f>
        <v>-0.68264707080295417</v>
      </c>
      <c r="J714" s="5">
        <f t="shared" si="136"/>
        <v>0</v>
      </c>
      <c r="K714" s="49">
        <f t="shared" si="142"/>
        <v>-259</v>
      </c>
      <c r="L714" s="5">
        <f t="shared" si="137"/>
        <v>0</v>
      </c>
      <c r="M714" s="49">
        <f t="shared" si="143"/>
        <v>-1029</v>
      </c>
      <c r="N714" s="42">
        <f t="shared" si="134"/>
        <v>0</v>
      </c>
      <c r="P714" s="5">
        <f t="shared" si="138"/>
        <v>-249.95753299999552</v>
      </c>
      <c r="Q714" s="5">
        <f t="shared" si="139"/>
        <v>-176.80559133796513</v>
      </c>
      <c r="R714" s="5">
        <f t="shared" si="140"/>
        <v>-426.76312433796068</v>
      </c>
      <c r="S714" s="3">
        <f t="shared" si="141"/>
        <v>21423.440897874996</v>
      </c>
    </row>
    <row r="715" spans="1:19" x14ac:dyDescent="0.3">
      <c r="A715" s="4">
        <v>41320</v>
      </c>
      <c r="B715" s="11">
        <v>311.94714399999998</v>
      </c>
      <c r="C715" s="11">
        <v>204.90077199999999</v>
      </c>
      <c r="D715" s="3">
        <f>B715-'ADF test'!$E$3*'Profitability analysis'!C715</f>
        <v>101.19090446464395</v>
      </c>
      <c r="E715" s="3">
        <f t="shared" si="135"/>
        <v>99.084812709483174</v>
      </c>
      <c r="F715" s="3">
        <f t="shared" si="131"/>
        <v>7.3836812283995155</v>
      </c>
      <c r="G715" s="17">
        <f t="shared" si="132"/>
        <v>0.28523600762451817</v>
      </c>
      <c r="H715" s="30">
        <f t="shared" si="133"/>
        <v>1.3326729999999998</v>
      </c>
      <c r="I715" s="30">
        <f>(C715-C714)*'ADF test'!$E$3</f>
        <v>-0.54611786235778637</v>
      </c>
      <c r="J715" s="5">
        <f t="shared" si="136"/>
        <v>0</v>
      </c>
      <c r="K715" s="49">
        <f t="shared" si="142"/>
        <v>-259</v>
      </c>
      <c r="L715" s="5">
        <f t="shared" si="137"/>
        <v>0</v>
      </c>
      <c r="M715" s="49">
        <f t="shared" si="143"/>
        <v>-1029</v>
      </c>
      <c r="N715" s="42">
        <f t="shared" si="134"/>
        <v>0</v>
      </c>
      <c r="P715" s="5">
        <f t="shared" si="138"/>
        <v>-345.16230699999994</v>
      </c>
      <c r="Q715" s="5">
        <f t="shared" si="139"/>
        <v>-141.44452635066668</v>
      </c>
      <c r="R715" s="5">
        <f t="shared" si="140"/>
        <v>-486.60683335066665</v>
      </c>
      <c r="S715" s="3">
        <f t="shared" si="141"/>
        <v>20936.83406452433</v>
      </c>
    </row>
    <row r="716" spans="1:19" x14ac:dyDescent="0.3">
      <c r="A716" s="4">
        <v>41323</v>
      </c>
      <c r="B716" s="11">
        <v>315.807434</v>
      </c>
      <c r="C716" s="11">
        <v>207.24577300000001</v>
      </c>
      <c r="D716" s="3">
        <f>B716-'ADF test'!$E$3*'Profitability analysis'!C716</f>
        <v>102.63918016307437</v>
      </c>
      <c r="E716" s="3">
        <f t="shared" si="135"/>
        <v>99.679392277895602</v>
      </c>
      <c r="F716" s="3">
        <f t="shared" si="131"/>
        <v>6.8959429332903897</v>
      </c>
      <c r="G716" s="17">
        <f t="shared" si="132"/>
        <v>0.42920713147005568</v>
      </c>
      <c r="H716" s="30">
        <f t="shared" si="133"/>
        <v>3.8602900000000204</v>
      </c>
      <c r="I716" s="30">
        <f>(C716-C715)*'ADF test'!$E$3</f>
        <v>2.4120143015696138</v>
      </c>
      <c r="J716" s="5">
        <f t="shared" si="136"/>
        <v>0</v>
      </c>
      <c r="K716" s="49">
        <f t="shared" si="142"/>
        <v>-259</v>
      </c>
      <c r="L716" s="5">
        <f t="shared" si="137"/>
        <v>0</v>
      </c>
      <c r="M716" s="49">
        <f t="shared" si="143"/>
        <v>-1029</v>
      </c>
      <c r="N716" s="42">
        <f t="shared" si="134"/>
        <v>0</v>
      </c>
      <c r="P716" s="5">
        <f t="shared" si="138"/>
        <v>-999.81511000000523</v>
      </c>
      <c r="Q716" s="5">
        <f t="shared" si="139"/>
        <v>624.71170410652996</v>
      </c>
      <c r="R716" s="5">
        <f t="shared" si="140"/>
        <v>-375.10340589347527</v>
      </c>
      <c r="S716" s="3">
        <f t="shared" si="141"/>
        <v>20561.730658630855</v>
      </c>
    </row>
    <row r="717" spans="1:19" x14ac:dyDescent="0.3">
      <c r="A717" s="4">
        <v>41324</v>
      </c>
      <c r="B717" s="11">
        <v>320.954498</v>
      </c>
      <c r="C717" s="11">
        <v>212.59948700000001</v>
      </c>
      <c r="D717" s="3">
        <f>B717-'ADF test'!$E$3*'Profitability analysis'!C717</f>
        <v>102.27953660324249</v>
      </c>
      <c r="E717" s="3">
        <f t="shared" si="135"/>
        <v>100.27086136294818</v>
      </c>
      <c r="F717" s="3">
        <f t="shared" si="131"/>
        <v>6.2862574724030358</v>
      </c>
      <c r="G717" s="17">
        <f t="shared" si="132"/>
        <v>0.31953435714532652</v>
      </c>
      <c r="H717" s="30">
        <f t="shared" si="133"/>
        <v>5.1470640000000003</v>
      </c>
      <c r="I717" s="30">
        <f>(C717-C716)*'ADF test'!$E$3</f>
        <v>5.50670755983188</v>
      </c>
      <c r="J717" s="5">
        <f t="shared" si="136"/>
        <v>0</v>
      </c>
      <c r="K717" s="49">
        <f t="shared" si="142"/>
        <v>-259</v>
      </c>
      <c r="L717" s="5">
        <f t="shared" si="137"/>
        <v>0</v>
      </c>
      <c r="M717" s="49">
        <f t="shared" si="143"/>
        <v>-1029</v>
      </c>
      <c r="N717" s="42">
        <f t="shared" si="134"/>
        <v>0</v>
      </c>
      <c r="P717" s="5">
        <f t="shared" si="138"/>
        <v>-1333.0895760000001</v>
      </c>
      <c r="Q717" s="5">
        <f t="shared" si="139"/>
        <v>1426.2372579964569</v>
      </c>
      <c r="R717" s="5">
        <f t="shared" si="140"/>
        <v>93.147681996456868</v>
      </c>
      <c r="S717" s="3">
        <f t="shared" si="141"/>
        <v>20654.878340627311</v>
      </c>
    </row>
    <row r="718" spans="1:19" x14ac:dyDescent="0.3">
      <c r="A718" s="4">
        <v>41325</v>
      </c>
      <c r="B718" s="11">
        <v>316.68060300000002</v>
      </c>
      <c r="C718" s="11">
        <v>208.97135900000001</v>
      </c>
      <c r="D718" s="3">
        <f>B718-'ADF test'!$E$3*'Profitability analysis'!C718</f>
        <v>101.73745093889954</v>
      </c>
      <c r="E718" s="3">
        <f t="shared" si="135"/>
        <v>100.60497723371222</v>
      </c>
      <c r="F718" s="3">
        <f t="shared" si="131"/>
        <v>6.0787235854606347</v>
      </c>
      <c r="G718" s="17">
        <f t="shared" si="132"/>
        <v>0.18630123401169688</v>
      </c>
      <c r="H718" s="30">
        <f t="shared" si="133"/>
        <v>-4.2738949999999818</v>
      </c>
      <c r="I718" s="30">
        <f>(C718-C717)*'ADF test'!$E$3</f>
        <v>-3.7318093356570321</v>
      </c>
      <c r="J718" s="5">
        <f t="shared" si="136"/>
        <v>0</v>
      </c>
      <c r="K718" s="49">
        <f t="shared" si="142"/>
        <v>-259</v>
      </c>
      <c r="L718" s="5">
        <f t="shared" si="137"/>
        <v>0</v>
      </c>
      <c r="M718" s="49">
        <f t="shared" si="143"/>
        <v>-1029</v>
      </c>
      <c r="N718" s="42">
        <f t="shared" si="134"/>
        <v>0</v>
      </c>
      <c r="P718" s="5">
        <f t="shared" si="138"/>
        <v>1106.9388049999952</v>
      </c>
      <c r="Q718" s="5">
        <f t="shared" si="139"/>
        <v>-966.53861793517126</v>
      </c>
      <c r="R718" s="5">
        <f t="shared" si="140"/>
        <v>140.40018706482397</v>
      </c>
      <c r="S718" s="3">
        <f t="shared" si="141"/>
        <v>20795.278527692135</v>
      </c>
    </row>
    <row r="719" spans="1:19" x14ac:dyDescent="0.3">
      <c r="A719" s="4">
        <v>41326</v>
      </c>
      <c r="B719" s="11">
        <v>312.59054600000002</v>
      </c>
      <c r="C719" s="11">
        <v>200.69744900000001</v>
      </c>
      <c r="D719" s="3">
        <f>B719-'ADF test'!$E$3*'Profitability analysis'!C719</f>
        <v>106.15774819883359</v>
      </c>
      <c r="E719" s="3">
        <f t="shared" si="135"/>
        <v>101.0387849432378</v>
      </c>
      <c r="F719" s="3">
        <f t="shared" si="131"/>
        <v>5.9916313299693345</v>
      </c>
      <c r="G719" s="17">
        <f t="shared" si="132"/>
        <v>0.85435217450570111</v>
      </c>
      <c r="H719" s="30">
        <f t="shared" si="133"/>
        <v>-4.0900570000000016</v>
      </c>
      <c r="I719" s="30">
        <f>(C719-C718)*'ADF test'!$E$3</f>
        <v>-8.5103542599340614</v>
      </c>
      <c r="J719" s="5">
        <f t="shared" si="136"/>
        <v>0</v>
      </c>
      <c r="K719" s="49">
        <f t="shared" si="142"/>
        <v>-259</v>
      </c>
      <c r="L719" s="5">
        <f t="shared" si="137"/>
        <v>0</v>
      </c>
      <c r="M719" s="49">
        <f t="shared" si="143"/>
        <v>-1029</v>
      </c>
      <c r="N719" s="42">
        <f t="shared" si="134"/>
        <v>0</v>
      </c>
      <c r="P719" s="5">
        <f t="shared" si="138"/>
        <v>1059.3247630000005</v>
      </c>
      <c r="Q719" s="5">
        <f t="shared" si="139"/>
        <v>-2204.1817533229218</v>
      </c>
      <c r="R719" s="5">
        <f t="shared" si="140"/>
        <v>-1144.8569903229213</v>
      </c>
      <c r="S719" s="3">
        <f t="shared" si="141"/>
        <v>19650.421537369213</v>
      </c>
    </row>
    <row r="720" spans="1:19" x14ac:dyDescent="0.3">
      <c r="A720" s="4">
        <v>41327</v>
      </c>
      <c r="B720" s="11">
        <v>315.66958599999998</v>
      </c>
      <c r="C720" s="11">
        <v>200.25500500000001</v>
      </c>
      <c r="D720" s="3">
        <f>B720-'ADF test'!$E$3*'Profitability analysis'!C720</f>
        <v>109.69187596026464</v>
      </c>
      <c r="E720" s="3">
        <f t="shared" si="135"/>
        <v>101.37858265318745</v>
      </c>
      <c r="F720" s="3">
        <f t="shared" si="131"/>
        <v>6.1871046504115821</v>
      </c>
      <c r="G720" s="17">
        <f t="shared" si="132"/>
        <v>1.3436484069368646</v>
      </c>
      <c r="H720" s="30">
        <f t="shared" si="133"/>
        <v>3.0790399999999636</v>
      </c>
      <c r="I720" s="30">
        <f>(C720-C719)*'ADF test'!$E$3</f>
        <v>-0.45508776143107921</v>
      </c>
      <c r="J720" s="5">
        <f t="shared" si="136"/>
        <v>-1</v>
      </c>
      <c r="K720" s="49">
        <f t="shared" si="142"/>
        <v>-260</v>
      </c>
      <c r="L720" s="5">
        <f t="shared" si="137"/>
        <v>-1</v>
      </c>
      <c r="M720" s="49">
        <f t="shared" si="143"/>
        <v>-1030</v>
      </c>
      <c r="N720" s="42">
        <f t="shared" si="134"/>
        <v>-1</v>
      </c>
      <c r="P720" s="5">
        <f t="shared" si="138"/>
        <v>-797.47135999999057</v>
      </c>
      <c r="Q720" s="5">
        <f t="shared" si="139"/>
        <v>-117.86773021064951</v>
      </c>
      <c r="R720" s="5">
        <f t="shared" si="140"/>
        <v>-915.33909021064005</v>
      </c>
      <c r="S720" s="3">
        <f t="shared" si="141"/>
        <v>18735.082447158573</v>
      </c>
    </row>
    <row r="721" spans="1:19" x14ac:dyDescent="0.3">
      <c r="A721" s="4">
        <v>41330</v>
      </c>
      <c r="B721" s="11">
        <v>311.395691</v>
      </c>
      <c r="C721" s="11">
        <v>196.80384799999999</v>
      </c>
      <c r="D721" s="3">
        <f>B721-'ADF test'!$E$3*'Profitability analysis'!C721</f>
        <v>108.96776197995806</v>
      </c>
      <c r="E721" s="3">
        <f t="shared" si="135"/>
        <v>101.57992345367748</v>
      </c>
      <c r="F721" s="3">
        <f t="shared" si="131"/>
        <v>6.3357439523325292</v>
      </c>
      <c r="G721" s="17">
        <f t="shared" si="132"/>
        <v>1.1660569906018239</v>
      </c>
      <c r="H721" s="30">
        <f t="shared" si="133"/>
        <v>-4.2738949999999818</v>
      </c>
      <c r="I721" s="30">
        <f>(C721-C720)*'ADF test'!$E$3</f>
        <v>-3.5497810196934036</v>
      </c>
      <c r="J721" s="5">
        <f t="shared" si="136"/>
        <v>-1</v>
      </c>
      <c r="K721" s="49">
        <f t="shared" si="142"/>
        <v>-261</v>
      </c>
      <c r="L721" s="5">
        <f t="shared" si="137"/>
        <v>-1</v>
      </c>
      <c r="M721" s="49">
        <f t="shared" si="143"/>
        <v>-1031</v>
      </c>
      <c r="N721" s="42">
        <f t="shared" si="134"/>
        <v>-1</v>
      </c>
      <c r="P721" s="5">
        <f t="shared" si="138"/>
        <v>1111.2126999999953</v>
      </c>
      <c r="Q721" s="5">
        <f t="shared" si="139"/>
        <v>-922.94306512028493</v>
      </c>
      <c r="R721" s="5">
        <f t="shared" si="140"/>
        <v>188.26963487971034</v>
      </c>
      <c r="S721" s="3">
        <f t="shared" si="141"/>
        <v>18923.352082038284</v>
      </c>
    </row>
    <row r="722" spans="1:19" x14ac:dyDescent="0.3">
      <c r="A722" s="4">
        <v>41331</v>
      </c>
      <c r="B722" s="11">
        <v>301.37734999999998</v>
      </c>
      <c r="C722" s="11">
        <v>191.450165</v>
      </c>
      <c r="D722" s="3">
        <f>B722-'ADF test'!$E$3*'Profitability analysis'!C722</f>
        <v>104.45609665390018</v>
      </c>
      <c r="E722" s="3">
        <f t="shared" si="135"/>
        <v>101.44163765211891</v>
      </c>
      <c r="F722" s="3">
        <f t="shared" ref="F722:F785" si="144">_xlfn.STDEV.S(D693:D722)</f>
        <v>6.2213744488806748</v>
      </c>
      <c r="G722" s="17">
        <f t="shared" ref="G722:G785" si="145">(D722-E722)/F722</f>
        <v>0.48453264251336153</v>
      </c>
      <c r="H722" s="30">
        <f t="shared" ref="H722:H785" si="146">B722-B721</f>
        <v>-10.018341000000021</v>
      </c>
      <c r="I722" s="30">
        <f>(C722-C721)*'ADF test'!$E$3</f>
        <v>-5.506675673942123</v>
      </c>
      <c r="J722" s="5">
        <f t="shared" si="136"/>
        <v>0</v>
      </c>
      <c r="K722" s="49">
        <f t="shared" si="142"/>
        <v>-261</v>
      </c>
      <c r="L722" s="5">
        <f t="shared" si="137"/>
        <v>0</v>
      </c>
      <c r="M722" s="49">
        <f t="shared" si="143"/>
        <v>-1031</v>
      </c>
      <c r="N722" s="42">
        <f t="shared" si="134"/>
        <v>0</v>
      </c>
      <c r="P722" s="5">
        <f t="shared" si="138"/>
        <v>2614.7870010000056</v>
      </c>
      <c r="Q722" s="5">
        <f t="shared" si="139"/>
        <v>-1437.2423508988941</v>
      </c>
      <c r="R722" s="5">
        <f t="shared" si="140"/>
        <v>1177.5446501011115</v>
      </c>
      <c r="S722" s="3">
        <f t="shared" si="141"/>
        <v>20100.896732139394</v>
      </c>
    </row>
    <row r="723" spans="1:19" x14ac:dyDescent="0.3">
      <c r="A723" s="4">
        <v>41332</v>
      </c>
      <c r="B723" s="11">
        <v>310.06298800000002</v>
      </c>
      <c r="C723" s="11">
        <v>198.750641</v>
      </c>
      <c r="D723" s="3">
        <f>B723-'ADF test'!$E$3*'Profitability analysis'!C723</f>
        <v>105.63263230372399</v>
      </c>
      <c r="E723" s="3">
        <f t="shared" si="135"/>
        <v>101.26225713416343</v>
      </c>
      <c r="F723" s="3">
        <f t="shared" si="144"/>
        <v>6.0098412945214488</v>
      </c>
      <c r="G723" s="17">
        <f t="shared" si="145"/>
        <v>0.72720309162649266</v>
      </c>
      <c r="H723" s="30">
        <f t="shared" si="146"/>
        <v>8.6856380000000399</v>
      </c>
      <c r="I723" s="30">
        <f>(C723-C722)*'ADF test'!$E$3</f>
        <v>7.509102350176204</v>
      </c>
      <c r="J723" s="5">
        <f t="shared" si="136"/>
        <v>0</v>
      </c>
      <c r="K723" s="49">
        <f t="shared" si="142"/>
        <v>-261</v>
      </c>
      <c r="L723" s="5">
        <f t="shared" si="137"/>
        <v>0</v>
      </c>
      <c r="M723" s="49">
        <f t="shared" si="143"/>
        <v>-1031</v>
      </c>
      <c r="N723" s="42">
        <f t="shared" si="134"/>
        <v>0</v>
      </c>
      <c r="P723" s="5">
        <f t="shared" si="138"/>
        <v>-2266.9515180000103</v>
      </c>
      <c r="Q723" s="5">
        <f t="shared" si="139"/>
        <v>1959.8757133959894</v>
      </c>
      <c r="R723" s="5">
        <f t="shared" si="140"/>
        <v>-307.07580460402096</v>
      </c>
      <c r="S723" s="3">
        <f t="shared" si="141"/>
        <v>19793.820927535373</v>
      </c>
    </row>
    <row r="724" spans="1:19" x14ac:dyDescent="0.3">
      <c r="A724" s="4">
        <v>41333</v>
      </c>
      <c r="B724" s="11">
        <v>292.27813700000002</v>
      </c>
      <c r="C724" s="11">
        <v>187.77778599999999</v>
      </c>
      <c r="D724" s="3">
        <f>B724-'ADF test'!$E$3*'Profitability analysis'!C724</f>
        <v>99.13420855430914</v>
      </c>
      <c r="E724" s="3">
        <f t="shared" si="135"/>
        <v>100.90954127781507</v>
      </c>
      <c r="F724" s="3">
        <f t="shared" si="144"/>
        <v>5.8035764412074142</v>
      </c>
      <c r="G724" s="17">
        <f t="shared" si="145"/>
        <v>-0.30590322045221036</v>
      </c>
      <c r="H724" s="30">
        <f t="shared" si="146"/>
        <v>-17.784851000000003</v>
      </c>
      <c r="I724" s="30">
        <f>(C724-C723)*'ADF test'!$E$3</f>
        <v>-11.286427250585133</v>
      </c>
      <c r="J724" s="5">
        <f t="shared" si="136"/>
        <v>0</v>
      </c>
      <c r="K724" s="49">
        <f t="shared" si="142"/>
        <v>-261</v>
      </c>
      <c r="L724" s="5">
        <f t="shared" si="137"/>
        <v>0</v>
      </c>
      <c r="M724" s="49">
        <f t="shared" si="143"/>
        <v>-1031</v>
      </c>
      <c r="N724" s="42">
        <f t="shared" si="134"/>
        <v>0</v>
      </c>
      <c r="P724" s="5">
        <f t="shared" si="138"/>
        <v>4641.8461110000007</v>
      </c>
      <c r="Q724" s="5">
        <f t="shared" si="139"/>
        <v>-2945.7575124027198</v>
      </c>
      <c r="R724" s="5">
        <f t="shared" si="140"/>
        <v>1696.0885985972809</v>
      </c>
      <c r="S724" s="3">
        <f t="shared" si="141"/>
        <v>21489.909526132655</v>
      </c>
    </row>
    <row r="725" spans="1:19" x14ac:dyDescent="0.3">
      <c r="A725" s="4">
        <v>41334</v>
      </c>
      <c r="B725" s="11">
        <v>292.18624899999998</v>
      </c>
      <c r="C725" s="11">
        <v>195.47648599999999</v>
      </c>
      <c r="D725" s="3">
        <f>B725-'ADF test'!$E$3*'Profitability analysis'!C725</f>
        <v>91.123614121563946</v>
      </c>
      <c r="E725" s="3">
        <f t="shared" si="135"/>
        <v>100.25534775754819</v>
      </c>
      <c r="F725" s="3">
        <f t="shared" si="144"/>
        <v>5.7621403269084324</v>
      </c>
      <c r="G725" s="17">
        <f t="shared" si="145"/>
        <v>-1.5847815426049692</v>
      </c>
      <c r="H725" s="30">
        <f t="shared" si="146"/>
        <v>-9.1888000000039938E-2</v>
      </c>
      <c r="I725" s="30">
        <f>(C725-C724)*'ADF test'!$E$3</f>
        <v>7.9187064327451431</v>
      </c>
      <c r="J725" s="5">
        <f t="shared" si="136"/>
        <v>10</v>
      </c>
      <c r="K725" s="49">
        <f t="shared" si="142"/>
        <v>-251</v>
      </c>
      <c r="L725" s="5">
        <f t="shared" si="137"/>
        <v>0</v>
      </c>
      <c r="M725" s="49">
        <f t="shared" si="143"/>
        <v>-1031</v>
      </c>
      <c r="N725" s="42">
        <f t="shared" si="134"/>
        <v>10</v>
      </c>
      <c r="P725" s="5">
        <f t="shared" si="138"/>
        <v>23.982768000010424</v>
      </c>
      <c r="Q725" s="5">
        <f t="shared" si="139"/>
        <v>2066.7823789464824</v>
      </c>
      <c r="R725" s="5">
        <f t="shared" si="140"/>
        <v>2090.7651469464927</v>
      </c>
      <c r="S725" s="3">
        <f t="shared" si="141"/>
        <v>23580.674673079149</v>
      </c>
    </row>
    <row r="726" spans="1:19" x14ac:dyDescent="0.3">
      <c r="A726" s="4">
        <v>41337</v>
      </c>
      <c r="B726" s="11">
        <v>284.18994099999998</v>
      </c>
      <c r="C726" s="11">
        <v>189.81304900000001</v>
      </c>
      <c r="D726" s="3">
        <f>B726-'ADF test'!$E$3*'Profitability analysis'!C726</f>
        <v>88.952587663038059</v>
      </c>
      <c r="E726" s="3">
        <f t="shared" si="135"/>
        <v>99.695431990411947</v>
      </c>
      <c r="F726" s="3">
        <f t="shared" si="144"/>
        <v>6.0201412486562402</v>
      </c>
      <c r="G726" s="17">
        <f t="shared" si="145"/>
        <v>-1.7844837660199095</v>
      </c>
      <c r="H726" s="30">
        <f t="shared" si="146"/>
        <v>-7.9963079999999991</v>
      </c>
      <c r="I726" s="30">
        <f>(C726-C725)*'ADF test'!$E$3</f>
        <v>-5.8252815414741121</v>
      </c>
      <c r="J726" s="5">
        <f t="shared" si="136"/>
        <v>10</v>
      </c>
      <c r="K726" s="49">
        <f t="shared" si="142"/>
        <v>-241</v>
      </c>
      <c r="L726" s="5">
        <f t="shared" si="137"/>
        <v>0</v>
      </c>
      <c r="M726" s="49">
        <f t="shared" si="143"/>
        <v>-1031</v>
      </c>
      <c r="N726" s="42">
        <f t="shared" si="134"/>
        <v>10</v>
      </c>
      <c r="P726" s="5">
        <f t="shared" si="138"/>
        <v>2007.0733079999998</v>
      </c>
      <c r="Q726" s="5">
        <f t="shared" si="139"/>
        <v>-1462.1456669100021</v>
      </c>
      <c r="R726" s="5">
        <f t="shared" si="140"/>
        <v>544.92764108999768</v>
      </c>
      <c r="S726" s="3">
        <f t="shared" si="141"/>
        <v>24125.602314169148</v>
      </c>
    </row>
    <row r="727" spans="1:19" x14ac:dyDescent="0.3">
      <c r="A727" s="4">
        <v>41338</v>
      </c>
      <c r="B727" s="11">
        <v>289.70461999999998</v>
      </c>
      <c r="C727" s="11">
        <v>200.96292099999999</v>
      </c>
      <c r="D727" s="3">
        <f>B727-'ADF test'!$E$3*'Profitability analysis'!C727</f>
        <v>82.998763781943211</v>
      </c>
      <c r="E727" s="3">
        <f t="shared" si="135"/>
        <v>98.983603592541428</v>
      </c>
      <c r="F727" s="3">
        <f t="shared" si="144"/>
        <v>6.6770321265285233</v>
      </c>
      <c r="G727" s="17">
        <f t="shared" si="145"/>
        <v>-2.3940037291551786</v>
      </c>
      <c r="H727" s="30">
        <f t="shared" si="146"/>
        <v>5.514679000000001</v>
      </c>
      <c r="I727" s="30">
        <f>(C727-C726)*'ADF test'!$E$3</f>
        <v>11.468502881094839</v>
      </c>
      <c r="J727" s="5">
        <f t="shared" si="136"/>
        <v>10</v>
      </c>
      <c r="K727" s="49">
        <f t="shared" si="142"/>
        <v>-231</v>
      </c>
      <c r="L727" s="5">
        <f t="shared" si="137"/>
        <v>0</v>
      </c>
      <c r="M727" s="49">
        <f t="shared" si="143"/>
        <v>-1031</v>
      </c>
      <c r="N727" s="42">
        <f t="shared" si="134"/>
        <v>10</v>
      </c>
      <c r="P727" s="5">
        <f t="shared" si="138"/>
        <v>-1329.0376390000001</v>
      </c>
      <c r="Q727" s="5">
        <f t="shared" si="139"/>
        <v>2763.9091943438561</v>
      </c>
      <c r="R727" s="5">
        <f t="shared" si="140"/>
        <v>1434.871555343856</v>
      </c>
      <c r="S727" s="3">
        <f t="shared" si="141"/>
        <v>25560.473869513004</v>
      </c>
    </row>
    <row r="728" spans="1:19" x14ac:dyDescent="0.3">
      <c r="A728" s="4">
        <v>41339</v>
      </c>
      <c r="B728" s="11">
        <v>289.19909699999999</v>
      </c>
      <c r="C728" s="11">
        <v>202.423035</v>
      </c>
      <c r="D728" s="3">
        <f>B728-'ADF test'!$E$3*'Profitability analysis'!C728</f>
        <v>80.991400974658717</v>
      </c>
      <c r="E728" s="3">
        <f t="shared" si="135"/>
        <v>98.403007068369149</v>
      </c>
      <c r="F728" s="3">
        <f t="shared" si="144"/>
        <v>7.4421371130221425</v>
      </c>
      <c r="G728" s="17">
        <f t="shared" si="145"/>
        <v>-2.3395975953256571</v>
      </c>
      <c r="H728" s="30">
        <f t="shared" si="146"/>
        <v>-0.5055229999999824</v>
      </c>
      <c r="I728" s="30">
        <f>(C728-C727)*'ADF test'!$E$3</f>
        <v>1.5018398072845121</v>
      </c>
      <c r="J728" s="5">
        <f t="shared" si="136"/>
        <v>10</v>
      </c>
      <c r="K728" s="49">
        <f t="shared" si="142"/>
        <v>-221</v>
      </c>
      <c r="L728" s="5">
        <f t="shared" si="137"/>
        <v>0</v>
      </c>
      <c r="M728" s="49">
        <f t="shared" si="143"/>
        <v>-1031</v>
      </c>
      <c r="N728" s="42">
        <f t="shared" si="134"/>
        <v>10</v>
      </c>
      <c r="P728" s="5">
        <f t="shared" si="138"/>
        <v>116.77581299999594</v>
      </c>
      <c r="Q728" s="5">
        <f t="shared" si="139"/>
        <v>346.9249954827223</v>
      </c>
      <c r="R728" s="5">
        <f t="shared" si="140"/>
        <v>463.70080848271823</v>
      </c>
      <c r="S728" s="3">
        <f t="shared" si="141"/>
        <v>26024.174677995721</v>
      </c>
    </row>
    <row r="729" spans="1:19" x14ac:dyDescent="0.3">
      <c r="A729" s="4">
        <v>41340</v>
      </c>
      <c r="B729" s="11">
        <v>288.60168499999997</v>
      </c>
      <c r="C729" s="11">
        <v>203.88313299999999</v>
      </c>
      <c r="D729" s="3">
        <f>B729-'ADF test'!$E$3*'Profitability analysis'!C729</f>
        <v>78.892165624607628</v>
      </c>
      <c r="E729" s="3">
        <f t="shared" si="135"/>
        <v>97.822510674677716</v>
      </c>
      <c r="F729" s="3">
        <f t="shared" si="144"/>
        <v>8.2469375435065082</v>
      </c>
      <c r="G729" s="17">
        <f t="shared" si="145"/>
        <v>-2.2954393616058733</v>
      </c>
      <c r="H729" s="30">
        <f t="shared" si="146"/>
        <v>-0.59741200000001982</v>
      </c>
      <c r="I729" s="30">
        <f>(C729-C728)*'ADF test'!$E$3</f>
        <v>1.501823350051076</v>
      </c>
      <c r="J729" s="5">
        <f t="shared" si="136"/>
        <v>10</v>
      </c>
      <c r="K729" s="49">
        <f t="shared" si="142"/>
        <v>-211</v>
      </c>
      <c r="L729" s="5">
        <f t="shared" si="137"/>
        <v>0</v>
      </c>
      <c r="M729" s="49">
        <f t="shared" si="143"/>
        <v>-1031</v>
      </c>
      <c r="N729" s="42">
        <f t="shared" si="134"/>
        <v>10</v>
      </c>
      <c r="P729" s="5">
        <f t="shared" si="138"/>
        <v>132.02805200000438</v>
      </c>
      <c r="Q729" s="5">
        <f t="shared" si="139"/>
        <v>331.9029603612878</v>
      </c>
      <c r="R729" s="5">
        <f t="shared" si="140"/>
        <v>463.93101236129218</v>
      </c>
      <c r="S729" s="3">
        <f t="shared" si="141"/>
        <v>26488.105690357013</v>
      </c>
    </row>
    <row r="730" spans="1:19" x14ac:dyDescent="0.3">
      <c r="A730" s="4">
        <v>41341</v>
      </c>
      <c r="B730" s="11">
        <v>293.56488000000002</v>
      </c>
      <c r="C730" s="11">
        <v>206.09539799999999</v>
      </c>
      <c r="D730" s="3">
        <f>B730-'ADF test'!$E$3*'Profitability analysis'!C730</f>
        <v>81.579875531483253</v>
      </c>
      <c r="E730" s="3">
        <f t="shared" si="135"/>
        <v>97.079653239133236</v>
      </c>
      <c r="F730" s="3">
        <f t="shared" si="144"/>
        <v>8.6763581987753611</v>
      </c>
      <c r="G730" s="17">
        <f t="shared" si="145"/>
        <v>-1.7864381982105955</v>
      </c>
      <c r="H730" s="30">
        <f t="shared" si="146"/>
        <v>4.9631950000000415</v>
      </c>
      <c r="I730" s="30">
        <f>(C730-C729)*'ADF test'!$E$3</f>
        <v>2.2754850931244168</v>
      </c>
      <c r="J730" s="5">
        <f t="shared" si="136"/>
        <v>10</v>
      </c>
      <c r="K730" s="49">
        <f t="shared" si="142"/>
        <v>-201</v>
      </c>
      <c r="L730" s="5">
        <f t="shared" si="137"/>
        <v>0</v>
      </c>
      <c r="M730" s="49">
        <f t="shared" si="143"/>
        <v>-1031</v>
      </c>
      <c r="N730" s="42">
        <f t="shared" si="134"/>
        <v>10</v>
      </c>
      <c r="P730" s="5">
        <f t="shared" si="138"/>
        <v>-1047.2341450000088</v>
      </c>
      <c r="Q730" s="5">
        <f t="shared" si="139"/>
        <v>480.12735464925197</v>
      </c>
      <c r="R730" s="5">
        <f t="shared" si="140"/>
        <v>-567.1067903507568</v>
      </c>
      <c r="S730" s="3">
        <f t="shared" si="141"/>
        <v>25920.998900006256</v>
      </c>
    </row>
    <row r="731" spans="1:19" x14ac:dyDescent="0.3">
      <c r="A731" s="4">
        <v>41344</v>
      </c>
      <c r="B731" s="11">
        <v>297.05755599999998</v>
      </c>
      <c r="C731" s="11">
        <v>209.01559399999999</v>
      </c>
      <c r="D731" s="3">
        <f>B731-'ADF test'!$E$3*'Profitability analysis'!C731</f>
        <v>82.068904831381047</v>
      </c>
      <c r="E731" s="3">
        <f t="shared" si="135"/>
        <v>96.469398169114996</v>
      </c>
      <c r="F731" s="3">
        <f t="shared" si="144"/>
        <v>9.0713212596869681</v>
      </c>
      <c r="G731" s="17">
        <f t="shared" si="145"/>
        <v>-1.5874747377462937</v>
      </c>
      <c r="H731" s="30">
        <f t="shared" si="146"/>
        <v>3.4926759999999604</v>
      </c>
      <c r="I731" s="30">
        <f>(C731-C730)*'ADF test'!$E$3</f>
        <v>3.0036467001021814</v>
      </c>
      <c r="J731" s="5">
        <f t="shared" si="136"/>
        <v>10</v>
      </c>
      <c r="K731" s="49">
        <f t="shared" si="142"/>
        <v>-191</v>
      </c>
      <c r="L731" s="5">
        <f t="shared" si="137"/>
        <v>0</v>
      </c>
      <c r="M731" s="49">
        <f t="shared" si="143"/>
        <v>-1031</v>
      </c>
      <c r="N731" s="42">
        <f t="shared" si="134"/>
        <v>10</v>
      </c>
      <c r="P731" s="5">
        <f t="shared" si="138"/>
        <v>-702.02787599999203</v>
      </c>
      <c r="Q731" s="5">
        <f t="shared" si="139"/>
        <v>603.73298672053841</v>
      </c>
      <c r="R731" s="5">
        <f t="shared" si="140"/>
        <v>-98.294889279453628</v>
      </c>
      <c r="S731" s="3">
        <f t="shared" si="141"/>
        <v>25822.704010726804</v>
      </c>
    </row>
    <row r="732" spans="1:19" x14ac:dyDescent="0.3">
      <c r="A732" s="4">
        <v>41345</v>
      </c>
      <c r="B732" s="11">
        <v>296.13842799999998</v>
      </c>
      <c r="C732" s="11">
        <v>206.89183</v>
      </c>
      <c r="D732" s="3">
        <f>B732-'ADF test'!$E$3*'Profitability analysis'!C732</f>
        <v>83.334231823578733</v>
      </c>
      <c r="E732" s="3">
        <f t="shared" si="135"/>
        <v>96.35763647520379</v>
      </c>
      <c r="F732" s="3">
        <f t="shared" si="144"/>
        <v>9.2155067779182716</v>
      </c>
      <c r="G732" s="17">
        <f t="shared" si="145"/>
        <v>-1.4132054769718227</v>
      </c>
      <c r="H732" s="30">
        <f t="shared" si="146"/>
        <v>-0.91912800000000061</v>
      </c>
      <c r="I732" s="30">
        <f>(C732-C731)*'ADF test'!$E$3</f>
        <v>-2.1844549921977094</v>
      </c>
      <c r="J732" s="5">
        <f t="shared" si="136"/>
        <v>1</v>
      </c>
      <c r="K732" s="49">
        <f t="shared" si="142"/>
        <v>-190</v>
      </c>
      <c r="L732" s="5">
        <f t="shared" si="137"/>
        <v>0</v>
      </c>
      <c r="M732" s="49">
        <f t="shared" si="143"/>
        <v>-1031</v>
      </c>
      <c r="N732" s="42">
        <f t="shared" si="134"/>
        <v>1</v>
      </c>
      <c r="P732" s="5">
        <f t="shared" si="138"/>
        <v>175.55344800000012</v>
      </c>
      <c r="Q732" s="5">
        <f t="shared" si="139"/>
        <v>-417.23090350976253</v>
      </c>
      <c r="R732" s="5">
        <f t="shared" si="140"/>
        <v>-241.67745550976241</v>
      </c>
      <c r="S732" s="3">
        <f t="shared" si="141"/>
        <v>25581.026555217042</v>
      </c>
    </row>
    <row r="733" spans="1:19" x14ac:dyDescent="0.3">
      <c r="A733" s="4">
        <v>41346</v>
      </c>
      <c r="B733" s="11">
        <v>287.82043499999997</v>
      </c>
      <c r="C733" s="11">
        <v>200.25500500000001</v>
      </c>
      <c r="D733" s="3">
        <f>B733-'ADF test'!$E$3*'Profitability analysis'!C733</f>
        <v>81.842724960264633</v>
      </c>
      <c r="E733" s="3">
        <f t="shared" si="135"/>
        <v>96.160298863471652</v>
      </c>
      <c r="F733" s="3">
        <f t="shared" si="144"/>
        <v>9.4658833580894584</v>
      </c>
      <c r="G733" s="17">
        <f t="shared" si="145"/>
        <v>-1.5125449323196394</v>
      </c>
      <c r="H733" s="30">
        <f t="shared" si="146"/>
        <v>-8.3179930000000013</v>
      </c>
      <c r="I733" s="30">
        <f>(C733-C732)*'ADF test'!$E$3</f>
        <v>-6.8264861366858911</v>
      </c>
      <c r="J733" s="5">
        <f t="shared" si="136"/>
        <v>10</v>
      </c>
      <c r="K733" s="49">
        <f t="shared" si="142"/>
        <v>-180</v>
      </c>
      <c r="L733" s="5">
        <f t="shared" si="137"/>
        <v>0</v>
      </c>
      <c r="M733" s="49">
        <f t="shared" si="143"/>
        <v>-1031</v>
      </c>
      <c r="N733" s="42">
        <f t="shared" si="134"/>
        <v>10</v>
      </c>
      <c r="P733" s="5">
        <f t="shared" si="138"/>
        <v>1580.4186700000002</v>
      </c>
      <c r="Q733" s="5">
        <f t="shared" si="139"/>
        <v>-1297.0323659703192</v>
      </c>
      <c r="R733" s="5">
        <f t="shared" si="140"/>
        <v>283.38630402968101</v>
      </c>
      <c r="S733" s="3">
        <f t="shared" si="141"/>
        <v>25864.412859246724</v>
      </c>
    </row>
    <row r="734" spans="1:19" x14ac:dyDescent="0.3">
      <c r="A734" s="4">
        <v>41347</v>
      </c>
      <c r="B734" s="11">
        <v>295.08142099999998</v>
      </c>
      <c r="C734" s="11">
        <v>205.29899599999999</v>
      </c>
      <c r="D734" s="3">
        <f>B734-'ADF test'!$E$3*'Profitability analysis'!C734</f>
        <v>83.915577382075014</v>
      </c>
      <c r="E734" s="3">
        <f t="shared" si="135"/>
        <v>95.880777374677038</v>
      </c>
      <c r="F734" s="3">
        <f t="shared" si="144"/>
        <v>9.704570993932343</v>
      </c>
      <c r="G734" s="17">
        <f t="shared" si="145"/>
        <v>-1.2329447638729327</v>
      </c>
      <c r="H734" s="30">
        <f t="shared" si="146"/>
        <v>7.2609860000000026</v>
      </c>
      <c r="I734" s="30">
        <f>(C734-C733)*'ADF test'!$E$3</f>
        <v>5.1881335781896185</v>
      </c>
      <c r="J734" s="5">
        <f t="shared" si="136"/>
        <v>1</v>
      </c>
      <c r="K734" s="49">
        <f t="shared" si="142"/>
        <v>-179</v>
      </c>
      <c r="L734" s="5">
        <f t="shared" si="137"/>
        <v>0</v>
      </c>
      <c r="M734" s="49">
        <f t="shared" si="143"/>
        <v>-1031</v>
      </c>
      <c r="N734" s="42">
        <f t="shared" si="134"/>
        <v>1</v>
      </c>
      <c r="P734" s="5">
        <f t="shared" si="138"/>
        <v>-1306.9774800000005</v>
      </c>
      <c r="Q734" s="5">
        <f t="shared" si="139"/>
        <v>933.86404407413136</v>
      </c>
      <c r="R734" s="5">
        <f t="shared" si="140"/>
        <v>-373.11343592586911</v>
      </c>
      <c r="S734" s="3">
        <f t="shared" si="141"/>
        <v>25491.299423320856</v>
      </c>
    </row>
    <row r="735" spans="1:19" x14ac:dyDescent="0.3">
      <c r="A735" s="4">
        <v>41348</v>
      </c>
      <c r="B735" s="11">
        <v>296.82775900000001</v>
      </c>
      <c r="C735" s="11">
        <v>206.40512100000001</v>
      </c>
      <c r="D735" s="3">
        <f>B735-'ADF test'!$E$3*'Profitability analysis'!C735</f>
        <v>84.524180549840992</v>
      </c>
      <c r="E735" s="3">
        <f t="shared" si="135"/>
        <v>95.415008039480227</v>
      </c>
      <c r="F735" s="3">
        <f t="shared" si="144"/>
        <v>9.9078518529271822</v>
      </c>
      <c r="G735" s="17">
        <f t="shared" si="145"/>
        <v>-1.0992117818578042</v>
      </c>
      <c r="H735" s="30">
        <f t="shared" si="146"/>
        <v>1.746338000000037</v>
      </c>
      <c r="I735" s="30">
        <f>(C735-C734)*'ADF test'!$E$3</f>
        <v>1.1377348322340626</v>
      </c>
      <c r="J735" s="5">
        <f t="shared" si="136"/>
        <v>1</v>
      </c>
      <c r="K735" s="49">
        <f t="shared" si="142"/>
        <v>-178</v>
      </c>
      <c r="L735" s="5">
        <f t="shared" si="137"/>
        <v>0</v>
      </c>
      <c r="M735" s="49">
        <f t="shared" si="143"/>
        <v>-1031</v>
      </c>
      <c r="N735" s="42">
        <f t="shared" si="134"/>
        <v>1</v>
      </c>
      <c r="P735" s="5">
        <f t="shared" si="138"/>
        <v>-312.59450200000663</v>
      </c>
      <c r="Q735" s="5">
        <f t="shared" si="139"/>
        <v>203.65453496989721</v>
      </c>
      <c r="R735" s="5">
        <f t="shared" si="140"/>
        <v>-108.93996703010941</v>
      </c>
      <c r="S735" s="3">
        <f t="shared" si="141"/>
        <v>25382.359456290746</v>
      </c>
    </row>
    <row r="736" spans="1:19" x14ac:dyDescent="0.3">
      <c r="A736" s="4">
        <v>41351</v>
      </c>
      <c r="B736" s="11">
        <v>300.27444500000001</v>
      </c>
      <c r="C736" s="11">
        <v>206.93606600000001</v>
      </c>
      <c r="D736" s="3">
        <f>B736-'ADF test'!$E$3*'Profitability analysis'!C736</f>
        <v>87.424748687483202</v>
      </c>
      <c r="E736" s="3">
        <f t="shared" si="135"/>
        <v>95.174210765309184</v>
      </c>
      <c r="F736" s="3">
        <f t="shared" si="144"/>
        <v>10.014330744968698</v>
      </c>
      <c r="G736" s="17">
        <f t="shared" si="145"/>
        <v>-0.77383724136726673</v>
      </c>
      <c r="H736" s="30">
        <f t="shared" si="146"/>
        <v>3.4466859999999997</v>
      </c>
      <c r="I736" s="30">
        <f>(C736-C735)*'ADF test'!$E$3</f>
        <v>0.54611786235778637</v>
      </c>
      <c r="J736" s="5">
        <f t="shared" si="136"/>
        <v>0</v>
      </c>
      <c r="K736" s="49">
        <f t="shared" si="142"/>
        <v>-178</v>
      </c>
      <c r="L736" s="5">
        <f t="shared" si="137"/>
        <v>0</v>
      </c>
      <c r="M736" s="49">
        <f t="shared" si="143"/>
        <v>-1031</v>
      </c>
      <c r="N736" s="42">
        <f t="shared" si="134"/>
        <v>0</v>
      </c>
      <c r="P736" s="5">
        <f t="shared" si="138"/>
        <v>-613.51010799999995</v>
      </c>
      <c r="Q736" s="5">
        <f t="shared" si="139"/>
        <v>97.208979499685967</v>
      </c>
      <c r="R736" s="5">
        <f t="shared" si="140"/>
        <v>-516.30112850031401</v>
      </c>
      <c r="S736" s="3">
        <f t="shared" si="141"/>
        <v>24866.05832779043</v>
      </c>
    </row>
    <row r="737" spans="1:19" x14ac:dyDescent="0.3">
      <c r="A737" s="4">
        <v>41352</v>
      </c>
      <c r="B737" s="11">
        <v>287.40685999999999</v>
      </c>
      <c r="C737" s="11">
        <v>199.901016</v>
      </c>
      <c r="D737" s="3">
        <f>B737-'ADF test'!$E$3*'Profitability analysis'!C737</f>
        <v>81.793254935315133</v>
      </c>
      <c r="E737" s="3">
        <f t="shared" si="135"/>
        <v>94.739300794418938</v>
      </c>
      <c r="F737" s="3">
        <f t="shared" si="144"/>
        <v>10.308319438041334</v>
      </c>
      <c r="G737" s="17">
        <f t="shared" si="145"/>
        <v>-1.2558832636994475</v>
      </c>
      <c r="H737" s="30">
        <f t="shared" si="146"/>
        <v>-12.86758500000002</v>
      </c>
      <c r="I737" s="30">
        <f>(C737-C736)*'ADF test'!$E$3</f>
        <v>-7.2360912478319461</v>
      </c>
      <c r="J737" s="5">
        <f t="shared" si="136"/>
        <v>1</v>
      </c>
      <c r="K737" s="49">
        <f t="shared" si="142"/>
        <v>-177</v>
      </c>
      <c r="L737" s="5">
        <f t="shared" si="137"/>
        <v>0</v>
      </c>
      <c r="M737" s="49">
        <f t="shared" si="143"/>
        <v>-1031</v>
      </c>
      <c r="N737" s="42">
        <f t="shared" si="134"/>
        <v>1</v>
      </c>
      <c r="P737" s="5">
        <f t="shared" si="138"/>
        <v>2290.4301300000034</v>
      </c>
      <c r="Q737" s="5">
        <f t="shared" si="139"/>
        <v>-1288.0242421140865</v>
      </c>
      <c r="R737" s="5">
        <f t="shared" si="140"/>
        <v>1002.4058878859169</v>
      </c>
      <c r="S737" s="3">
        <f t="shared" si="141"/>
        <v>25868.464215676348</v>
      </c>
    </row>
    <row r="738" spans="1:19" x14ac:dyDescent="0.3">
      <c r="A738" s="4">
        <v>41353</v>
      </c>
      <c r="B738" s="11">
        <v>274.81497200000001</v>
      </c>
      <c r="C738" s="11">
        <v>194.98979199999999</v>
      </c>
      <c r="D738" s="3">
        <f>B738-'ADF test'!$E$3*'Profitability analysis'!C738</f>
        <v>74.252939419169877</v>
      </c>
      <c r="E738" s="3">
        <f t="shared" si="135"/>
        <v>93.789956774998743</v>
      </c>
      <c r="F738" s="3">
        <f t="shared" si="144"/>
        <v>10.844245313301098</v>
      </c>
      <c r="G738" s="17">
        <f t="shared" si="145"/>
        <v>-1.801602305313545</v>
      </c>
      <c r="H738" s="30">
        <f t="shared" si="146"/>
        <v>-12.591887999999983</v>
      </c>
      <c r="I738" s="30">
        <f>(C738-C737)*'ADF test'!$E$3</f>
        <v>-5.0515724838547227</v>
      </c>
      <c r="J738" s="5">
        <f t="shared" si="136"/>
        <v>10</v>
      </c>
      <c r="K738" s="49">
        <f t="shared" si="142"/>
        <v>-167</v>
      </c>
      <c r="L738" s="5">
        <f t="shared" si="137"/>
        <v>0</v>
      </c>
      <c r="M738" s="49">
        <f t="shared" si="143"/>
        <v>-1031</v>
      </c>
      <c r="N738" s="42">
        <f t="shared" si="134"/>
        <v>10</v>
      </c>
      <c r="P738" s="5">
        <f t="shared" si="138"/>
        <v>2228.764175999997</v>
      </c>
      <c r="Q738" s="5">
        <f t="shared" si="139"/>
        <v>-894.12832964228596</v>
      </c>
      <c r="R738" s="5">
        <f t="shared" si="140"/>
        <v>1334.635846357711</v>
      </c>
      <c r="S738" s="3">
        <f t="shared" si="141"/>
        <v>27203.10006203406</v>
      </c>
    </row>
    <row r="739" spans="1:19" x14ac:dyDescent="0.3">
      <c r="A739" s="4">
        <v>41354</v>
      </c>
      <c r="B739" s="11">
        <v>261.94738799999999</v>
      </c>
      <c r="C739" s="11">
        <v>190.96347</v>
      </c>
      <c r="D739" s="3">
        <f>B739-'ADF test'!$E$3*'Profitability analysis'!C739</f>
        <v>65.526737980083141</v>
      </c>
      <c r="E739" s="3">
        <f t="shared" si="135"/>
        <v>92.504301597512182</v>
      </c>
      <c r="F739" s="3">
        <f t="shared" si="144"/>
        <v>11.82243872047685</v>
      </c>
      <c r="G739" s="17">
        <f t="shared" si="145"/>
        <v>-2.2818949842136225</v>
      </c>
      <c r="H739" s="30">
        <f t="shared" si="146"/>
        <v>-12.867584000000022</v>
      </c>
      <c r="I739" s="30">
        <f>(C739-C738)*'ADF test'!$E$3</f>
        <v>-4.1413825609133008</v>
      </c>
      <c r="J739" s="5">
        <f t="shared" si="136"/>
        <v>10</v>
      </c>
      <c r="K739" s="49">
        <f t="shared" si="142"/>
        <v>-157</v>
      </c>
      <c r="L739" s="5">
        <f t="shared" si="137"/>
        <v>0</v>
      </c>
      <c r="M739" s="49">
        <f t="shared" si="143"/>
        <v>-1031</v>
      </c>
      <c r="N739" s="42">
        <f t="shared" ref="N739:N802" si="147">IF(J739&lt;&gt;"",J739,IF(L739&lt;&gt;"",L739,N738))</f>
        <v>10</v>
      </c>
      <c r="P739" s="5">
        <f t="shared" si="138"/>
        <v>2148.8865280000036</v>
      </c>
      <c r="Q739" s="5">
        <f t="shared" si="139"/>
        <v>-691.61088767252124</v>
      </c>
      <c r="R739" s="5">
        <f t="shared" si="140"/>
        <v>1457.2756403274825</v>
      </c>
      <c r="S739" s="3">
        <f t="shared" si="141"/>
        <v>28660.375702361544</v>
      </c>
    </row>
    <row r="740" spans="1:19" x14ac:dyDescent="0.3">
      <c r="A740" s="4">
        <v>41355</v>
      </c>
      <c r="B740" s="11">
        <v>269.16244499999999</v>
      </c>
      <c r="C740" s="11">
        <v>193.52967799999999</v>
      </c>
      <c r="D740" s="3">
        <f>B740-'ADF test'!$E$3*'Profitability analysis'!C740</f>
        <v>70.102252226454368</v>
      </c>
      <c r="E740" s="3">
        <f t="shared" ref="E740:E803" si="148">AVERAGE(D711:D740)</f>
        <v>91.424824368911672</v>
      </c>
      <c r="F740" s="3">
        <f t="shared" si="144"/>
        <v>12.346407659739482</v>
      </c>
      <c r="G740" s="17">
        <f t="shared" si="145"/>
        <v>-1.7270264136821176</v>
      </c>
      <c r="H740" s="30">
        <f t="shared" si="146"/>
        <v>7.2150570000000016</v>
      </c>
      <c r="I740" s="30">
        <f>(C740-C739)*'ADF test'!$E$3</f>
        <v>2.6395427536287888</v>
      </c>
      <c r="J740" s="5">
        <f t="shared" ref="J740:J803" si="149">IF(AND(G740&lt;-1.5,G740&gt;-2.5),10,IF(AND(G740&lt;-1,G740&gt;-1.5),1,IF(AND(G740&gt;1.5,G740&lt;2.5),-10,IF(AND(G740&gt;1,G740&lt;1.5),-1,0))))</f>
        <v>10</v>
      </c>
      <c r="K740" s="49">
        <f t="shared" si="142"/>
        <v>-147</v>
      </c>
      <c r="L740" s="5">
        <f t="shared" ref="L740:L803" si="150">IF(AND(G740&gt;1.5,G740&lt;2.5),-10,IF(AND(G740&gt;1,G740&lt;1.5),-1,0))</f>
        <v>0</v>
      </c>
      <c r="M740" s="49">
        <f t="shared" si="143"/>
        <v>-1031</v>
      </c>
      <c r="N740" s="42">
        <f t="shared" si="147"/>
        <v>10</v>
      </c>
      <c r="P740" s="5">
        <f t="shared" ref="P740:P803" si="151">K739*H740</f>
        <v>-1132.7639490000001</v>
      </c>
      <c r="Q740" s="5">
        <f t="shared" ref="Q740:Q803" si="152">I740*-1*K739</f>
        <v>414.40821231971984</v>
      </c>
      <c r="R740" s="5">
        <f t="shared" ref="R740:R803" si="153">SUM(P740:Q740)</f>
        <v>-718.3557366802803</v>
      </c>
      <c r="S740" s="3">
        <f t="shared" ref="S740:S803" si="154">R740+S739</f>
        <v>27942.019965681262</v>
      </c>
    </row>
    <row r="741" spans="1:19" x14ac:dyDescent="0.3">
      <c r="A741" s="4">
        <v>41358</v>
      </c>
      <c r="B741" s="11">
        <v>265.39404300000001</v>
      </c>
      <c r="C741" s="11">
        <v>188.35296600000001</v>
      </c>
      <c r="D741" s="3">
        <f>B741-'ADF test'!$E$3*'Profitability analysis'!C741</f>
        <v>71.658497584432837</v>
      </c>
      <c r="E741" s="3">
        <f t="shared" si="148"/>
        <v>90.272828320878361</v>
      </c>
      <c r="F741" s="3">
        <f t="shared" si="144"/>
        <v>12.529448414048156</v>
      </c>
      <c r="G741" s="17">
        <f t="shared" si="145"/>
        <v>-1.4856464643387597</v>
      </c>
      <c r="H741" s="30">
        <f t="shared" si="146"/>
        <v>-3.7684019999999805</v>
      </c>
      <c r="I741" s="30">
        <f>(C741-C740)*'ADF test'!$E$3</f>
        <v>-5.3246473579784652</v>
      </c>
      <c r="J741" s="5">
        <f t="shared" si="149"/>
        <v>1</v>
      </c>
      <c r="K741" s="49">
        <f t="shared" ref="K741:K804" si="155">J741+K740</f>
        <v>-146</v>
      </c>
      <c r="L741" s="5">
        <f t="shared" si="150"/>
        <v>0</v>
      </c>
      <c r="M741" s="49">
        <f t="shared" ref="M741:M804" si="156">L741+M740</f>
        <v>-1031</v>
      </c>
      <c r="N741" s="42">
        <f t="shared" si="147"/>
        <v>1</v>
      </c>
      <c r="P741" s="5">
        <f t="shared" si="151"/>
        <v>553.95509399999719</v>
      </c>
      <c r="Q741" s="5">
        <f t="shared" si="152"/>
        <v>-782.72316162283437</v>
      </c>
      <c r="R741" s="5">
        <f t="shared" si="153"/>
        <v>-228.76806762283718</v>
      </c>
      <c r="S741" s="3">
        <f t="shared" si="154"/>
        <v>27713.251898058425</v>
      </c>
    </row>
    <row r="742" spans="1:19" x14ac:dyDescent="0.3">
      <c r="A742" s="4">
        <v>41359</v>
      </c>
      <c r="B742" s="11">
        <v>266.81869499999999</v>
      </c>
      <c r="C742" s="11">
        <v>186.317657</v>
      </c>
      <c r="D742" s="3">
        <f>B742-'ADF test'!$E$3*'Profitability analysis'!C742</f>
        <v>75.176621790249925</v>
      </c>
      <c r="E742" s="3">
        <f t="shared" si="148"/>
        <v>89.500765627408072</v>
      </c>
      <c r="F742" s="3">
        <f t="shared" si="144"/>
        <v>12.727357413635946</v>
      </c>
      <c r="G742" s="17">
        <f t="shared" si="145"/>
        <v>-1.1254609556113684</v>
      </c>
      <c r="H742" s="30">
        <f t="shared" si="146"/>
        <v>1.4246519999999805</v>
      </c>
      <c r="I742" s="30">
        <f>(C742-C741)*'ADF test'!$E$3</f>
        <v>-2.0934722058171089</v>
      </c>
      <c r="J742" s="5">
        <f t="shared" si="149"/>
        <v>1</v>
      </c>
      <c r="K742" s="49">
        <f t="shared" si="155"/>
        <v>-145</v>
      </c>
      <c r="L742" s="5">
        <f t="shared" si="150"/>
        <v>0</v>
      </c>
      <c r="M742" s="49">
        <f t="shared" si="156"/>
        <v>-1031</v>
      </c>
      <c r="N742" s="42">
        <f t="shared" si="147"/>
        <v>1</v>
      </c>
      <c r="P742" s="5">
        <f t="shared" si="151"/>
        <v>-207.99919199999715</v>
      </c>
      <c r="Q742" s="5">
        <f t="shared" si="152"/>
        <v>-305.64694204929788</v>
      </c>
      <c r="R742" s="5">
        <f t="shared" si="153"/>
        <v>-513.64613404929503</v>
      </c>
      <c r="S742" s="3">
        <f t="shared" si="154"/>
        <v>27199.605764009131</v>
      </c>
    </row>
    <row r="743" spans="1:19" x14ac:dyDescent="0.3">
      <c r="A743" s="4">
        <v>41361</v>
      </c>
      <c r="B743" s="11">
        <v>278.35357699999997</v>
      </c>
      <c r="C743" s="11">
        <v>192.910248</v>
      </c>
      <c r="D743" s="3">
        <f>B743-'ADF test'!$E$3*'Profitability analysis'!C743</f>
        <v>79.930515732505398</v>
      </c>
      <c r="E743" s="3">
        <f t="shared" si="148"/>
        <v>88.909636834108824</v>
      </c>
      <c r="F743" s="3">
        <f t="shared" si="144"/>
        <v>12.746933733886282</v>
      </c>
      <c r="G743" s="17">
        <f t="shared" si="145"/>
        <v>-0.70441419788144399</v>
      </c>
      <c r="H743" s="30">
        <f t="shared" si="146"/>
        <v>11.534881999999982</v>
      </c>
      <c r="I743" s="30">
        <f>(C743-C742)*'ADF test'!$E$3</f>
        <v>6.7809880577445165</v>
      </c>
      <c r="J743" s="5">
        <f t="shared" si="149"/>
        <v>0</v>
      </c>
      <c r="K743" s="49">
        <f t="shared" si="155"/>
        <v>-145</v>
      </c>
      <c r="L743" s="5">
        <f t="shared" si="150"/>
        <v>0</v>
      </c>
      <c r="M743" s="49">
        <f t="shared" si="156"/>
        <v>-1031</v>
      </c>
      <c r="N743" s="42">
        <f t="shared" si="147"/>
        <v>0</v>
      </c>
      <c r="P743" s="5">
        <f t="shared" si="151"/>
        <v>-1672.5578899999973</v>
      </c>
      <c r="Q743" s="5">
        <f t="shared" si="152"/>
        <v>983.24326837295484</v>
      </c>
      <c r="R743" s="5">
        <f t="shared" si="153"/>
        <v>-689.31462162704247</v>
      </c>
      <c r="S743" s="3">
        <f t="shared" si="154"/>
        <v>26510.291142382088</v>
      </c>
    </row>
    <row r="744" spans="1:19" x14ac:dyDescent="0.3">
      <c r="A744" s="4">
        <v>41365</v>
      </c>
      <c r="B744" s="11">
        <v>283.77630599999998</v>
      </c>
      <c r="C744" s="11">
        <v>193.75091599999999</v>
      </c>
      <c r="D744" s="3">
        <f>B744-'ADF test'!$E$3*'Profitability analysis'!C744</f>
        <v>84.488552888505382</v>
      </c>
      <c r="E744" s="3">
        <f t="shared" si="148"/>
        <v>88.41551814364945</v>
      </c>
      <c r="F744" s="3">
        <f t="shared" si="144"/>
        <v>12.61643035312229</v>
      </c>
      <c r="G744" s="17">
        <f t="shared" si="145"/>
        <v>-0.31125802982554657</v>
      </c>
      <c r="H744" s="30">
        <f t="shared" si="146"/>
        <v>5.4227290000000039</v>
      </c>
      <c r="I744" s="30">
        <f>(C744-C743)*'ADF test'!$E$3</f>
        <v>0.86469184400001853</v>
      </c>
      <c r="J744" s="5">
        <f t="shared" si="149"/>
        <v>0</v>
      </c>
      <c r="K744" s="49">
        <f t="shared" si="155"/>
        <v>-145</v>
      </c>
      <c r="L744" s="5">
        <f t="shared" si="150"/>
        <v>0</v>
      </c>
      <c r="M744" s="49">
        <f t="shared" si="156"/>
        <v>-1031</v>
      </c>
      <c r="N744" s="42">
        <f t="shared" si="147"/>
        <v>0</v>
      </c>
      <c r="P744" s="5">
        <f t="shared" si="151"/>
        <v>-786.29570500000057</v>
      </c>
      <c r="Q744" s="5">
        <f t="shared" si="152"/>
        <v>125.38031738000268</v>
      </c>
      <c r="R744" s="5">
        <f t="shared" si="153"/>
        <v>-660.91538761999789</v>
      </c>
      <c r="S744" s="3">
        <f t="shared" si="154"/>
        <v>25849.375754762092</v>
      </c>
    </row>
    <row r="745" spans="1:19" x14ac:dyDescent="0.3">
      <c r="A745" s="4">
        <v>41366</v>
      </c>
      <c r="B745" s="11">
        <v>293.10534699999999</v>
      </c>
      <c r="C745" s="11">
        <v>206.31662</v>
      </c>
      <c r="D745" s="3">
        <f>B745-'ADF test'!$E$3*'Profitability analysis'!C745</f>
        <v>80.892798650767674</v>
      </c>
      <c r="E745" s="3">
        <f t="shared" si="148"/>
        <v>87.738914616520276</v>
      </c>
      <c r="F745" s="3">
        <f t="shared" si="144"/>
        <v>12.450871972968711</v>
      </c>
      <c r="G745" s="17">
        <f t="shared" si="145"/>
        <v>-0.54985032217950403</v>
      </c>
      <c r="H745" s="30">
        <f t="shared" si="146"/>
        <v>9.3290410000000179</v>
      </c>
      <c r="I745" s="30">
        <f>(C745-C744)*'ADF test'!$E$3</f>
        <v>12.924795237737726</v>
      </c>
      <c r="J745" s="5">
        <f t="shared" si="149"/>
        <v>0</v>
      </c>
      <c r="K745" s="49">
        <f t="shared" si="155"/>
        <v>-145</v>
      </c>
      <c r="L745" s="5">
        <f t="shared" si="150"/>
        <v>0</v>
      </c>
      <c r="M745" s="49">
        <f t="shared" si="156"/>
        <v>-1031</v>
      </c>
      <c r="N745" s="42">
        <f t="shared" si="147"/>
        <v>0</v>
      </c>
      <c r="P745" s="5">
        <f t="shared" si="151"/>
        <v>-1352.7109450000025</v>
      </c>
      <c r="Q745" s="5">
        <f t="shared" si="152"/>
        <v>1874.0953094719703</v>
      </c>
      <c r="R745" s="5">
        <f t="shared" si="153"/>
        <v>521.38436447196773</v>
      </c>
      <c r="S745" s="3">
        <f t="shared" si="154"/>
        <v>26370.760119234059</v>
      </c>
    </row>
    <row r="746" spans="1:19" x14ac:dyDescent="0.3">
      <c r="A746" s="4">
        <v>41367</v>
      </c>
      <c r="B746" s="11">
        <v>281.75427200000001</v>
      </c>
      <c r="C746" s="11">
        <v>199.856796</v>
      </c>
      <c r="D746" s="3">
        <f>B746-'ADF test'!$E$3*'Profitability analysis'!C746</f>
        <v>76.186150614177279</v>
      </c>
      <c r="E746" s="3">
        <f t="shared" si="148"/>
        <v>86.857146964890362</v>
      </c>
      <c r="F746" s="3">
        <f t="shared" si="144"/>
        <v>12.294974009203434</v>
      </c>
      <c r="G746" s="17">
        <f t="shared" si="145"/>
        <v>-0.86791532399542126</v>
      </c>
      <c r="H746" s="30">
        <f t="shared" si="146"/>
        <v>-11.35107499999998</v>
      </c>
      <c r="I746" s="30">
        <f>(C746-C745)*'ADF test'!$E$3</f>
        <v>-6.6444269634095923</v>
      </c>
      <c r="J746" s="5">
        <f t="shared" si="149"/>
        <v>0</v>
      </c>
      <c r="K746" s="49">
        <f t="shared" si="155"/>
        <v>-145</v>
      </c>
      <c r="L746" s="5">
        <f t="shared" si="150"/>
        <v>0</v>
      </c>
      <c r="M746" s="49">
        <f t="shared" si="156"/>
        <v>-1031</v>
      </c>
      <c r="N746" s="42">
        <f t="shared" si="147"/>
        <v>0</v>
      </c>
      <c r="P746" s="5">
        <f t="shared" si="151"/>
        <v>1645.9058749999972</v>
      </c>
      <c r="Q746" s="5">
        <f t="shared" si="152"/>
        <v>-963.44190969439092</v>
      </c>
      <c r="R746" s="5">
        <f t="shared" si="153"/>
        <v>682.46396530560628</v>
      </c>
      <c r="S746" s="3">
        <f t="shared" si="154"/>
        <v>27053.224084539666</v>
      </c>
    </row>
    <row r="747" spans="1:19" x14ac:dyDescent="0.3">
      <c r="A747" s="4">
        <v>41368</v>
      </c>
      <c r="B747" s="11">
        <v>281.11090100000001</v>
      </c>
      <c r="C747" s="11">
        <v>196.317139</v>
      </c>
      <c r="D747" s="3">
        <f>B747-'ADF test'!$E$3*'Profitability analysis'!C747</f>
        <v>79.183589706220289</v>
      </c>
      <c r="E747" s="3">
        <f t="shared" si="148"/>
        <v>86.087282068322963</v>
      </c>
      <c r="F747" s="3">
        <f t="shared" si="144"/>
        <v>12.015905853318495</v>
      </c>
      <c r="G747" s="17">
        <f t="shared" si="145"/>
        <v>-0.57454614295234729</v>
      </c>
      <c r="H747" s="30">
        <f t="shared" si="146"/>
        <v>-0.64337100000000191</v>
      </c>
      <c r="I747" s="30">
        <f>(C747-C746)*'ADF test'!$E$3</f>
        <v>-3.6408100920429955</v>
      </c>
      <c r="J747" s="5">
        <f t="shared" si="149"/>
        <v>0</v>
      </c>
      <c r="K747" s="49">
        <f t="shared" si="155"/>
        <v>-145</v>
      </c>
      <c r="L747" s="5">
        <f t="shared" si="150"/>
        <v>0</v>
      </c>
      <c r="M747" s="49">
        <f t="shared" si="156"/>
        <v>-1031</v>
      </c>
      <c r="N747" s="42">
        <f t="shared" si="147"/>
        <v>0</v>
      </c>
      <c r="P747" s="5">
        <f t="shared" si="151"/>
        <v>93.288795000000277</v>
      </c>
      <c r="Q747" s="5">
        <f t="shared" si="152"/>
        <v>-527.9174633462344</v>
      </c>
      <c r="R747" s="5">
        <f t="shared" si="153"/>
        <v>-434.62866834623412</v>
      </c>
      <c r="S747" s="3">
        <f t="shared" si="154"/>
        <v>26618.595416193431</v>
      </c>
    </row>
    <row r="748" spans="1:19" x14ac:dyDescent="0.3">
      <c r="A748" s="4">
        <v>41369</v>
      </c>
      <c r="B748" s="11">
        <v>282.305725</v>
      </c>
      <c r="C748" s="11">
        <v>195.34375</v>
      </c>
      <c r="D748" s="3">
        <f>B748-'ADF test'!$E$3*'Profitability analysis'!C748</f>
        <v>81.37961933000912</v>
      </c>
      <c r="E748" s="3">
        <f t="shared" si="148"/>
        <v>85.408687681359936</v>
      </c>
      <c r="F748" s="3">
        <f t="shared" si="144"/>
        <v>11.671505832165876</v>
      </c>
      <c r="G748" s="17">
        <f t="shared" si="145"/>
        <v>-0.34520552954246725</v>
      </c>
      <c r="H748" s="30">
        <f t="shared" si="146"/>
        <v>1.1948239999999828</v>
      </c>
      <c r="I748" s="30">
        <f>(C748-C747)*'ADF test'!$E$3</f>
        <v>-1.0012056237888656</v>
      </c>
      <c r="J748" s="5">
        <f t="shared" si="149"/>
        <v>0</v>
      </c>
      <c r="K748" s="49">
        <f t="shared" si="155"/>
        <v>-145</v>
      </c>
      <c r="L748" s="5">
        <f t="shared" si="150"/>
        <v>0</v>
      </c>
      <c r="M748" s="49">
        <f t="shared" si="156"/>
        <v>-1031</v>
      </c>
      <c r="N748" s="42">
        <f t="shared" si="147"/>
        <v>0</v>
      </c>
      <c r="P748" s="5">
        <f t="shared" si="151"/>
        <v>-173.2494799999975</v>
      </c>
      <c r="Q748" s="5">
        <f t="shared" si="152"/>
        <v>-145.17481544938551</v>
      </c>
      <c r="R748" s="5">
        <f t="shared" si="153"/>
        <v>-318.42429544938301</v>
      </c>
      <c r="S748" s="3">
        <f t="shared" si="154"/>
        <v>26300.171120744049</v>
      </c>
    </row>
    <row r="749" spans="1:19" x14ac:dyDescent="0.3">
      <c r="A749" s="4">
        <v>41372</v>
      </c>
      <c r="B749" s="11">
        <v>275.78002900000001</v>
      </c>
      <c r="C749" s="11">
        <v>189.90158099999999</v>
      </c>
      <c r="D749" s="3">
        <f>B749-'ADF test'!$E$3*'Profitability analysis'!C749</f>
        <v>80.451613676221655</v>
      </c>
      <c r="E749" s="3">
        <f t="shared" si="148"/>
        <v>84.551816530606217</v>
      </c>
      <c r="F749" s="3">
        <f t="shared" si="144"/>
        <v>11.021170268581624</v>
      </c>
      <c r="G749" s="17">
        <f t="shared" si="145"/>
        <v>-0.37202971685077146</v>
      </c>
      <c r="H749" s="30">
        <f t="shared" si="146"/>
        <v>-6.5256959999999822</v>
      </c>
      <c r="I749" s="30">
        <f>(C749-C748)*'ADF test'!$E$3</f>
        <v>-5.5976903462125094</v>
      </c>
      <c r="J749" s="5">
        <f t="shared" si="149"/>
        <v>0</v>
      </c>
      <c r="K749" s="49">
        <f t="shared" si="155"/>
        <v>-145</v>
      </c>
      <c r="L749" s="5">
        <f t="shared" si="150"/>
        <v>0</v>
      </c>
      <c r="M749" s="49">
        <f t="shared" si="156"/>
        <v>-1031</v>
      </c>
      <c r="N749" s="42">
        <f t="shared" si="147"/>
        <v>0</v>
      </c>
      <c r="P749" s="5">
        <f t="shared" si="151"/>
        <v>946.22591999999736</v>
      </c>
      <c r="Q749" s="5">
        <f t="shared" si="152"/>
        <v>-811.66510020081387</v>
      </c>
      <c r="R749" s="5">
        <f t="shared" si="153"/>
        <v>134.56081979918349</v>
      </c>
      <c r="S749" s="3">
        <f t="shared" si="154"/>
        <v>26434.731940543232</v>
      </c>
    </row>
    <row r="750" spans="1:19" x14ac:dyDescent="0.3">
      <c r="A750" s="4">
        <v>41373</v>
      </c>
      <c r="B750" s="11">
        <v>271.73593099999999</v>
      </c>
      <c r="C750" s="11">
        <v>184.23812899999999</v>
      </c>
      <c r="D750" s="3">
        <f>B750-'ADF test'!$E$3*'Profitability analysis'!C750</f>
        <v>82.232812646352102</v>
      </c>
      <c r="E750" s="3">
        <f t="shared" si="148"/>
        <v>83.636514420142476</v>
      </c>
      <c r="F750" s="3">
        <f t="shared" si="144"/>
        <v>9.9494263928731161</v>
      </c>
      <c r="G750" s="17">
        <f t="shared" si="145"/>
        <v>-0.1410836884823693</v>
      </c>
      <c r="H750" s="30">
        <f t="shared" si="146"/>
        <v>-4.0440980000000195</v>
      </c>
      <c r="I750" s="30">
        <f>(C750-C749)*'ADF test'!$E$3</f>
        <v>-5.825296970130462</v>
      </c>
      <c r="J750" s="5">
        <f t="shared" si="149"/>
        <v>0</v>
      </c>
      <c r="K750" s="49">
        <f t="shared" si="155"/>
        <v>-145</v>
      </c>
      <c r="L750" s="5">
        <f t="shared" si="150"/>
        <v>0</v>
      </c>
      <c r="M750" s="49">
        <f t="shared" si="156"/>
        <v>-1031</v>
      </c>
      <c r="N750" s="42">
        <f t="shared" si="147"/>
        <v>0</v>
      </c>
      <c r="P750" s="5">
        <f t="shared" si="151"/>
        <v>586.39421000000289</v>
      </c>
      <c r="Q750" s="5">
        <f t="shared" si="152"/>
        <v>-844.66806066891695</v>
      </c>
      <c r="R750" s="5">
        <f t="shared" si="153"/>
        <v>-258.27385066891406</v>
      </c>
      <c r="S750" s="3">
        <f t="shared" si="154"/>
        <v>26176.458089874319</v>
      </c>
    </row>
    <row r="751" spans="1:19" x14ac:dyDescent="0.3">
      <c r="A751" s="4">
        <v>41374</v>
      </c>
      <c r="B751" s="11">
        <v>276.05581699999999</v>
      </c>
      <c r="C751" s="11">
        <v>187.86627200000001</v>
      </c>
      <c r="D751" s="3">
        <f>B751-'ADF test'!$E$3*'Profitability analysis'!C751</f>
        <v>82.820873882038711</v>
      </c>
      <c r="E751" s="3">
        <f t="shared" si="148"/>
        <v>82.764951483545175</v>
      </c>
      <c r="F751" s="3">
        <f t="shared" si="144"/>
        <v>8.7236222879187775</v>
      </c>
      <c r="G751" s="17">
        <f t="shared" si="145"/>
        <v>6.410456189853829E-3</v>
      </c>
      <c r="H751" s="30">
        <f t="shared" si="146"/>
        <v>4.3198859999999968</v>
      </c>
      <c r="I751" s="30">
        <f>(C751-C750)*'ADF test'!$E$3</f>
        <v>3.7318247643133819</v>
      </c>
      <c r="J751" s="5">
        <f t="shared" si="149"/>
        <v>0</v>
      </c>
      <c r="K751" s="49">
        <f t="shared" si="155"/>
        <v>-145</v>
      </c>
      <c r="L751" s="5">
        <f t="shared" si="150"/>
        <v>0</v>
      </c>
      <c r="M751" s="49">
        <f t="shared" si="156"/>
        <v>-1031</v>
      </c>
      <c r="N751" s="42">
        <f t="shared" si="147"/>
        <v>0</v>
      </c>
      <c r="P751" s="5">
        <f t="shared" si="151"/>
        <v>-626.38346999999953</v>
      </c>
      <c r="Q751" s="5">
        <f t="shared" si="152"/>
        <v>541.11459082544036</v>
      </c>
      <c r="R751" s="5">
        <f t="shared" si="153"/>
        <v>-85.268879174559174</v>
      </c>
      <c r="S751" s="3">
        <f t="shared" si="154"/>
        <v>26091.189210699758</v>
      </c>
    </row>
    <row r="752" spans="1:19" x14ac:dyDescent="0.3">
      <c r="A752" s="4">
        <v>41375</v>
      </c>
      <c r="B752" s="11">
        <v>272.51718099999999</v>
      </c>
      <c r="C752" s="11">
        <v>189.32637</v>
      </c>
      <c r="D752" s="3">
        <f>B752-'ADF test'!$E$3*'Profitability analysis'!C752</f>
        <v>77.780414531987645</v>
      </c>
      <c r="E752" s="3">
        <f t="shared" si="148"/>
        <v>81.875762079481404</v>
      </c>
      <c r="F752" s="3">
        <f t="shared" si="144"/>
        <v>7.7405472602953447</v>
      </c>
      <c r="G752" s="17">
        <f t="shared" si="145"/>
        <v>-0.52907726156528867</v>
      </c>
      <c r="H752" s="30">
        <f t="shared" si="146"/>
        <v>-3.5386359999999968</v>
      </c>
      <c r="I752" s="30">
        <f>(C752-C751)*'ADF test'!$E$3</f>
        <v>1.501823350051076</v>
      </c>
      <c r="J752" s="5">
        <f t="shared" si="149"/>
        <v>0</v>
      </c>
      <c r="K752" s="49">
        <f t="shared" si="155"/>
        <v>-145</v>
      </c>
      <c r="L752" s="5">
        <f t="shared" si="150"/>
        <v>0</v>
      </c>
      <c r="M752" s="49">
        <f t="shared" si="156"/>
        <v>-1031</v>
      </c>
      <c r="N752" s="42">
        <f t="shared" si="147"/>
        <v>0</v>
      </c>
      <c r="P752" s="5">
        <f t="shared" si="151"/>
        <v>513.10221999999953</v>
      </c>
      <c r="Q752" s="5">
        <f t="shared" si="152"/>
        <v>217.76438575740602</v>
      </c>
      <c r="R752" s="5">
        <f t="shared" si="153"/>
        <v>730.86660575740552</v>
      </c>
      <c r="S752" s="3">
        <f t="shared" si="154"/>
        <v>26822.055816457163</v>
      </c>
    </row>
    <row r="753" spans="1:19" x14ac:dyDescent="0.3">
      <c r="A753" s="4">
        <v>41376</v>
      </c>
      <c r="B753" s="11">
        <v>278.26165800000001</v>
      </c>
      <c r="C753" s="11">
        <v>193.57392899999999</v>
      </c>
      <c r="D753" s="3">
        <f>B753-'ADF test'!$E$3*'Profitability analysis'!C753</f>
        <v>79.155949661702493</v>
      </c>
      <c r="E753" s="3">
        <f t="shared" si="148"/>
        <v>80.99320599141403</v>
      </c>
      <c r="F753" s="3">
        <f t="shared" si="144"/>
        <v>6.3169378877579465</v>
      </c>
      <c r="G753" s="17">
        <f t="shared" si="145"/>
        <v>-0.29084603368858336</v>
      </c>
      <c r="H753" s="30">
        <f t="shared" si="146"/>
        <v>5.7444770000000176</v>
      </c>
      <c r="I753" s="30">
        <f>(C753-C752)*'ADF test'!$E$3</f>
        <v>4.3689418702851759</v>
      </c>
      <c r="J753" s="5">
        <f t="shared" si="149"/>
        <v>0</v>
      </c>
      <c r="K753" s="49">
        <f t="shared" si="155"/>
        <v>-145</v>
      </c>
      <c r="L753" s="5">
        <f t="shared" si="150"/>
        <v>0</v>
      </c>
      <c r="M753" s="49">
        <f t="shared" si="156"/>
        <v>-1031</v>
      </c>
      <c r="N753" s="42">
        <f t="shared" si="147"/>
        <v>0</v>
      </c>
      <c r="P753" s="5">
        <f t="shared" si="151"/>
        <v>-832.94916500000249</v>
      </c>
      <c r="Q753" s="5">
        <f t="shared" si="152"/>
        <v>633.49657119135054</v>
      </c>
      <c r="R753" s="5">
        <f t="shared" si="153"/>
        <v>-199.45259380865195</v>
      </c>
      <c r="S753" s="3">
        <f t="shared" si="154"/>
        <v>26622.603222648511</v>
      </c>
    </row>
    <row r="754" spans="1:19" x14ac:dyDescent="0.3">
      <c r="A754" s="4">
        <v>41379</v>
      </c>
      <c r="B754" s="11">
        <v>288.46383700000001</v>
      </c>
      <c r="C754" s="11">
        <v>198.44094799999999</v>
      </c>
      <c r="D754" s="3">
        <f>B754-'ADF test'!$E$3*'Profitability analysis'!C754</f>
        <v>84.352024428053596</v>
      </c>
      <c r="E754" s="3">
        <f t="shared" si="148"/>
        <v>80.500466520538836</v>
      </c>
      <c r="F754" s="3">
        <f t="shared" si="144"/>
        <v>5.3566244703510781</v>
      </c>
      <c r="G754" s="17">
        <f t="shared" si="145"/>
        <v>0.71902705310651083</v>
      </c>
      <c r="H754" s="30">
        <f t="shared" si="146"/>
        <v>10.202179000000001</v>
      </c>
      <c r="I754" s="30">
        <f>(C754-C753)*'ADF test'!$E$3</f>
        <v>5.0061042336489043</v>
      </c>
      <c r="J754" s="5">
        <f t="shared" si="149"/>
        <v>0</v>
      </c>
      <c r="K754" s="49">
        <f t="shared" si="155"/>
        <v>-145</v>
      </c>
      <c r="L754" s="5">
        <f t="shared" si="150"/>
        <v>0</v>
      </c>
      <c r="M754" s="49">
        <f t="shared" si="156"/>
        <v>-1031</v>
      </c>
      <c r="N754" s="42">
        <f t="shared" si="147"/>
        <v>0</v>
      </c>
      <c r="P754" s="5">
        <f t="shared" si="151"/>
        <v>-1479.315955</v>
      </c>
      <c r="Q754" s="5">
        <f t="shared" si="152"/>
        <v>725.88511387909114</v>
      </c>
      <c r="R754" s="5">
        <f t="shared" si="153"/>
        <v>-753.43084112090889</v>
      </c>
      <c r="S754" s="3">
        <f t="shared" si="154"/>
        <v>25869.172381527602</v>
      </c>
    </row>
    <row r="755" spans="1:19" x14ac:dyDescent="0.3">
      <c r="A755" s="4">
        <v>41380</v>
      </c>
      <c r="B755" s="11">
        <v>293.65679899999998</v>
      </c>
      <c r="C755" s="11">
        <v>206.18388400000001</v>
      </c>
      <c r="D755" s="3">
        <f>B755-'ADF test'!$E$3*'Profitability analysis'!C755</f>
        <v>81.580779859212839</v>
      </c>
      <c r="E755" s="3">
        <f t="shared" si="148"/>
        <v>80.182372045127124</v>
      </c>
      <c r="F755" s="3">
        <f t="shared" si="144"/>
        <v>4.9736881301799087</v>
      </c>
      <c r="G755" s="17">
        <f t="shared" si="145"/>
        <v>0.28116113786875729</v>
      </c>
      <c r="H755" s="30">
        <f t="shared" si="146"/>
        <v>5.1929619999999659</v>
      </c>
      <c r="I755" s="30">
        <f>(C755-C754)*'ADF test'!$E$3</f>
        <v>7.9642065688407193</v>
      </c>
      <c r="J755" s="5">
        <f t="shared" si="149"/>
        <v>0</v>
      </c>
      <c r="K755" s="49">
        <f t="shared" si="155"/>
        <v>-145</v>
      </c>
      <c r="L755" s="5">
        <f t="shared" si="150"/>
        <v>0</v>
      </c>
      <c r="M755" s="49">
        <f t="shared" si="156"/>
        <v>-1031</v>
      </c>
      <c r="N755" s="42">
        <f t="shared" si="147"/>
        <v>0</v>
      </c>
      <c r="P755" s="5">
        <f t="shared" si="151"/>
        <v>-752.97948999999505</v>
      </c>
      <c r="Q755" s="5">
        <f t="shared" si="152"/>
        <v>1154.8099524819042</v>
      </c>
      <c r="R755" s="5">
        <f t="shared" si="153"/>
        <v>401.83046248190919</v>
      </c>
      <c r="S755" s="3">
        <f t="shared" si="154"/>
        <v>26271.002844009512</v>
      </c>
    </row>
    <row r="756" spans="1:19" x14ac:dyDescent="0.3">
      <c r="A756" s="4">
        <v>41381</v>
      </c>
      <c r="B756" s="11">
        <v>290.53183000000001</v>
      </c>
      <c r="C756" s="11">
        <v>204.768036</v>
      </c>
      <c r="D756" s="3">
        <f>B756-'ADF test'!$E$3*'Profitability analysis'!C756</f>
        <v>79.912119673089165</v>
      </c>
      <c r="E756" s="3">
        <f t="shared" si="148"/>
        <v>79.88102311212883</v>
      </c>
      <c r="F756" s="3">
        <f t="shared" si="144"/>
        <v>4.6897601359508201</v>
      </c>
      <c r="G756" s="17">
        <f t="shared" si="145"/>
        <v>6.6307359137528924E-3</v>
      </c>
      <c r="H756" s="30">
        <f t="shared" si="146"/>
        <v>-3.1249689999999646</v>
      </c>
      <c r="I756" s="30">
        <f>(C756-C755)*'ADF test'!$E$3</f>
        <v>-1.4563088138762947</v>
      </c>
      <c r="J756" s="5">
        <f t="shared" si="149"/>
        <v>0</v>
      </c>
      <c r="K756" s="49">
        <f t="shared" si="155"/>
        <v>-145</v>
      </c>
      <c r="L756" s="5">
        <f t="shared" si="150"/>
        <v>0</v>
      </c>
      <c r="M756" s="49">
        <f t="shared" si="156"/>
        <v>-1031</v>
      </c>
      <c r="N756" s="42">
        <f t="shared" si="147"/>
        <v>0</v>
      </c>
      <c r="P756" s="5">
        <f t="shared" si="151"/>
        <v>453.12050499999486</v>
      </c>
      <c r="Q756" s="5">
        <f t="shared" si="152"/>
        <v>-211.16477801206273</v>
      </c>
      <c r="R756" s="5">
        <f t="shared" si="153"/>
        <v>241.95572698793214</v>
      </c>
      <c r="S756" s="3">
        <f t="shared" si="154"/>
        <v>26512.958570997445</v>
      </c>
    </row>
    <row r="757" spans="1:19" x14ac:dyDescent="0.3">
      <c r="A757" s="4">
        <v>41382</v>
      </c>
      <c r="B757" s="11">
        <v>303.62918100000002</v>
      </c>
      <c r="C757" s="11">
        <v>209.63504</v>
      </c>
      <c r="D757" s="3">
        <f>B757-'ADF test'!$E$3*'Profitability analysis'!C757</f>
        <v>88.003381868096568</v>
      </c>
      <c r="E757" s="3">
        <f t="shared" si="148"/>
        <v>80.047843715000624</v>
      </c>
      <c r="F757" s="3">
        <f t="shared" si="144"/>
        <v>4.8892534699883692</v>
      </c>
      <c r="G757" s="17">
        <f t="shared" si="145"/>
        <v>1.6271478257221279</v>
      </c>
      <c r="H757" s="30">
        <f t="shared" si="146"/>
        <v>13.097351000000003</v>
      </c>
      <c r="I757" s="30">
        <f>(C757-C756)*'ADF test'!$E$3</f>
        <v>5.0060888049925829</v>
      </c>
      <c r="J757" s="5">
        <f t="shared" si="149"/>
        <v>-10</v>
      </c>
      <c r="K757" s="49">
        <f t="shared" si="155"/>
        <v>-155</v>
      </c>
      <c r="L757" s="5">
        <f t="shared" si="150"/>
        <v>-10</v>
      </c>
      <c r="M757" s="49">
        <f t="shared" si="156"/>
        <v>-1041</v>
      </c>
      <c r="N757" s="42">
        <f t="shared" si="147"/>
        <v>-10</v>
      </c>
      <c r="P757" s="5">
        <f t="shared" si="151"/>
        <v>-1899.1158950000004</v>
      </c>
      <c r="Q757" s="5">
        <f t="shared" si="152"/>
        <v>725.88287672392448</v>
      </c>
      <c r="R757" s="5">
        <f t="shared" si="153"/>
        <v>-1173.2330182760759</v>
      </c>
      <c r="S757" s="3">
        <f t="shared" si="154"/>
        <v>25339.725552721371</v>
      </c>
    </row>
    <row r="758" spans="1:19" x14ac:dyDescent="0.3">
      <c r="A758" s="4">
        <v>41386</v>
      </c>
      <c r="B758" s="11">
        <v>314.47473100000002</v>
      </c>
      <c r="C758" s="11">
        <v>212.73223899999999</v>
      </c>
      <c r="D758" s="3">
        <f>B758-'ADF test'!$E$3*'Profitability analysis'!C758</f>
        <v>95.663223937563941</v>
      </c>
      <c r="E758" s="3">
        <f t="shared" si="148"/>
        <v>80.536904480430806</v>
      </c>
      <c r="F758" s="3">
        <f t="shared" si="144"/>
        <v>5.6599426448430634</v>
      </c>
      <c r="G758" s="17">
        <f t="shared" si="145"/>
        <v>2.6725216855183436</v>
      </c>
      <c r="H758" s="30">
        <f t="shared" si="146"/>
        <v>10.845550000000003</v>
      </c>
      <c r="I758" s="30">
        <f>(C758-C757)*'ADF test'!$E$3</f>
        <v>3.1857079305326526</v>
      </c>
      <c r="J758" s="5">
        <f t="shared" si="149"/>
        <v>0</v>
      </c>
      <c r="K758" s="49">
        <f t="shared" si="155"/>
        <v>-155</v>
      </c>
      <c r="L758" s="5">
        <f t="shared" si="150"/>
        <v>0</v>
      </c>
      <c r="M758" s="49">
        <f t="shared" si="156"/>
        <v>-1041</v>
      </c>
      <c r="N758" s="42">
        <f t="shared" si="147"/>
        <v>0</v>
      </c>
      <c r="P758" s="5">
        <f t="shared" si="151"/>
        <v>-1681.0602500000005</v>
      </c>
      <c r="Q758" s="5">
        <f t="shared" si="152"/>
        <v>493.78472923256112</v>
      </c>
      <c r="R758" s="5">
        <f t="shared" si="153"/>
        <v>-1187.2755207674393</v>
      </c>
      <c r="S758" s="3">
        <f t="shared" si="154"/>
        <v>24152.450031953933</v>
      </c>
    </row>
    <row r="759" spans="1:19" x14ac:dyDescent="0.3">
      <c r="A759" s="4">
        <v>41387</v>
      </c>
      <c r="B759" s="11">
        <v>308.13284299999998</v>
      </c>
      <c r="C759" s="11">
        <v>210.475708</v>
      </c>
      <c r="D759" s="3">
        <f>B759-'ADF test'!$E$3*'Profitability analysis'!C759</f>
        <v>91.642352024096539</v>
      </c>
      <c r="E759" s="3">
        <f t="shared" si="148"/>
        <v>80.961910693747086</v>
      </c>
      <c r="F759" s="3">
        <f t="shared" si="144"/>
        <v>6.0006334790443621</v>
      </c>
      <c r="G759" s="17">
        <f t="shared" si="145"/>
        <v>1.7798856350163847</v>
      </c>
      <c r="H759" s="30">
        <f t="shared" si="146"/>
        <v>-6.3418880000000399</v>
      </c>
      <c r="I759" s="30">
        <f>(C759-C758)*'ADF test'!$E$3</f>
        <v>-2.3210160865326341</v>
      </c>
      <c r="J759" s="5">
        <f t="shared" si="149"/>
        <v>-10</v>
      </c>
      <c r="K759" s="49">
        <f t="shared" si="155"/>
        <v>-165</v>
      </c>
      <c r="L759" s="5">
        <f t="shared" si="150"/>
        <v>-10</v>
      </c>
      <c r="M759" s="49">
        <f t="shared" si="156"/>
        <v>-1051</v>
      </c>
      <c r="N759" s="42">
        <f t="shared" si="147"/>
        <v>-10</v>
      </c>
      <c r="P759" s="5">
        <f t="shared" si="151"/>
        <v>982.99264000000619</v>
      </c>
      <c r="Q759" s="5">
        <f t="shared" si="152"/>
        <v>-359.75749341255829</v>
      </c>
      <c r="R759" s="5">
        <f t="shared" si="153"/>
        <v>623.23514658744784</v>
      </c>
      <c r="S759" s="3">
        <f t="shared" si="154"/>
        <v>24775.685178541382</v>
      </c>
    </row>
    <row r="760" spans="1:19" x14ac:dyDescent="0.3">
      <c r="A760" s="4">
        <v>41389</v>
      </c>
      <c r="B760" s="11">
        <v>310.06298800000002</v>
      </c>
      <c r="C760" s="11">
        <v>215.20996099999999</v>
      </c>
      <c r="D760" s="3">
        <f>B760-'ADF test'!$E$3*'Profitability analysis'!C760</f>
        <v>88.702952856205485</v>
      </c>
      <c r="E760" s="3">
        <f t="shared" si="148"/>
        <v>81.199346604571176</v>
      </c>
      <c r="F760" s="3">
        <f t="shared" si="144"/>
        <v>6.164612696430658</v>
      </c>
      <c r="G760" s="17">
        <f t="shared" si="145"/>
        <v>1.2172064363392912</v>
      </c>
      <c r="H760" s="30">
        <f t="shared" si="146"/>
        <v>1.9301450000000386</v>
      </c>
      <c r="I760" s="30">
        <f>(C760-C759)*'ADF test'!$E$3</f>
        <v>4.8695441678910658</v>
      </c>
      <c r="J760" s="5">
        <f t="shared" si="149"/>
        <v>-1</v>
      </c>
      <c r="K760" s="49">
        <f t="shared" si="155"/>
        <v>-166</v>
      </c>
      <c r="L760" s="5">
        <f t="shared" si="150"/>
        <v>-1</v>
      </c>
      <c r="M760" s="49">
        <f t="shared" si="156"/>
        <v>-1052</v>
      </c>
      <c r="N760" s="42">
        <f t="shared" si="147"/>
        <v>-1</v>
      </c>
      <c r="P760" s="5">
        <f t="shared" si="151"/>
        <v>-318.47392500000637</v>
      </c>
      <c r="Q760" s="5">
        <f t="shared" si="152"/>
        <v>803.47478770202588</v>
      </c>
      <c r="R760" s="5">
        <f t="shared" si="153"/>
        <v>485.0008627020195</v>
      </c>
      <c r="S760" s="3">
        <f t="shared" si="154"/>
        <v>25260.6860412434</v>
      </c>
    </row>
    <row r="761" spans="1:19" x14ac:dyDescent="0.3">
      <c r="A761" s="4">
        <v>41390</v>
      </c>
      <c r="B761" s="11">
        <v>299.49319500000001</v>
      </c>
      <c r="C761" s="11">
        <v>206.71482800000001</v>
      </c>
      <c r="D761" s="3">
        <f>B761-'ADF test'!$E$3*'Profitability analysis'!C761</f>
        <v>86.871059025432174</v>
      </c>
      <c r="E761" s="3">
        <f t="shared" si="148"/>
        <v>81.359418411039528</v>
      </c>
      <c r="F761" s="3">
        <f t="shared" si="144"/>
        <v>6.2497297651680102</v>
      </c>
      <c r="G761" s="17">
        <f t="shared" si="145"/>
        <v>0.88190062954577664</v>
      </c>
      <c r="H761" s="30">
        <f t="shared" si="146"/>
        <v>-10.569793000000004</v>
      </c>
      <c r="I761" s="30">
        <f>(C761-C760)*'ADF test'!$E$3</f>
        <v>-8.7378991692266723</v>
      </c>
      <c r="J761" s="5">
        <f t="shared" si="149"/>
        <v>0</v>
      </c>
      <c r="K761" s="49">
        <f t="shared" si="155"/>
        <v>-166</v>
      </c>
      <c r="L761" s="5">
        <f t="shared" si="150"/>
        <v>0</v>
      </c>
      <c r="M761" s="49">
        <f t="shared" si="156"/>
        <v>-1052</v>
      </c>
      <c r="N761" s="42">
        <f t="shared" si="147"/>
        <v>0</v>
      </c>
      <c r="P761" s="5">
        <f t="shared" si="151"/>
        <v>1754.5856380000007</v>
      </c>
      <c r="Q761" s="5">
        <f t="shared" si="152"/>
        <v>-1450.4912620916275</v>
      </c>
      <c r="R761" s="5">
        <f t="shared" si="153"/>
        <v>304.09437590837319</v>
      </c>
      <c r="S761" s="3">
        <f t="shared" si="154"/>
        <v>25564.780417151775</v>
      </c>
    </row>
    <row r="762" spans="1:19" x14ac:dyDescent="0.3">
      <c r="A762" s="4">
        <v>41393</v>
      </c>
      <c r="B762" s="11">
        <v>301.147583</v>
      </c>
      <c r="C762" s="11">
        <v>217.33374000000001</v>
      </c>
      <c r="D762" s="3">
        <f>B762-'ADF test'!$E$3*'Profitability analysis'!C762</f>
        <v>77.603077435351423</v>
      </c>
      <c r="E762" s="3">
        <f t="shared" si="148"/>
        <v>81.168379931431929</v>
      </c>
      <c r="F762" s="3">
        <f t="shared" si="144"/>
        <v>6.2748262250474358</v>
      </c>
      <c r="G762" s="17">
        <f t="shared" si="145"/>
        <v>-0.56819143163658736</v>
      </c>
      <c r="H762" s="30">
        <f t="shared" si="146"/>
        <v>1.6543879999999831</v>
      </c>
      <c r="I762" s="30">
        <f>(C762-C761)*'ADF test'!$E$3</f>
        <v>10.922369590080731</v>
      </c>
      <c r="J762" s="5">
        <f t="shared" si="149"/>
        <v>0</v>
      </c>
      <c r="K762" s="49">
        <f t="shared" si="155"/>
        <v>-166</v>
      </c>
      <c r="L762" s="5">
        <f t="shared" si="150"/>
        <v>0</v>
      </c>
      <c r="M762" s="49">
        <f t="shared" si="156"/>
        <v>-1052</v>
      </c>
      <c r="N762" s="42">
        <f t="shared" si="147"/>
        <v>0</v>
      </c>
      <c r="P762" s="5">
        <f t="shared" si="151"/>
        <v>-274.62840799999719</v>
      </c>
      <c r="Q762" s="5">
        <f t="shared" si="152"/>
        <v>1813.1133519534012</v>
      </c>
      <c r="R762" s="5">
        <f t="shared" si="153"/>
        <v>1538.4849439534041</v>
      </c>
      <c r="S762" s="3">
        <f t="shared" si="154"/>
        <v>27103.265361105179</v>
      </c>
    </row>
    <row r="763" spans="1:19" x14ac:dyDescent="0.3">
      <c r="A763" s="4">
        <v>41394</v>
      </c>
      <c r="B763" s="11">
        <v>301.469269</v>
      </c>
      <c r="C763" s="11">
        <v>216.62583900000001</v>
      </c>
      <c r="D763" s="3">
        <f>B763-'ADF test'!$E$3*'Profitability analysis'!C763</f>
        <v>78.652894185016521</v>
      </c>
      <c r="E763" s="3">
        <f t="shared" si="148"/>
        <v>81.062052238923656</v>
      </c>
      <c r="F763" s="3">
        <f t="shared" si="144"/>
        <v>6.2900129939519109</v>
      </c>
      <c r="G763" s="17">
        <f t="shared" si="145"/>
        <v>-0.3830132077983992</v>
      </c>
      <c r="H763" s="30">
        <f t="shared" si="146"/>
        <v>0.32168599999999969</v>
      </c>
      <c r="I763" s="30">
        <f>(C763-C762)*'ADF test'!$E$3</f>
        <v>-0.72813074966509406</v>
      </c>
      <c r="J763" s="5">
        <f t="shared" si="149"/>
        <v>0</v>
      </c>
      <c r="K763" s="49">
        <f t="shared" si="155"/>
        <v>-166</v>
      </c>
      <c r="L763" s="5">
        <f t="shared" si="150"/>
        <v>0</v>
      </c>
      <c r="M763" s="49">
        <f t="shared" si="156"/>
        <v>-1052</v>
      </c>
      <c r="N763" s="42">
        <f t="shared" si="147"/>
        <v>0</v>
      </c>
      <c r="P763" s="5">
        <f t="shared" si="151"/>
        <v>-53.399875999999949</v>
      </c>
      <c r="Q763" s="5">
        <f t="shared" si="152"/>
        <v>-120.86970444440561</v>
      </c>
      <c r="R763" s="5">
        <f t="shared" si="153"/>
        <v>-174.26958044440556</v>
      </c>
      <c r="S763" s="3">
        <f t="shared" si="154"/>
        <v>26928.995780660774</v>
      </c>
    </row>
    <row r="764" spans="1:19" x14ac:dyDescent="0.3">
      <c r="A764" s="4">
        <v>41396</v>
      </c>
      <c r="B764" s="11">
        <v>307.30566399999998</v>
      </c>
      <c r="C764" s="11">
        <v>218.66111799999999</v>
      </c>
      <c r="D764" s="3">
        <f>B764-'ADF test'!$E$3*'Profitability analysis'!C764</f>
        <v>82.395847836512075</v>
      </c>
      <c r="E764" s="3">
        <f t="shared" si="148"/>
        <v>81.011394587404908</v>
      </c>
      <c r="F764" s="3">
        <f t="shared" si="144"/>
        <v>6.2723340524007103</v>
      </c>
      <c r="G764" s="17">
        <f t="shared" si="145"/>
        <v>0.22072377484060718</v>
      </c>
      <c r="H764" s="30">
        <f t="shared" si="146"/>
        <v>5.8363949999999818</v>
      </c>
      <c r="I764" s="30">
        <f>(C764-C763)*'ADF test'!$E$3</f>
        <v>2.0934413485044092</v>
      </c>
      <c r="J764" s="5">
        <f t="shared" si="149"/>
        <v>0</v>
      </c>
      <c r="K764" s="49">
        <f t="shared" si="155"/>
        <v>-166</v>
      </c>
      <c r="L764" s="5">
        <f t="shared" si="150"/>
        <v>0</v>
      </c>
      <c r="M764" s="49">
        <f t="shared" si="156"/>
        <v>-1052</v>
      </c>
      <c r="N764" s="42">
        <f t="shared" si="147"/>
        <v>0</v>
      </c>
      <c r="P764" s="5">
        <f t="shared" si="151"/>
        <v>-968.84156999999698</v>
      </c>
      <c r="Q764" s="5">
        <f t="shared" si="152"/>
        <v>347.51126385173194</v>
      </c>
      <c r="R764" s="5">
        <f t="shared" si="153"/>
        <v>-621.33030614826498</v>
      </c>
      <c r="S764" s="3">
        <f t="shared" si="154"/>
        <v>26307.665474512509</v>
      </c>
    </row>
    <row r="765" spans="1:19" x14ac:dyDescent="0.3">
      <c r="A765" s="4">
        <v>41397</v>
      </c>
      <c r="B765" s="11">
        <v>301.10162400000002</v>
      </c>
      <c r="C765" s="11">
        <v>212.157028</v>
      </c>
      <c r="D765" s="3">
        <f>B765-'ADF test'!$E$3*'Profitability analysis'!C765</f>
        <v>82.881765793329919</v>
      </c>
      <c r="E765" s="3">
        <f t="shared" si="148"/>
        <v>80.956647428854524</v>
      </c>
      <c r="F765" s="3">
        <f t="shared" si="144"/>
        <v>6.2477354936815663</v>
      </c>
      <c r="G765" s="17">
        <f t="shared" si="145"/>
        <v>0.30813058049949421</v>
      </c>
      <c r="H765" s="30">
        <f t="shared" si="146"/>
        <v>-6.2040399999999636</v>
      </c>
      <c r="I765" s="30">
        <f>(C765-C764)*'ADF test'!$E$3</f>
        <v>-6.6899579568178096</v>
      </c>
      <c r="J765" s="5">
        <f t="shared" si="149"/>
        <v>0</v>
      </c>
      <c r="K765" s="49">
        <f t="shared" si="155"/>
        <v>-166</v>
      </c>
      <c r="L765" s="5">
        <f t="shared" si="150"/>
        <v>0</v>
      </c>
      <c r="M765" s="49">
        <f t="shared" si="156"/>
        <v>-1052</v>
      </c>
      <c r="N765" s="42">
        <f t="shared" si="147"/>
        <v>0</v>
      </c>
      <c r="P765" s="5">
        <f t="shared" si="151"/>
        <v>1029.870639999994</v>
      </c>
      <c r="Q765" s="5">
        <f t="shared" si="152"/>
        <v>-1110.5330208317564</v>
      </c>
      <c r="R765" s="5">
        <f t="shared" si="153"/>
        <v>-80.662380831762448</v>
      </c>
      <c r="S765" s="3">
        <f t="shared" si="154"/>
        <v>26227.003093680745</v>
      </c>
    </row>
    <row r="766" spans="1:19" x14ac:dyDescent="0.3">
      <c r="A766" s="4">
        <v>41400</v>
      </c>
      <c r="B766" s="11">
        <v>303.996826</v>
      </c>
      <c r="C766" s="11">
        <v>213.572891</v>
      </c>
      <c r="D766" s="3">
        <f>B766-'ADF test'!$E$3*'Profitability analysis'!C766</f>
        <v>84.320643550797286</v>
      </c>
      <c r="E766" s="3">
        <f t="shared" si="148"/>
        <v>80.853177257631671</v>
      </c>
      <c r="F766" s="3">
        <f t="shared" si="144"/>
        <v>6.1620381729386233</v>
      </c>
      <c r="G766" s="17">
        <f t="shared" si="145"/>
        <v>0.5627141857694804</v>
      </c>
      <c r="H766" s="30">
        <f t="shared" si="146"/>
        <v>2.8952019999999834</v>
      </c>
      <c r="I766" s="30">
        <f>(C766-C765)*'ADF test'!$E$3</f>
        <v>1.4563242425326155</v>
      </c>
      <c r="J766" s="5">
        <f t="shared" si="149"/>
        <v>0</v>
      </c>
      <c r="K766" s="49">
        <f t="shared" si="155"/>
        <v>-166</v>
      </c>
      <c r="L766" s="5">
        <f t="shared" si="150"/>
        <v>0</v>
      </c>
      <c r="M766" s="49">
        <f t="shared" si="156"/>
        <v>-1052</v>
      </c>
      <c r="N766" s="42">
        <f t="shared" si="147"/>
        <v>0</v>
      </c>
      <c r="P766" s="5">
        <f t="shared" si="151"/>
        <v>-480.60353199999724</v>
      </c>
      <c r="Q766" s="5">
        <f t="shared" si="152"/>
        <v>241.74982426041419</v>
      </c>
      <c r="R766" s="5">
        <f t="shared" si="153"/>
        <v>-238.85370773958306</v>
      </c>
      <c r="S766" s="3">
        <f t="shared" si="154"/>
        <v>25988.149385941164</v>
      </c>
    </row>
    <row r="767" spans="1:19" x14ac:dyDescent="0.3">
      <c r="A767" s="4">
        <v>41401</v>
      </c>
      <c r="B767" s="11">
        <v>305.46740699999998</v>
      </c>
      <c r="C767" s="11">
        <v>214.280823</v>
      </c>
      <c r="D767" s="3">
        <f>B767-'ADF test'!$E$3*'Profitability analysis'!C767</f>
        <v>85.063061915242429</v>
      </c>
      <c r="E767" s="3">
        <f t="shared" si="148"/>
        <v>80.962170823629265</v>
      </c>
      <c r="F767" s="3">
        <f t="shared" si="144"/>
        <v>6.2079862739952025</v>
      </c>
      <c r="G767" s="17">
        <f t="shared" si="145"/>
        <v>0.66058314413346808</v>
      </c>
      <c r="H767" s="30">
        <f t="shared" si="146"/>
        <v>1.4705809999999815</v>
      </c>
      <c r="I767" s="30">
        <f>(C767-C766)*'ADF test'!$E$3</f>
        <v>0.72816263555485083</v>
      </c>
      <c r="J767" s="5">
        <f t="shared" si="149"/>
        <v>0</v>
      </c>
      <c r="K767" s="49">
        <f t="shared" si="155"/>
        <v>-166</v>
      </c>
      <c r="L767" s="5">
        <f t="shared" si="150"/>
        <v>0</v>
      </c>
      <c r="M767" s="49">
        <f t="shared" si="156"/>
        <v>-1052</v>
      </c>
      <c r="N767" s="42">
        <f t="shared" si="147"/>
        <v>0</v>
      </c>
      <c r="P767" s="5">
        <f t="shared" si="151"/>
        <v>-244.11644599999693</v>
      </c>
      <c r="Q767" s="5">
        <f t="shared" si="152"/>
        <v>120.87499750210524</v>
      </c>
      <c r="R767" s="5">
        <f t="shared" si="153"/>
        <v>-123.24144849789168</v>
      </c>
      <c r="S767" s="3">
        <f t="shared" si="154"/>
        <v>25864.907937443273</v>
      </c>
    </row>
    <row r="768" spans="1:19" x14ac:dyDescent="0.3">
      <c r="A768" s="4">
        <v>41402</v>
      </c>
      <c r="B768" s="11">
        <v>299.35531600000002</v>
      </c>
      <c r="C768" s="11">
        <v>211.670334</v>
      </c>
      <c r="D768" s="3">
        <f>B768-'ADF test'!$E$3*'Profitability analysis'!C768</f>
        <v>81.636060090935814</v>
      </c>
      <c r="E768" s="3">
        <f t="shared" si="148"/>
        <v>81.208274846021453</v>
      </c>
      <c r="F768" s="3">
        <f t="shared" si="144"/>
        <v>6.0778201593032337</v>
      </c>
      <c r="G768" s="17">
        <f t="shared" si="145"/>
        <v>7.0384650039300029E-2</v>
      </c>
      <c r="H768" s="30">
        <f t="shared" si="146"/>
        <v>-6.112090999999964</v>
      </c>
      <c r="I768" s="30">
        <f>(C768-C767)*'ADF test'!$E$3</f>
        <v>-2.6850891756933559</v>
      </c>
      <c r="J768" s="5">
        <f t="shared" si="149"/>
        <v>0</v>
      </c>
      <c r="K768" s="49">
        <f t="shared" si="155"/>
        <v>-166</v>
      </c>
      <c r="L768" s="5">
        <f t="shared" si="150"/>
        <v>0</v>
      </c>
      <c r="M768" s="49">
        <f t="shared" si="156"/>
        <v>-1052</v>
      </c>
      <c r="N768" s="42">
        <f t="shared" si="147"/>
        <v>0</v>
      </c>
      <c r="P768" s="5">
        <f t="shared" si="151"/>
        <v>1014.607105999994</v>
      </c>
      <c r="Q768" s="5">
        <f t="shared" si="152"/>
        <v>-445.72480316509706</v>
      </c>
      <c r="R768" s="5">
        <f t="shared" si="153"/>
        <v>568.88230283489702</v>
      </c>
      <c r="S768" s="3">
        <f t="shared" si="154"/>
        <v>26433.790240278169</v>
      </c>
    </row>
    <row r="769" spans="1:19" x14ac:dyDescent="0.3">
      <c r="A769" s="4">
        <v>41403</v>
      </c>
      <c r="B769" s="11">
        <v>306.202698</v>
      </c>
      <c r="C769" s="11">
        <v>214.59053</v>
      </c>
      <c r="D769" s="3">
        <f>B769-'ADF test'!$E$3*'Profitability analysis'!C769</f>
        <v>85.47979539083363</v>
      </c>
      <c r="E769" s="3">
        <f t="shared" si="148"/>
        <v>81.873376759713139</v>
      </c>
      <c r="F769" s="3">
        <f t="shared" si="144"/>
        <v>5.3508668694902077</v>
      </c>
      <c r="G769" s="17">
        <f t="shared" si="145"/>
        <v>0.67398773303139281</v>
      </c>
      <c r="H769" s="30">
        <f t="shared" si="146"/>
        <v>6.8473819999999819</v>
      </c>
      <c r="I769" s="30">
        <f>(C769-C768)*'ADF test'!$E$3</f>
        <v>3.0036467001021814</v>
      </c>
      <c r="J769" s="5">
        <f t="shared" si="149"/>
        <v>0</v>
      </c>
      <c r="K769" s="49">
        <f t="shared" si="155"/>
        <v>-166</v>
      </c>
      <c r="L769" s="5">
        <f t="shared" si="150"/>
        <v>0</v>
      </c>
      <c r="M769" s="49">
        <f t="shared" si="156"/>
        <v>-1052</v>
      </c>
      <c r="N769" s="42">
        <f t="shared" si="147"/>
        <v>0</v>
      </c>
      <c r="P769" s="5">
        <f t="shared" si="151"/>
        <v>-1136.6654119999971</v>
      </c>
      <c r="Q769" s="5">
        <f t="shared" si="152"/>
        <v>498.6053522169621</v>
      </c>
      <c r="R769" s="5">
        <f t="shared" si="153"/>
        <v>-638.06005978303506</v>
      </c>
      <c r="S769" s="3">
        <f t="shared" si="154"/>
        <v>25795.730180495135</v>
      </c>
    </row>
    <row r="770" spans="1:19" x14ac:dyDescent="0.3">
      <c r="A770" s="4">
        <v>41404</v>
      </c>
      <c r="B770" s="11">
        <v>309.92511000000002</v>
      </c>
      <c r="C770" s="11">
        <v>212.024292</v>
      </c>
      <c r="D770" s="3">
        <f>B770-'ADF test'!$E$3*'Profitability analysis'!C770</f>
        <v>91.841781001775104</v>
      </c>
      <c r="E770" s="3">
        <f t="shared" si="148"/>
        <v>82.598027718890492</v>
      </c>
      <c r="F770" s="3">
        <f t="shared" si="144"/>
        <v>5.1707988156696949</v>
      </c>
      <c r="G770" s="17">
        <f t="shared" si="145"/>
        <v>1.7876838013639502</v>
      </c>
      <c r="H770" s="30">
        <f t="shared" si="146"/>
        <v>3.7224120000000198</v>
      </c>
      <c r="I770" s="30">
        <f>(C770-C769)*'ADF test'!$E$3</f>
        <v>-2.6395736109414591</v>
      </c>
      <c r="J770" s="5">
        <f t="shared" si="149"/>
        <v>-10</v>
      </c>
      <c r="K770" s="49">
        <f t="shared" si="155"/>
        <v>-176</v>
      </c>
      <c r="L770" s="5">
        <f t="shared" si="150"/>
        <v>-10</v>
      </c>
      <c r="M770" s="49">
        <f t="shared" si="156"/>
        <v>-1062</v>
      </c>
      <c r="N770" s="42">
        <f t="shared" si="147"/>
        <v>-10</v>
      </c>
      <c r="P770" s="5">
        <f t="shared" si="151"/>
        <v>-617.92039200000329</v>
      </c>
      <c r="Q770" s="5">
        <f t="shared" si="152"/>
        <v>-438.1692194162822</v>
      </c>
      <c r="R770" s="5">
        <f t="shared" si="153"/>
        <v>-1056.0896114162856</v>
      </c>
      <c r="S770" s="3">
        <f t="shared" si="154"/>
        <v>24739.640569078849</v>
      </c>
    </row>
    <row r="771" spans="1:19" x14ac:dyDescent="0.3">
      <c r="A771" s="4">
        <v>41407</v>
      </c>
      <c r="B771" s="11">
        <v>298.022583</v>
      </c>
      <c r="C771" s="11">
        <v>206.493607</v>
      </c>
      <c r="D771" s="3">
        <f>B771-'ADF test'!$E$3*'Profitability analysis'!C771</f>
        <v>85.627989877570627</v>
      </c>
      <c r="E771" s="3">
        <f t="shared" si="148"/>
        <v>83.063677461995084</v>
      </c>
      <c r="F771" s="3">
        <f t="shared" si="144"/>
        <v>4.7647415966209454</v>
      </c>
      <c r="G771" s="17">
        <f t="shared" si="145"/>
        <v>0.53818499147867738</v>
      </c>
      <c r="H771" s="30">
        <f t="shared" si="146"/>
        <v>-11.902527000000021</v>
      </c>
      <c r="I771" s="30">
        <f>(C771-C770)*'ADF test'!$E$3</f>
        <v>-5.6887358757955377</v>
      </c>
      <c r="J771" s="5">
        <f t="shared" si="149"/>
        <v>0</v>
      </c>
      <c r="K771" s="49">
        <f t="shared" si="155"/>
        <v>-176</v>
      </c>
      <c r="L771" s="5">
        <f t="shared" si="150"/>
        <v>0</v>
      </c>
      <c r="M771" s="49">
        <f t="shared" si="156"/>
        <v>-1062</v>
      </c>
      <c r="N771" s="42">
        <f t="shared" si="147"/>
        <v>0</v>
      </c>
      <c r="P771" s="5">
        <f t="shared" si="151"/>
        <v>2094.8447520000036</v>
      </c>
      <c r="Q771" s="5">
        <f t="shared" si="152"/>
        <v>-1001.2175141400146</v>
      </c>
      <c r="R771" s="5">
        <f t="shared" si="153"/>
        <v>1093.627237859989</v>
      </c>
      <c r="S771" s="3">
        <f t="shared" si="154"/>
        <v>25833.267806938838</v>
      </c>
    </row>
    <row r="772" spans="1:19" x14ac:dyDescent="0.3">
      <c r="A772" s="4">
        <v>41408</v>
      </c>
      <c r="B772" s="11">
        <v>295.35717799999998</v>
      </c>
      <c r="C772" s="11">
        <v>204.281342</v>
      </c>
      <c r="D772" s="3">
        <f>B772-'ADF test'!$E$3*'Profitability analysis'!C772</f>
        <v>85.238069970695022</v>
      </c>
      <c r="E772" s="3">
        <f t="shared" si="148"/>
        <v>83.399059068009919</v>
      </c>
      <c r="F772" s="3">
        <f t="shared" si="144"/>
        <v>4.5392085857278497</v>
      </c>
      <c r="G772" s="17">
        <f t="shared" si="145"/>
        <v>0.40513910474775489</v>
      </c>
      <c r="H772" s="30">
        <f t="shared" si="146"/>
        <v>-2.6654050000000211</v>
      </c>
      <c r="I772" s="30">
        <f>(C772-C771)*'ADF test'!$E$3</f>
        <v>-2.2754850931244168</v>
      </c>
      <c r="J772" s="5">
        <f t="shared" si="149"/>
        <v>0</v>
      </c>
      <c r="K772" s="49">
        <f t="shared" si="155"/>
        <v>-176</v>
      </c>
      <c r="L772" s="5">
        <f t="shared" si="150"/>
        <v>0</v>
      </c>
      <c r="M772" s="49">
        <f t="shared" si="156"/>
        <v>-1062</v>
      </c>
      <c r="N772" s="42">
        <f t="shared" si="147"/>
        <v>0</v>
      </c>
      <c r="P772" s="5">
        <f t="shared" si="151"/>
        <v>469.11128000000372</v>
      </c>
      <c r="Q772" s="5">
        <f t="shared" si="152"/>
        <v>-400.48537638989734</v>
      </c>
      <c r="R772" s="5">
        <f t="shared" si="153"/>
        <v>68.625903610106377</v>
      </c>
      <c r="S772" s="3">
        <f t="shared" si="154"/>
        <v>25901.893710548946</v>
      </c>
    </row>
    <row r="773" spans="1:19" x14ac:dyDescent="0.3">
      <c r="A773" s="4">
        <v>41409</v>
      </c>
      <c r="B773" s="11">
        <v>301.88287400000002</v>
      </c>
      <c r="C773" s="11">
        <v>215.51968400000001</v>
      </c>
      <c r="D773" s="3">
        <f>B773-'ADF test'!$E$3*'Profitability analysis'!C773</f>
        <v>80.204264874563222</v>
      </c>
      <c r="E773" s="3">
        <f t="shared" si="148"/>
        <v>83.408184039411864</v>
      </c>
      <c r="F773" s="3">
        <f t="shared" si="144"/>
        <v>4.5322653317067374</v>
      </c>
      <c r="G773" s="17">
        <f t="shared" si="145"/>
        <v>-0.70691341533663621</v>
      </c>
      <c r="H773" s="30">
        <f t="shared" si="146"/>
        <v>6.525696000000039</v>
      </c>
      <c r="I773" s="30">
        <f>(C773-C772)*'ADF test'!$E$3</f>
        <v>11.559501096131818</v>
      </c>
      <c r="J773" s="5">
        <f t="shared" si="149"/>
        <v>0</v>
      </c>
      <c r="K773" s="49">
        <f t="shared" si="155"/>
        <v>-176</v>
      </c>
      <c r="L773" s="5">
        <f t="shared" si="150"/>
        <v>0</v>
      </c>
      <c r="M773" s="49">
        <f t="shared" si="156"/>
        <v>-1062</v>
      </c>
      <c r="N773" s="42">
        <f t="shared" si="147"/>
        <v>0</v>
      </c>
      <c r="P773" s="5">
        <f t="shared" si="151"/>
        <v>-1148.5224960000069</v>
      </c>
      <c r="Q773" s="5">
        <f t="shared" si="152"/>
        <v>2034.4721929192001</v>
      </c>
      <c r="R773" s="5">
        <f t="shared" si="153"/>
        <v>885.94969691919323</v>
      </c>
      <c r="S773" s="3">
        <f t="shared" si="154"/>
        <v>26787.843407468139</v>
      </c>
    </row>
    <row r="774" spans="1:19" x14ac:dyDescent="0.3">
      <c r="A774" s="4">
        <v>41410</v>
      </c>
      <c r="B774" s="11">
        <v>295.678833</v>
      </c>
      <c r="C774" s="11">
        <v>215.78517199999999</v>
      </c>
      <c r="D774" s="3">
        <f>B774-'ADF test'!$E$3*'Profitability analysis'!C774</f>
        <v>73.727149000439482</v>
      </c>
      <c r="E774" s="3">
        <f t="shared" si="148"/>
        <v>83.049470576476324</v>
      </c>
      <c r="F774" s="3">
        <f t="shared" si="144"/>
        <v>4.857970429750992</v>
      </c>
      <c r="G774" s="17">
        <f t="shared" si="145"/>
        <v>-1.9189745410851917</v>
      </c>
      <c r="H774" s="30">
        <f t="shared" si="146"/>
        <v>-6.2040410000000179</v>
      </c>
      <c r="I774" s="30">
        <f>(C774-C773)*'ADF test'!$E$3</f>
        <v>0.27307487412374237</v>
      </c>
      <c r="J774" s="5">
        <f t="shared" si="149"/>
        <v>10</v>
      </c>
      <c r="K774" s="49">
        <f t="shared" si="155"/>
        <v>-166</v>
      </c>
      <c r="L774" s="5">
        <f t="shared" si="150"/>
        <v>0</v>
      </c>
      <c r="M774" s="49">
        <f t="shared" si="156"/>
        <v>-1062</v>
      </c>
      <c r="N774" s="42">
        <f t="shared" si="147"/>
        <v>10</v>
      </c>
      <c r="P774" s="5">
        <f t="shared" si="151"/>
        <v>1091.9112160000032</v>
      </c>
      <c r="Q774" s="5">
        <f t="shared" si="152"/>
        <v>48.061177845778658</v>
      </c>
      <c r="R774" s="5">
        <f t="shared" si="153"/>
        <v>1139.9723938457819</v>
      </c>
      <c r="S774" s="3">
        <f t="shared" si="154"/>
        <v>27927.815801313922</v>
      </c>
    </row>
    <row r="775" spans="1:19" x14ac:dyDescent="0.3">
      <c r="A775" s="4">
        <v>41411</v>
      </c>
      <c r="B775" s="11">
        <v>298.48217799999998</v>
      </c>
      <c r="C775" s="11">
        <v>215.254211</v>
      </c>
      <c r="D775" s="3">
        <f>B775-'ADF test'!$E$3*'Profitability analysis'!C775</f>
        <v>77.076628320030636</v>
      </c>
      <c r="E775" s="3">
        <f t="shared" si="148"/>
        <v>82.922264898785116</v>
      </c>
      <c r="F775" s="3">
        <f t="shared" si="144"/>
        <v>4.9651704019300107</v>
      </c>
      <c r="G775" s="17">
        <f t="shared" si="145"/>
        <v>-1.1773284913811262</v>
      </c>
      <c r="H775" s="30">
        <f t="shared" si="146"/>
        <v>2.8033449999999789</v>
      </c>
      <c r="I775" s="30">
        <f>(C775-C774)*'ADF test'!$E$3</f>
        <v>-0.54613431959119318</v>
      </c>
      <c r="J775" s="5">
        <f t="shared" si="149"/>
        <v>1</v>
      </c>
      <c r="K775" s="49">
        <f t="shared" si="155"/>
        <v>-165</v>
      </c>
      <c r="L775" s="5">
        <f t="shared" si="150"/>
        <v>0</v>
      </c>
      <c r="M775" s="49">
        <f t="shared" si="156"/>
        <v>-1062</v>
      </c>
      <c r="N775" s="42">
        <f t="shared" si="147"/>
        <v>1</v>
      </c>
      <c r="P775" s="5">
        <f t="shared" si="151"/>
        <v>-465.35526999999649</v>
      </c>
      <c r="Q775" s="5">
        <f t="shared" si="152"/>
        <v>-90.658297052138067</v>
      </c>
      <c r="R775" s="5">
        <f t="shared" si="153"/>
        <v>-556.01356705213459</v>
      </c>
      <c r="S775" s="3">
        <f t="shared" si="154"/>
        <v>27371.802234261788</v>
      </c>
    </row>
    <row r="776" spans="1:19" x14ac:dyDescent="0.3">
      <c r="A776" s="4">
        <v>41414</v>
      </c>
      <c r="B776" s="11">
        <v>295.58694500000001</v>
      </c>
      <c r="C776" s="11">
        <v>213.705612</v>
      </c>
      <c r="D776" s="3">
        <f>B776-'ADF test'!$E$3*'Profitability analysis'!C776</f>
        <v>75.774248771008473</v>
      </c>
      <c r="E776" s="3">
        <f t="shared" si="148"/>
        <v>82.908534837346139</v>
      </c>
      <c r="F776" s="3">
        <f t="shared" si="144"/>
        <v>4.9849699613659233</v>
      </c>
      <c r="G776" s="17">
        <f t="shared" si="145"/>
        <v>-1.4311592891490186</v>
      </c>
      <c r="H776" s="30">
        <f t="shared" si="146"/>
        <v>-2.895232999999962</v>
      </c>
      <c r="I776" s="30">
        <f>(C776-C775)*'ADF test'!$E$3</f>
        <v>-1.5928534509777832</v>
      </c>
      <c r="J776" s="5">
        <f t="shared" si="149"/>
        <v>1</v>
      </c>
      <c r="K776" s="49">
        <f t="shared" si="155"/>
        <v>-164</v>
      </c>
      <c r="L776" s="5">
        <f t="shared" si="150"/>
        <v>0</v>
      </c>
      <c r="M776" s="49">
        <f t="shared" si="156"/>
        <v>-1062</v>
      </c>
      <c r="N776" s="42">
        <f t="shared" si="147"/>
        <v>1</v>
      </c>
      <c r="P776" s="5">
        <f t="shared" si="151"/>
        <v>477.71344499999373</v>
      </c>
      <c r="Q776" s="5">
        <f t="shared" si="152"/>
        <v>-262.82081941133424</v>
      </c>
      <c r="R776" s="5">
        <f t="shared" si="153"/>
        <v>214.89262558865948</v>
      </c>
      <c r="S776" s="3">
        <f t="shared" si="154"/>
        <v>27586.694859850446</v>
      </c>
    </row>
    <row r="777" spans="1:19" x14ac:dyDescent="0.3">
      <c r="A777" s="4">
        <v>41415</v>
      </c>
      <c r="B777" s="11">
        <v>298.57406600000002</v>
      </c>
      <c r="C777" s="11">
        <v>208.08642599999999</v>
      </c>
      <c r="D777" s="3">
        <f>B777-'ADF test'!$E$3*'Profitability analysis'!C777</f>
        <v>84.541135747730721</v>
      </c>
      <c r="E777" s="3">
        <f t="shared" si="148"/>
        <v>83.087119705396489</v>
      </c>
      <c r="F777" s="3">
        <f t="shared" si="144"/>
        <v>4.9427105254229931</v>
      </c>
      <c r="G777" s="17">
        <f t="shared" si="145"/>
        <v>0.29417382119698338</v>
      </c>
      <c r="H777" s="30">
        <f t="shared" si="146"/>
        <v>2.9871210000000019</v>
      </c>
      <c r="I777" s="30">
        <f>(C777-C776)*'ADF test'!$E$3</f>
        <v>-5.7797659767222447</v>
      </c>
      <c r="J777" s="5">
        <f t="shared" si="149"/>
        <v>0</v>
      </c>
      <c r="K777" s="49">
        <f t="shared" si="155"/>
        <v>-164</v>
      </c>
      <c r="L777" s="5">
        <f t="shared" si="150"/>
        <v>0</v>
      </c>
      <c r="M777" s="49">
        <f t="shared" si="156"/>
        <v>-1062</v>
      </c>
      <c r="N777" s="42">
        <f t="shared" si="147"/>
        <v>0</v>
      </c>
      <c r="P777" s="5">
        <f t="shared" si="151"/>
        <v>-489.88784400000031</v>
      </c>
      <c r="Q777" s="5">
        <f t="shared" si="152"/>
        <v>-947.88162018244816</v>
      </c>
      <c r="R777" s="5">
        <f t="shared" si="153"/>
        <v>-1437.7694641824485</v>
      </c>
      <c r="S777" s="3">
        <f t="shared" si="154"/>
        <v>26148.925395667997</v>
      </c>
    </row>
    <row r="778" spans="1:19" x14ac:dyDescent="0.3">
      <c r="A778" s="4">
        <v>41416</v>
      </c>
      <c r="B778" s="11">
        <v>290.807526</v>
      </c>
      <c r="C778" s="11">
        <v>203.794647</v>
      </c>
      <c r="D778" s="3">
        <f>B778-'ADF test'!$E$3*'Profitability analysis'!C778</f>
        <v>81.189021296877996</v>
      </c>
      <c r="E778" s="3">
        <f t="shared" si="148"/>
        <v>83.080766437625442</v>
      </c>
      <c r="F778" s="3">
        <f t="shared" si="144"/>
        <v>4.9451029134781805</v>
      </c>
      <c r="G778" s="17">
        <f t="shared" si="145"/>
        <v>-0.38254919540529253</v>
      </c>
      <c r="H778" s="30">
        <f t="shared" si="146"/>
        <v>-7.7665400000000204</v>
      </c>
      <c r="I778" s="30">
        <f>(C778-C777)*'ADF test'!$E$3</f>
        <v>-4.4144255491473157</v>
      </c>
      <c r="J778" s="5">
        <f t="shared" si="149"/>
        <v>0</v>
      </c>
      <c r="K778" s="49">
        <f t="shared" si="155"/>
        <v>-164</v>
      </c>
      <c r="L778" s="5">
        <f t="shared" si="150"/>
        <v>0</v>
      </c>
      <c r="M778" s="49">
        <f t="shared" si="156"/>
        <v>-1062</v>
      </c>
      <c r="N778" s="42">
        <f t="shared" si="147"/>
        <v>0</v>
      </c>
      <c r="P778" s="5">
        <f t="shared" si="151"/>
        <v>1273.7125600000034</v>
      </c>
      <c r="Q778" s="5">
        <f t="shared" si="152"/>
        <v>-723.96579006015975</v>
      </c>
      <c r="R778" s="5">
        <f t="shared" si="153"/>
        <v>549.7467699398436</v>
      </c>
      <c r="S778" s="3">
        <f t="shared" si="154"/>
        <v>26698.672165607841</v>
      </c>
    </row>
    <row r="779" spans="1:19" x14ac:dyDescent="0.3">
      <c r="A779" s="4">
        <v>41417</v>
      </c>
      <c r="B779" s="11">
        <v>282.67336999999998</v>
      </c>
      <c r="C779" s="11">
        <v>200.43197599999999</v>
      </c>
      <c r="D779" s="3">
        <f>B779-'ADF test'!$E$3*'Profitability analysis'!C779</f>
        <v>76.513631644301</v>
      </c>
      <c r="E779" s="3">
        <f t="shared" si="148"/>
        <v>82.94950036989475</v>
      </c>
      <c r="F779" s="3">
        <f t="shared" si="144"/>
        <v>5.0680375500629449</v>
      </c>
      <c r="G779" s="17">
        <f t="shared" si="145"/>
        <v>-1.2698936545002151</v>
      </c>
      <c r="H779" s="30">
        <f t="shared" si="146"/>
        <v>-8.1341560000000186</v>
      </c>
      <c r="I779" s="30">
        <f>(C779-C778)*'ADF test'!$E$3</f>
        <v>-3.4587663474230173</v>
      </c>
      <c r="J779" s="5">
        <f t="shared" si="149"/>
        <v>1</v>
      </c>
      <c r="K779" s="49">
        <f t="shared" si="155"/>
        <v>-163</v>
      </c>
      <c r="L779" s="5">
        <f t="shared" si="150"/>
        <v>0</v>
      </c>
      <c r="M779" s="49">
        <f t="shared" si="156"/>
        <v>-1062</v>
      </c>
      <c r="N779" s="42">
        <f t="shared" si="147"/>
        <v>1</v>
      </c>
      <c r="P779" s="5">
        <f t="shared" si="151"/>
        <v>1334.001584000003</v>
      </c>
      <c r="Q779" s="5">
        <f t="shared" si="152"/>
        <v>-567.23768097737479</v>
      </c>
      <c r="R779" s="5">
        <f t="shared" si="153"/>
        <v>766.76390302262826</v>
      </c>
      <c r="S779" s="3">
        <f t="shared" si="154"/>
        <v>27465.436068630468</v>
      </c>
    </row>
    <row r="780" spans="1:19" x14ac:dyDescent="0.3">
      <c r="A780" s="4">
        <v>41418</v>
      </c>
      <c r="B780" s="11">
        <v>275.09069799999997</v>
      </c>
      <c r="C780" s="11">
        <v>201.27264400000001</v>
      </c>
      <c r="D780" s="3">
        <f>B780-'ADF test'!$E$3*'Profitability analysis'!C780</f>
        <v>68.066267800300949</v>
      </c>
      <c r="E780" s="3">
        <f t="shared" si="148"/>
        <v>82.477282208359696</v>
      </c>
      <c r="F780" s="3">
        <f t="shared" si="144"/>
        <v>5.751079072126311</v>
      </c>
      <c r="G780" s="17">
        <f t="shared" si="145"/>
        <v>-2.505793126355095</v>
      </c>
      <c r="H780" s="30">
        <f t="shared" si="146"/>
        <v>-7.5826720000000023</v>
      </c>
      <c r="I780" s="30">
        <f>(C780-C779)*'ADF test'!$E$3</f>
        <v>0.86469184400004773</v>
      </c>
      <c r="J780" s="5">
        <f t="shared" si="149"/>
        <v>0</v>
      </c>
      <c r="K780" s="49">
        <f t="shared" si="155"/>
        <v>-163</v>
      </c>
      <c r="L780" s="5">
        <f t="shared" si="150"/>
        <v>0</v>
      </c>
      <c r="M780" s="49">
        <f t="shared" si="156"/>
        <v>-1062</v>
      </c>
      <c r="N780" s="42">
        <f t="shared" si="147"/>
        <v>0</v>
      </c>
      <c r="P780" s="5">
        <f t="shared" si="151"/>
        <v>1235.9755360000004</v>
      </c>
      <c r="Q780" s="5">
        <f t="shared" si="152"/>
        <v>140.94477057200777</v>
      </c>
      <c r="R780" s="5">
        <f t="shared" si="153"/>
        <v>1376.920306572008</v>
      </c>
      <c r="S780" s="3">
        <f t="shared" si="154"/>
        <v>28842.356375202475</v>
      </c>
    </row>
    <row r="781" spans="1:19" x14ac:dyDescent="0.3">
      <c r="A781" s="4">
        <v>41421</v>
      </c>
      <c r="B781" s="11">
        <v>274.07968099999999</v>
      </c>
      <c r="C781" s="11">
        <v>201.09567300000001</v>
      </c>
      <c r="D781" s="3">
        <f>B781-'ADF test'!$E$3*'Profitability analysis'!C781</f>
        <v>67.237279116264631</v>
      </c>
      <c r="E781" s="3">
        <f t="shared" si="148"/>
        <v>81.957829049500575</v>
      </c>
      <c r="F781" s="3">
        <f t="shared" si="144"/>
        <v>6.3875339146221908</v>
      </c>
      <c r="G781" s="17">
        <f t="shared" si="145"/>
        <v>-2.3045748374874395</v>
      </c>
      <c r="H781" s="30">
        <f t="shared" si="146"/>
        <v>-1.0110169999999812</v>
      </c>
      <c r="I781" s="30">
        <f>(C781-C780)*'ADF test'!$E$3</f>
        <v>-0.18202831596365757</v>
      </c>
      <c r="J781" s="5">
        <f t="shared" si="149"/>
        <v>10</v>
      </c>
      <c r="K781" s="49">
        <f t="shared" si="155"/>
        <v>-153</v>
      </c>
      <c r="L781" s="5">
        <f t="shared" si="150"/>
        <v>0</v>
      </c>
      <c r="M781" s="49">
        <f t="shared" si="156"/>
        <v>-1062</v>
      </c>
      <c r="N781" s="42">
        <f t="shared" si="147"/>
        <v>10</v>
      </c>
      <c r="P781" s="5">
        <f t="shared" si="151"/>
        <v>164.79577099999693</v>
      </c>
      <c r="Q781" s="5">
        <f t="shared" si="152"/>
        <v>-29.670615502076185</v>
      </c>
      <c r="R781" s="5">
        <f t="shared" si="153"/>
        <v>135.12515549792076</v>
      </c>
      <c r="S781" s="3">
        <f t="shared" si="154"/>
        <v>28977.481530700396</v>
      </c>
    </row>
    <row r="782" spans="1:19" x14ac:dyDescent="0.3">
      <c r="A782" s="4">
        <v>41422</v>
      </c>
      <c r="B782" s="11">
        <v>276.74511699999999</v>
      </c>
      <c r="C782" s="11">
        <v>207.29003900000001</v>
      </c>
      <c r="D782" s="3">
        <f>B782-'ADF test'!$E$3*'Profitability analysis'!C782</f>
        <v>63.531332169666143</v>
      </c>
      <c r="E782" s="3">
        <f t="shared" si="148"/>
        <v>81.482859637423189</v>
      </c>
      <c r="F782" s="3">
        <f t="shared" si="144"/>
        <v>7.1884347074194839</v>
      </c>
      <c r="G782" s="17">
        <f t="shared" si="145"/>
        <v>-2.4972790598248773</v>
      </c>
      <c r="H782" s="30">
        <f t="shared" si="146"/>
        <v>2.6654359999999997</v>
      </c>
      <c r="I782" s="30">
        <f>(C782-C781)*'ADF test'!$E$3</f>
        <v>6.3713829465984917</v>
      </c>
      <c r="J782" s="5">
        <f t="shared" si="149"/>
        <v>10</v>
      </c>
      <c r="K782" s="49">
        <f t="shared" si="155"/>
        <v>-143</v>
      </c>
      <c r="L782" s="5">
        <f t="shared" si="150"/>
        <v>0</v>
      </c>
      <c r="M782" s="49">
        <f t="shared" si="156"/>
        <v>-1062</v>
      </c>
      <c r="N782" s="42">
        <f t="shared" si="147"/>
        <v>10</v>
      </c>
      <c r="P782" s="5">
        <f t="shared" si="151"/>
        <v>-407.81170799999995</v>
      </c>
      <c r="Q782" s="5">
        <f t="shared" si="152"/>
        <v>974.82159082956923</v>
      </c>
      <c r="R782" s="5">
        <f t="shared" si="153"/>
        <v>567.00988282956928</v>
      </c>
      <c r="S782" s="3">
        <f t="shared" si="154"/>
        <v>29544.491413529966</v>
      </c>
    </row>
    <row r="783" spans="1:19" x14ac:dyDescent="0.3">
      <c r="A783" s="4">
        <v>41423</v>
      </c>
      <c r="B783" s="11">
        <v>272.19549599999999</v>
      </c>
      <c r="C783" s="11">
        <v>199.989532</v>
      </c>
      <c r="D783" s="3">
        <f>B783-'ADF test'!$E$3*'Profitability analysis'!C783</f>
        <v>66.490845405732102</v>
      </c>
      <c r="E783" s="3">
        <f t="shared" si="148"/>
        <v>81.060689495557526</v>
      </c>
      <c r="F783" s="3">
        <f t="shared" si="144"/>
        <v>7.6845868230073133</v>
      </c>
      <c r="G783" s="17">
        <f t="shared" si="145"/>
        <v>-1.8959827542326615</v>
      </c>
      <c r="H783" s="30">
        <f t="shared" si="146"/>
        <v>-4.5496210000000019</v>
      </c>
      <c r="I783" s="30">
        <f>(C783-C782)*'ADF test'!$E$3</f>
        <v>-7.509134236065961</v>
      </c>
      <c r="J783" s="5">
        <f t="shared" si="149"/>
        <v>10</v>
      </c>
      <c r="K783" s="49">
        <f t="shared" si="155"/>
        <v>-133</v>
      </c>
      <c r="L783" s="5">
        <f t="shared" si="150"/>
        <v>0</v>
      </c>
      <c r="M783" s="49">
        <f t="shared" si="156"/>
        <v>-1062</v>
      </c>
      <c r="N783" s="42">
        <f t="shared" si="147"/>
        <v>10</v>
      </c>
      <c r="P783" s="5">
        <f t="shared" si="151"/>
        <v>650.59580300000027</v>
      </c>
      <c r="Q783" s="5">
        <f t="shared" si="152"/>
        <v>-1073.8061957574323</v>
      </c>
      <c r="R783" s="5">
        <f t="shared" si="153"/>
        <v>-423.21039275743203</v>
      </c>
      <c r="S783" s="3">
        <f t="shared" si="154"/>
        <v>29121.281020772534</v>
      </c>
    </row>
    <row r="784" spans="1:19" x14ac:dyDescent="0.3">
      <c r="A784" s="4">
        <v>41424</v>
      </c>
      <c r="B784" s="11">
        <v>273.11462399999999</v>
      </c>
      <c r="C784" s="11">
        <v>204.81227100000001</v>
      </c>
      <c r="D784" s="3">
        <f>B784-'ADF test'!$E$3*'Profitability analysis'!C784</f>
        <v>62.449414565570663</v>
      </c>
      <c r="E784" s="3">
        <f t="shared" si="148"/>
        <v>80.330602500141438</v>
      </c>
      <c r="F784" s="3">
        <f t="shared" si="144"/>
        <v>8.370904501090779</v>
      </c>
      <c r="G784" s="17">
        <f t="shared" si="145"/>
        <v>-2.1361118063455091</v>
      </c>
      <c r="H784" s="30">
        <f t="shared" si="146"/>
        <v>0.91912800000000061</v>
      </c>
      <c r="I784" s="30">
        <f>(C784-C783)*'ADF test'!$E$3</f>
        <v>4.9605588401614522</v>
      </c>
      <c r="J784" s="5">
        <f t="shared" si="149"/>
        <v>10</v>
      </c>
      <c r="K784" s="49">
        <f t="shared" si="155"/>
        <v>-123</v>
      </c>
      <c r="L784" s="5">
        <f t="shared" si="150"/>
        <v>0</v>
      </c>
      <c r="M784" s="49">
        <f t="shared" si="156"/>
        <v>-1062</v>
      </c>
      <c r="N784" s="42">
        <f t="shared" si="147"/>
        <v>10</v>
      </c>
      <c r="P784" s="5">
        <f t="shared" si="151"/>
        <v>-122.24402400000008</v>
      </c>
      <c r="Q784" s="5">
        <f t="shared" si="152"/>
        <v>659.75432574147317</v>
      </c>
      <c r="R784" s="5">
        <f t="shared" si="153"/>
        <v>537.51030174147309</v>
      </c>
      <c r="S784" s="3">
        <f t="shared" si="154"/>
        <v>29658.791322514007</v>
      </c>
    </row>
    <row r="785" spans="1:19" x14ac:dyDescent="0.3">
      <c r="A785" s="4">
        <v>41425</v>
      </c>
      <c r="B785" s="11">
        <v>264.47494499999999</v>
      </c>
      <c r="C785" s="11">
        <v>194.72430399999999</v>
      </c>
      <c r="D785" s="3">
        <f>B785-'ADF test'!$E$3*'Profitability analysis'!C785</f>
        <v>64.185987293293636</v>
      </c>
      <c r="E785" s="3">
        <f t="shared" si="148"/>
        <v>79.750776081277493</v>
      </c>
      <c r="F785" s="3">
        <f t="shared" si="144"/>
        <v>8.8689479982859272</v>
      </c>
      <c r="G785" s="17">
        <f t="shared" si="145"/>
        <v>-1.7549757638664714</v>
      </c>
      <c r="H785" s="30">
        <f t="shared" si="146"/>
        <v>-8.639679000000001</v>
      </c>
      <c r="I785" s="30">
        <f>(C785-C784)*'ADF test'!$E$3</f>
        <v>-10.376251727722975</v>
      </c>
      <c r="J785" s="5">
        <f t="shared" si="149"/>
        <v>10</v>
      </c>
      <c r="K785" s="49">
        <f t="shared" si="155"/>
        <v>-113</v>
      </c>
      <c r="L785" s="5">
        <f t="shared" si="150"/>
        <v>0</v>
      </c>
      <c r="M785" s="49">
        <f t="shared" si="156"/>
        <v>-1062</v>
      </c>
      <c r="N785" s="42">
        <f t="shared" si="147"/>
        <v>10</v>
      </c>
      <c r="P785" s="5">
        <f t="shared" si="151"/>
        <v>1062.6805170000002</v>
      </c>
      <c r="Q785" s="5">
        <f t="shared" si="152"/>
        <v>-1276.278962509926</v>
      </c>
      <c r="R785" s="5">
        <f t="shared" si="153"/>
        <v>-213.5984455099258</v>
      </c>
      <c r="S785" s="3">
        <f t="shared" si="154"/>
        <v>29445.192877004083</v>
      </c>
    </row>
    <row r="786" spans="1:19" x14ac:dyDescent="0.3">
      <c r="A786" s="4">
        <v>41428</v>
      </c>
      <c r="B786" s="11">
        <v>267.00250199999999</v>
      </c>
      <c r="C786" s="11">
        <v>194.90129099999999</v>
      </c>
      <c r="D786" s="3">
        <f>B786-'ADF test'!$E$3*'Profitability analysis'!C786</f>
        <v>66.53149952009656</v>
      </c>
      <c r="E786" s="3">
        <f t="shared" si="148"/>
        <v>79.304755409511046</v>
      </c>
      <c r="F786" s="3">
        <f t="shared" ref="F786:F849" si="157">_xlfn.STDEV.S(D757:D786)</f>
        <v>9.1911579082737038</v>
      </c>
      <c r="G786" s="17">
        <f t="shared" ref="G786:G849" si="158">(D786-E786)/F786</f>
        <v>-1.3897330474451153</v>
      </c>
      <c r="H786" s="30">
        <f t="shared" ref="H786:H849" si="159">B786-B785</f>
        <v>2.5275570000000016</v>
      </c>
      <c r="I786" s="30">
        <f>(C786-C785)*'ADF test'!$E$3</f>
        <v>0.18204477319706441</v>
      </c>
      <c r="J786" s="5">
        <f t="shared" si="149"/>
        <v>1</v>
      </c>
      <c r="K786" s="49">
        <f t="shared" si="155"/>
        <v>-112</v>
      </c>
      <c r="L786" s="5">
        <f t="shared" si="150"/>
        <v>0</v>
      </c>
      <c r="M786" s="49">
        <f t="shared" si="156"/>
        <v>-1062</v>
      </c>
      <c r="N786" s="42">
        <f t="shared" si="147"/>
        <v>1</v>
      </c>
      <c r="P786" s="5">
        <f t="shared" si="151"/>
        <v>-285.61394100000018</v>
      </c>
      <c r="Q786" s="5">
        <f t="shared" si="152"/>
        <v>20.57105937126828</v>
      </c>
      <c r="R786" s="5">
        <f t="shared" si="153"/>
        <v>-265.04288162873189</v>
      </c>
      <c r="S786" s="3">
        <f t="shared" si="154"/>
        <v>29180.149995375352</v>
      </c>
    </row>
    <row r="787" spans="1:19" x14ac:dyDescent="0.3">
      <c r="A787" s="4">
        <v>41429</v>
      </c>
      <c r="B787" s="11">
        <v>266.22125199999999</v>
      </c>
      <c r="C787" s="11">
        <v>194.01638800000001</v>
      </c>
      <c r="D787" s="3">
        <f>B787-'ADF test'!$E$3*'Profitability analysis'!C787</f>
        <v>66.660440471615033</v>
      </c>
      <c r="E787" s="3">
        <f t="shared" si="148"/>
        <v>78.59332402962832</v>
      </c>
      <c r="F787" s="3">
        <f t="shared" si="157"/>
        <v>9.3197467164120695</v>
      </c>
      <c r="G787" s="17">
        <f t="shared" si="158"/>
        <v>-1.2803871093405881</v>
      </c>
      <c r="H787" s="30">
        <f t="shared" si="159"/>
        <v>-0.78125</v>
      </c>
      <c r="I787" s="30">
        <f>(C787-C786)*'ADF test'!$E$3</f>
        <v>-0.91019095151847917</v>
      </c>
      <c r="J787" s="5">
        <f t="shared" si="149"/>
        <v>1</v>
      </c>
      <c r="K787" s="49">
        <f t="shared" si="155"/>
        <v>-111</v>
      </c>
      <c r="L787" s="5">
        <f t="shared" si="150"/>
        <v>0</v>
      </c>
      <c r="M787" s="49">
        <f t="shared" si="156"/>
        <v>-1062</v>
      </c>
      <c r="N787" s="42">
        <f t="shared" si="147"/>
        <v>1</v>
      </c>
      <c r="P787" s="5">
        <f t="shared" si="151"/>
        <v>87.5</v>
      </c>
      <c r="Q787" s="5">
        <f t="shared" si="152"/>
        <v>-101.94138657006967</v>
      </c>
      <c r="R787" s="5">
        <f t="shared" si="153"/>
        <v>-14.441386570069668</v>
      </c>
      <c r="S787" s="3">
        <f t="shared" si="154"/>
        <v>29165.708608805282</v>
      </c>
    </row>
    <row r="788" spans="1:19" x14ac:dyDescent="0.3">
      <c r="A788" s="4">
        <v>41430</v>
      </c>
      <c r="B788" s="11">
        <v>266.63485700000001</v>
      </c>
      <c r="C788" s="11">
        <v>191.538635</v>
      </c>
      <c r="D788" s="3">
        <f>B788-'ADF test'!$E$3*'Profitability analysis'!C788</f>
        <v>69.622605438863246</v>
      </c>
      <c r="E788" s="3">
        <f t="shared" si="148"/>
        <v>77.725303413004951</v>
      </c>
      <c r="F788" s="3">
        <f t="shared" si="157"/>
        <v>8.8772495008801684</v>
      </c>
      <c r="G788" s="17">
        <f t="shared" si="158"/>
        <v>-0.91274870367655347</v>
      </c>
      <c r="H788" s="30">
        <f t="shared" si="159"/>
        <v>0.41360500000001821</v>
      </c>
      <c r="I788" s="30">
        <f>(C788-C787)*'ADF test'!$E$3</f>
        <v>-2.5485599672481882</v>
      </c>
      <c r="J788" s="5">
        <f t="shared" si="149"/>
        <v>0</v>
      </c>
      <c r="K788" s="49">
        <f t="shared" si="155"/>
        <v>-111</v>
      </c>
      <c r="L788" s="5">
        <f t="shared" si="150"/>
        <v>0</v>
      </c>
      <c r="M788" s="49">
        <f t="shared" si="156"/>
        <v>-1062</v>
      </c>
      <c r="N788" s="42">
        <f t="shared" si="147"/>
        <v>0</v>
      </c>
      <c r="P788" s="5">
        <f t="shared" si="151"/>
        <v>-45.910155000002021</v>
      </c>
      <c r="Q788" s="5">
        <f t="shared" si="152"/>
        <v>-282.89015636454889</v>
      </c>
      <c r="R788" s="5">
        <f t="shared" si="153"/>
        <v>-328.80031136455091</v>
      </c>
      <c r="S788" s="3">
        <f t="shared" si="154"/>
        <v>28836.908297440732</v>
      </c>
    </row>
    <row r="789" spans="1:19" x14ac:dyDescent="0.3">
      <c r="A789" s="4">
        <v>41431</v>
      </c>
      <c r="B789" s="11">
        <v>269.94369499999999</v>
      </c>
      <c r="C789" s="11">
        <v>197.113586</v>
      </c>
      <c r="D789" s="3">
        <f>B789-'ADF test'!$E$3*'Profitability analysis'!C789</f>
        <v>67.197176569659462</v>
      </c>
      <c r="E789" s="3">
        <f t="shared" si="148"/>
        <v>76.910464231190389</v>
      </c>
      <c r="F789" s="3">
        <f t="shared" si="157"/>
        <v>8.6753704648014498</v>
      </c>
      <c r="G789" s="17">
        <f t="shared" si="158"/>
        <v>-1.1196395244376727</v>
      </c>
      <c r="H789" s="30">
        <f t="shared" si="159"/>
        <v>3.3088379999999802</v>
      </c>
      <c r="I789" s="30">
        <f>(C789-C788)*'ADF test'!$E$3</f>
        <v>5.7342668692037551</v>
      </c>
      <c r="J789" s="5">
        <f t="shared" si="149"/>
        <v>1</v>
      </c>
      <c r="K789" s="49">
        <f t="shared" si="155"/>
        <v>-110</v>
      </c>
      <c r="L789" s="5">
        <f t="shared" si="150"/>
        <v>0</v>
      </c>
      <c r="M789" s="49">
        <f t="shared" si="156"/>
        <v>-1062</v>
      </c>
      <c r="N789" s="42">
        <f t="shared" si="147"/>
        <v>1</v>
      </c>
      <c r="P789" s="5">
        <f t="shared" si="151"/>
        <v>-367.2810179999978</v>
      </c>
      <c r="Q789" s="5">
        <f t="shared" si="152"/>
        <v>636.50362248161684</v>
      </c>
      <c r="R789" s="5">
        <f t="shared" si="153"/>
        <v>269.22260448161904</v>
      </c>
      <c r="S789" s="3">
        <f t="shared" si="154"/>
        <v>29106.130901922352</v>
      </c>
    </row>
    <row r="790" spans="1:19" x14ac:dyDescent="0.3">
      <c r="A790" s="4">
        <v>41432</v>
      </c>
      <c r="B790" s="11">
        <v>266.91061400000001</v>
      </c>
      <c r="C790" s="11">
        <v>188.88391100000001</v>
      </c>
      <c r="D790" s="3">
        <f>B790-'ADF test'!$E$3*'Profitability analysis'!C790</f>
        <v>72.628950722075075</v>
      </c>
      <c r="E790" s="3">
        <f t="shared" si="148"/>
        <v>76.374664160052689</v>
      </c>
      <c r="F790" s="3">
        <f t="shared" si="157"/>
        <v>8.4143876102609347</v>
      </c>
      <c r="G790" s="17">
        <f t="shared" si="158"/>
        <v>-0.44515579879038364</v>
      </c>
      <c r="H790" s="30">
        <f t="shared" si="159"/>
        <v>-3.0330809999999815</v>
      </c>
      <c r="I790" s="30">
        <f>(C790-C789)*'ADF test'!$E$3</f>
        <v>-8.4648551524155717</v>
      </c>
      <c r="J790" s="5">
        <f t="shared" si="149"/>
        <v>0</v>
      </c>
      <c r="K790" s="49">
        <f t="shared" si="155"/>
        <v>-110</v>
      </c>
      <c r="L790" s="5">
        <f t="shared" si="150"/>
        <v>0</v>
      </c>
      <c r="M790" s="49">
        <f t="shared" si="156"/>
        <v>-1062</v>
      </c>
      <c r="N790" s="42">
        <f t="shared" si="147"/>
        <v>0</v>
      </c>
      <c r="P790" s="5">
        <f t="shared" si="151"/>
        <v>333.63890999999796</v>
      </c>
      <c r="Q790" s="5">
        <f t="shared" si="152"/>
        <v>-931.13406676571287</v>
      </c>
      <c r="R790" s="5">
        <f t="shared" si="153"/>
        <v>-597.49515676571491</v>
      </c>
      <c r="S790" s="3">
        <f t="shared" si="154"/>
        <v>28508.635745156636</v>
      </c>
    </row>
    <row r="791" spans="1:19" x14ac:dyDescent="0.3">
      <c r="A791" s="4">
        <v>41435</v>
      </c>
      <c r="B791" s="11">
        <v>263.64773600000001</v>
      </c>
      <c r="C791" s="11">
        <v>183.92845199999999</v>
      </c>
      <c r="D791" s="3">
        <f>B791-'ADF test'!$E$3*'Profitability analysis'!C791</f>
        <v>74.463144313448282</v>
      </c>
      <c r="E791" s="3">
        <f t="shared" si="148"/>
        <v>75.961067002986567</v>
      </c>
      <c r="F791" s="3">
        <f t="shared" si="157"/>
        <v>8.1824104270826243</v>
      </c>
      <c r="G791" s="17">
        <f t="shared" si="158"/>
        <v>-0.18306618848895337</v>
      </c>
      <c r="H791" s="30">
        <f t="shared" si="159"/>
        <v>-3.2628780000000006</v>
      </c>
      <c r="I791" s="30">
        <f>(C791-C790)*'ADF test'!$E$3</f>
        <v>-5.0970715913732132</v>
      </c>
      <c r="J791" s="5">
        <f t="shared" si="149"/>
        <v>0</v>
      </c>
      <c r="K791" s="49">
        <f t="shared" si="155"/>
        <v>-110</v>
      </c>
      <c r="L791" s="5">
        <f t="shared" si="150"/>
        <v>0</v>
      </c>
      <c r="M791" s="49">
        <f t="shared" si="156"/>
        <v>-1062</v>
      </c>
      <c r="N791" s="42">
        <f t="shared" si="147"/>
        <v>0</v>
      </c>
      <c r="P791" s="5">
        <f t="shared" si="151"/>
        <v>358.91658000000007</v>
      </c>
      <c r="Q791" s="5">
        <f t="shared" si="152"/>
        <v>-560.67787505105343</v>
      </c>
      <c r="R791" s="5">
        <f t="shared" si="153"/>
        <v>-201.76129505105337</v>
      </c>
      <c r="S791" s="3">
        <f t="shared" si="154"/>
        <v>28306.874450105584</v>
      </c>
    </row>
    <row r="792" spans="1:19" x14ac:dyDescent="0.3">
      <c r="A792" s="4">
        <v>41436</v>
      </c>
      <c r="B792" s="11">
        <v>262.31503300000003</v>
      </c>
      <c r="C792" s="11">
        <v>182.51254299999999</v>
      </c>
      <c r="D792" s="3">
        <f>B792-'ADF test'!$E$3*'Profitability analysis'!C792</f>
        <v>74.586812870526984</v>
      </c>
      <c r="E792" s="3">
        <f t="shared" si="148"/>
        <v>75.86052485082574</v>
      </c>
      <c r="F792" s="3">
        <f t="shared" si="157"/>
        <v>8.1800693150032586</v>
      </c>
      <c r="G792" s="17">
        <f t="shared" si="158"/>
        <v>-0.15570919160337812</v>
      </c>
      <c r="H792" s="30">
        <f t="shared" si="159"/>
        <v>-1.3327029999999809</v>
      </c>
      <c r="I792" s="30">
        <f>(C792-C791)*'ADF test'!$E$3</f>
        <v>-1.456371557078693</v>
      </c>
      <c r="J792" s="5">
        <f t="shared" si="149"/>
        <v>0</v>
      </c>
      <c r="K792" s="49">
        <f t="shared" si="155"/>
        <v>-110</v>
      </c>
      <c r="L792" s="5">
        <f t="shared" si="150"/>
        <v>0</v>
      </c>
      <c r="M792" s="49">
        <f t="shared" si="156"/>
        <v>-1062</v>
      </c>
      <c r="N792" s="42">
        <f t="shared" si="147"/>
        <v>0</v>
      </c>
      <c r="P792" s="5">
        <f t="shared" si="151"/>
        <v>146.5973299999979</v>
      </c>
      <c r="Q792" s="5">
        <f t="shared" si="152"/>
        <v>-160.20087127865622</v>
      </c>
      <c r="R792" s="5">
        <f t="shared" si="153"/>
        <v>-13.603541278658327</v>
      </c>
      <c r="S792" s="3">
        <f t="shared" si="154"/>
        <v>28293.270908826926</v>
      </c>
    </row>
    <row r="793" spans="1:19" x14ac:dyDescent="0.3">
      <c r="A793" s="4">
        <v>41437</v>
      </c>
      <c r="B793" s="11">
        <v>262.54480000000001</v>
      </c>
      <c r="C793" s="11">
        <v>185.919464</v>
      </c>
      <c r="D793" s="3">
        <f>B793-'ADF test'!$E$3*'Profitability analysis'!C793</f>
        <v>71.312298986929136</v>
      </c>
      <c r="E793" s="3">
        <f t="shared" si="148"/>
        <v>75.615838344222837</v>
      </c>
      <c r="F793" s="3">
        <f t="shared" si="157"/>
        <v>8.2034168099272353</v>
      </c>
      <c r="G793" s="17">
        <f t="shared" si="158"/>
        <v>-0.52460327897588244</v>
      </c>
      <c r="H793" s="30">
        <f t="shared" si="159"/>
        <v>0.22976699999998118</v>
      </c>
      <c r="I793" s="30">
        <f>(C793-C792)*'ADF test'!$E$3</f>
        <v>3.5042808835978279</v>
      </c>
      <c r="J793" s="5">
        <f t="shared" si="149"/>
        <v>0</v>
      </c>
      <c r="K793" s="49">
        <f t="shared" si="155"/>
        <v>-110</v>
      </c>
      <c r="L793" s="5">
        <f t="shared" si="150"/>
        <v>0</v>
      </c>
      <c r="M793" s="49">
        <f t="shared" si="156"/>
        <v>-1062</v>
      </c>
      <c r="N793" s="42">
        <f t="shared" si="147"/>
        <v>0</v>
      </c>
      <c r="P793" s="5">
        <f t="shared" si="151"/>
        <v>-25.27436999999793</v>
      </c>
      <c r="Q793" s="5">
        <f t="shared" si="152"/>
        <v>385.47089719576104</v>
      </c>
      <c r="R793" s="5">
        <f t="shared" si="153"/>
        <v>360.19652719576311</v>
      </c>
      <c r="S793" s="3">
        <f t="shared" si="154"/>
        <v>28653.467436022689</v>
      </c>
    </row>
    <row r="794" spans="1:19" x14ac:dyDescent="0.3">
      <c r="A794" s="4">
        <v>41438</v>
      </c>
      <c r="B794" s="11">
        <v>257.44375600000001</v>
      </c>
      <c r="C794" s="11">
        <v>183.92845199999999</v>
      </c>
      <c r="D794" s="3">
        <f>B794-'ADF test'!$E$3*'Profitability analysis'!C794</f>
        <v>68.259164313448281</v>
      </c>
      <c r="E794" s="3">
        <f t="shared" si="148"/>
        <v>75.144615560120712</v>
      </c>
      <c r="F794" s="3">
        <f t="shared" si="157"/>
        <v>8.2065490459760184</v>
      </c>
      <c r="G794" s="17">
        <f t="shared" si="158"/>
        <v>-0.83901908196705766</v>
      </c>
      <c r="H794" s="30">
        <f t="shared" si="159"/>
        <v>-5.1010440000000017</v>
      </c>
      <c r="I794" s="30">
        <f>(C794-C793)*'ADF test'!$E$3</f>
        <v>-2.047909326519135</v>
      </c>
      <c r="J794" s="5">
        <f t="shared" si="149"/>
        <v>0</v>
      </c>
      <c r="K794" s="49">
        <f t="shared" si="155"/>
        <v>-110</v>
      </c>
      <c r="L794" s="5">
        <f t="shared" si="150"/>
        <v>0</v>
      </c>
      <c r="M794" s="49">
        <f t="shared" si="156"/>
        <v>-1062</v>
      </c>
      <c r="N794" s="42">
        <f t="shared" si="147"/>
        <v>0</v>
      </c>
      <c r="P794" s="5">
        <f t="shared" si="151"/>
        <v>561.11484000000019</v>
      </c>
      <c r="Q794" s="5">
        <f t="shared" si="152"/>
        <v>-225.27002591710485</v>
      </c>
      <c r="R794" s="5">
        <f t="shared" si="153"/>
        <v>335.84481408289537</v>
      </c>
      <c r="S794" s="3">
        <f t="shared" si="154"/>
        <v>28989.312250105584</v>
      </c>
    </row>
    <row r="795" spans="1:19" x14ac:dyDescent="0.3">
      <c r="A795" s="4">
        <v>41439</v>
      </c>
      <c r="B795" s="11">
        <v>260.70657299999999</v>
      </c>
      <c r="C795" s="11">
        <v>187.95477299999999</v>
      </c>
      <c r="D795" s="3">
        <f>B795-'ADF test'!$E$3*'Profitability analysis'!C795</f>
        <v>67.380599781112039</v>
      </c>
      <c r="E795" s="3">
        <f t="shared" si="148"/>
        <v>74.627910026380121</v>
      </c>
      <c r="F795" s="3">
        <f t="shared" si="157"/>
        <v>8.1905809635714935</v>
      </c>
      <c r="G795" s="17">
        <f t="shared" si="158"/>
        <v>-0.88483469945554394</v>
      </c>
      <c r="H795" s="30">
        <f t="shared" si="159"/>
        <v>3.2628169999999841</v>
      </c>
      <c r="I795" s="30">
        <f>(C795-C794)*'ADF test'!$E$3</f>
        <v>4.1413815323362151</v>
      </c>
      <c r="J795" s="5">
        <f t="shared" si="149"/>
        <v>0</v>
      </c>
      <c r="K795" s="49">
        <f t="shared" si="155"/>
        <v>-110</v>
      </c>
      <c r="L795" s="5">
        <f t="shared" si="150"/>
        <v>0</v>
      </c>
      <c r="M795" s="49">
        <f t="shared" si="156"/>
        <v>-1062</v>
      </c>
      <c r="N795" s="42">
        <f t="shared" si="147"/>
        <v>0</v>
      </c>
      <c r="P795" s="5">
        <f t="shared" si="151"/>
        <v>-358.90986999999825</v>
      </c>
      <c r="Q795" s="5">
        <f t="shared" si="152"/>
        <v>455.55196855698364</v>
      </c>
      <c r="R795" s="5">
        <f t="shared" si="153"/>
        <v>96.642098556985388</v>
      </c>
      <c r="S795" s="3">
        <f t="shared" si="154"/>
        <v>29085.95434866257</v>
      </c>
    </row>
    <row r="796" spans="1:19" x14ac:dyDescent="0.3">
      <c r="A796" s="4">
        <v>41442</v>
      </c>
      <c r="B796" s="11">
        <v>258.50070199999999</v>
      </c>
      <c r="C796" s="11">
        <v>191.804123</v>
      </c>
      <c r="D796" s="3">
        <f>B796-'ADF test'!$E$3*'Profitability analysis'!C796</f>
        <v>61.215375564739446</v>
      </c>
      <c r="E796" s="3">
        <f t="shared" si="148"/>
        <v>73.857734426844857</v>
      </c>
      <c r="F796" s="3">
        <f t="shared" si="157"/>
        <v>8.3328075390230065</v>
      </c>
      <c r="G796" s="17">
        <f t="shared" si="158"/>
        <v>-1.5171787903297338</v>
      </c>
      <c r="H796" s="30">
        <f t="shared" si="159"/>
        <v>-2.2058710000000019</v>
      </c>
      <c r="I796" s="30">
        <f>(C796-C795)*'ADF test'!$E$3</f>
        <v>3.9593532163725862</v>
      </c>
      <c r="J796" s="5">
        <f t="shared" si="149"/>
        <v>10</v>
      </c>
      <c r="K796" s="49">
        <f t="shared" si="155"/>
        <v>-100</v>
      </c>
      <c r="L796" s="5">
        <f t="shared" si="150"/>
        <v>0</v>
      </c>
      <c r="M796" s="49">
        <f t="shared" si="156"/>
        <v>-1062</v>
      </c>
      <c r="N796" s="42">
        <f t="shared" si="147"/>
        <v>10</v>
      </c>
      <c r="P796" s="5">
        <f t="shared" si="151"/>
        <v>242.64581000000021</v>
      </c>
      <c r="Q796" s="5">
        <f t="shared" si="152"/>
        <v>435.52885380098451</v>
      </c>
      <c r="R796" s="5">
        <f t="shared" si="153"/>
        <v>678.17466380098472</v>
      </c>
      <c r="S796" s="3">
        <f t="shared" si="154"/>
        <v>29764.129012463556</v>
      </c>
    </row>
    <row r="797" spans="1:19" x14ac:dyDescent="0.3">
      <c r="A797" s="4">
        <v>41443</v>
      </c>
      <c r="B797" s="11">
        <v>257.03012100000001</v>
      </c>
      <c r="C797" s="11">
        <v>190.742233</v>
      </c>
      <c r="D797" s="3">
        <f>B797-'ADF test'!$E$3*'Profitability analysis'!C797</f>
        <v>60.837030289455043</v>
      </c>
      <c r="E797" s="3">
        <f t="shared" si="148"/>
        <v>73.050200039318625</v>
      </c>
      <c r="F797" s="3">
        <f t="shared" si="157"/>
        <v>8.3831744079921311</v>
      </c>
      <c r="G797" s="17">
        <f t="shared" si="158"/>
        <v>-1.4568669522394895</v>
      </c>
      <c r="H797" s="30">
        <f t="shared" si="159"/>
        <v>-1.4705809999999815</v>
      </c>
      <c r="I797" s="30">
        <f>(C797-C796)*'ADF test'!$E$3</f>
        <v>-1.0922357247155727</v>
      </c>
      <c r="J797" s="5">
        <f t="shared" si="149"/>
        <v>1</v>
      </c>
      <c r="K797" s="49">
        <f t="shared" si="155"/>
        <v>-99</v>
      </c>
      <c r="L797" s="5">
        <f t="shared" si="150"/>
        <v>0</v>
      </c>
      <c r="M797" s="49">
        <f t="shared" si="156"/>
        <v>-1062</v>
      </c>
      <c r="N797" s="42">
        <f t="shared" si="147"/>
        <v>1</v>
      </c>
      <c r="P797" s="5">
        <f t="shared" si="151"/>
        <v>147.05809999999815</v>
      </c>
      <c r="Q797" s="5">
        <f t="shared" si="152"/>
        <v>-109.22357247155728</v>
      </c>
      <c r="R797" s="5">
        <f t="shared" si="153"/>
        <v>37.834527528440873</v>
      </c>
      <c r="S797" s="3">
        <f t="shared" si="154"/>
        <v>29801.963539991997</v>
      </c>
    </row>
    <row r="798" spans="1:19" x14ac:dyDescent="0.3">
      <c r="A798" s="4">
        <v>41444</v>
      </c>
      <c r="B798" s="11">
        <v>257.44375600000001</v>
      </c>
      <c r="C798" s="11">
        <v>192.86601300000001</v>
      </c>
      <c r="D798" s="3">
        <f>B798-'ADF test'!$E$3*'Profitability analysis'!C798</f>
        <v>59.066193840023885</v>
      </c>
      <c r="E798" s="3">
        <f t="shared" si="148"/>
        <v>72.297871164288225</v>
      </c>
      <c r="F798" s="3">
        <f t="shared" si="157"/>
        <v>8.5961223334137333</v>
      </c>
      <c r="G798" s="17">
        <f t="shared" si="158"/>
        <v>-1.5392611704502945</v>
      </c>
      <c r="H798" s="30">
        <f t="shared" si="159"/>
        <v>0.41363499999999931</v>
      </c>
      <c r="I798" s="30">
        <f>(C798-C797)*'ADF test'!$E$3</f>
        <v>2.1844714494311455</v>
      </c>
      <c r="J798" s="5">
        <f t="shared" si="149"/>
        <v>10</v>
      </c>
      <c r="K798" s="49">
        <f t="shared" si="155"/>
        <v>-89</v>
      </c>
      <c r="L798" s="5">
        <f t="shared" si="150"/>
        <v>0</v>
      </c>
      <c r="M798" s="49">
        <f t="shared" si="156"/>
        <v>-1062</v>
      </c>
      <c r="N798" s="42">
        <f t="shared" si="147"/>
        <v>10</v>
      </c>
      <c r="P798" s="5">
        <f t="shared" si="151"/>
        <v>-40.949864999999932</v>
      </c>
      <c r="Q798" s="5">
        <f t="shared" si="152"/>
        <v>216.26267349368339</v>
      </c>
      <c r="R798" s="5">
        <f t="shared" si="153"/>
        <v>175.31280849368346</v>
      </c>
      <c r="S798" s="3">
        <f t="shared" si="154"/>
        <v>29977.276348485681</v>
      </c>
    </row>
    <row r="799" spans="1:19" x14ac:dyDescent="0.3">
      <c r="A799" s="4">
        <v>41445</v>
      </c>
      <c r="B799" s="11">
        <v>248.150589</v>
      </c>
      <c r="C799" s="11">
        <v>184.69021599999999</v>
      </c>
      <c r="D799" s="3">
        <f>B799-'ADF test'!$E$3*'Profitability analysis'!C799</f>
        <v>58.182464316054705</v>
      </c>
      <c r="E799" s="3">
        <f t="shared" si="148"/>
        <v>71.387960128462254</v>
      </c>
      <c r="F799" s="3">
        <f t="shared" si="157"/>
        <v>8.5974127971688041</v>
      </c>
      <c r="G799" s="17">
        <f t="shared" si="158"/>
        <v>-1.5359848507862996</v>
      </c>
      <c r="H799" s="30">
        <f t="shared" si="159"/>
        <v>-9.2931670000000111</v>
      </c>
      <c r="I799" s="30">
        <f>(C799-C798)*'ADF test'!$E$3</f>
        <v>-8.4094374760308312</v>
      </c>
      <c r="J799" s="5">
        <f t="shared" si="149"/>
        <v>10</v>
      </c>
      <c r="K799" s="49">
        <f t="shared" si="155"/>
        <v>-79</v>
      </c>
      <c r="L799" s="5">
        <f t="shared" si="150"/>
        <v>0</v>
      </c>
      <c r="M799" s="49">
        <f t="shared" si="156"/>
        <v>-1062</v>
      </c>
      <c r="N799" s="42">
        <f t="shared" si="147"/>
        <v>10</v>
      </c>
      <c r="P799" s="5">
        <f t="shared" si="151"/>
        <v>827.09186300000101</v>
      </c>
      <c r="Q799" s="5">
        <f t="shared" si="152"/>
        <v>-748.43993536674395</v>
      </c>
      <c r="R799" s="5">
        <f t="shared" si="153"/>
        <v>78.65192763325706</v>
      </c>
      <c r="S799" s="3">
        <f t="shared" si="154"/>
        <v>30055.928276118939</v>
      </c>
    </row>
    <row r="800" spans="1:19" x14ac:dyDescent="0.3">
      <c r="A800" s="4">
        <v>41446</v>
      </c>
      <c r="B800" s="11">
        <v>232.37608299999999</v>
      </c>
      <c r="C800" s="11">
        <v>178.35166899999999</v>
      </c>
      <c r="D800" s="3">
        <f>B800-'ADF test'!$E$3*'Profitability analysis'!C800</f>
        <v>48.927642535878505</v>
      </c>
      <c r="E800" s="3">
        <f t="shared" si="148"/>
        <v>69.957488846265704</v>
      </c>
      <c r="F800" s="3">
        <f t="shared" si="157"/>
        <v>8.6468438186689891</v>
      </c>
      <c r="G800" s="17">
        <f t="shared" si="158"/>
        <v>-2.4320835152570535</v>
      </c>
      <c r="H800" s="30">
        <f t="shared" si="159"/>
        <v>-15.774506000000002</v>
      </c>
      <c r="I800" s="30">
        <f>(C800-C799)*'ADF test'!$E$3</f>
        <v>-6.5196842198237963</v>
      </c>
      <c r="J800" s="5">
        <f t="shared" si="149"/>
        <v>10</v>
      </c>
      <c r="K800" s="49">
        <f t="shared" si="155"/>
        <v>-69</v>
      </c>
      <c r="L800" s="5">
        <f t="shared" si="150"/>
        <v>0</v>
      </c>
      <c r="M800" s="49">
        <f t="shared" si="156"/>
        <v>-1062</v>
      </c>
      <c r="N800" s="42">
        <f t="shared" si="147"/>
        <v>10</v>
      </c>
      <c r="P800" s="5">
        <f t="shared" si="151"/>
        <v>1246.1859740000002</v>
      </c>
      <c r="Q800" s="5">
        <f t="shared" si="152"/>
        <v>-515.05505336607996</v>
      </c>
      <c r="R800" s="5">
        <f t="shared" si="153"/>
        <v>731.13092063392025</v>
      </c>
      <c r="S800" s="3">
        <f t="shared" si="154"/>
        <v>30787.05919675286</v>
      </c>
    </row>
    <row r="801" spans="1:19" x14ac:dyDescent="0.3">
      <c r="A801" s="4">
        <v>41449</v>
      </c>
      <c r="B801" s="11">
        <v>218.221924</v>
      </c>
      <c r="C801" s="11">
        <v>168.981674</v>
      </c>
      <c r="D801" s="3">
        <f>B801-'ADF test'!$E$3*'Profitability analysis'!C801</f>
        <v>44.411245714076102</v>
      </c>
      <c r="E801" s="3">
        <f t="shared" si="148"/>
        <v>68.583597374149207</v>
      </c>
      <c r="F801" s="3">
        <f t="shared" si="157"/>
        <v>9.3194049221583892</v>
      </c>
      <c r="G801" s="17">
        <f t="shared" si="158"/>
        <v>-2.5937655743017922</v>
      </c>
      <c r="H801" s="30">
        <f t="shared" si="159"/>
        <v>-14.154158999999993</v>
      </c>
      <c r="I801" s="30">
        <f>(C801-C800)*'ADF test'!$E$3</f>
        <v>-9.6377621781975815</v>
      </c>
      <c r="J801" s="5">
        <f t="shared" si="149"/>
        <v>0</v>
      </c>
      <c r="K801" s="49">
        <f t="shared" si="155"/>
        <v>-69</v>
      </c>
      <c r="L801" s="5">
        <f t="shared" si="150"/>
        <v>0</v>
      </c>
      <c r="M801" s="49">
        <f t="shared" si="156"/>
        <v>-1062</v>
      </c>
      <c r="N801" s="42">
        <f t="shared" si="147"/>
        <v>0</v>
      </c>
      <c r="P801" s="5">
        <f t="shared" si="151"/>
        <v>976.63697099999945</v>
      </c>
      <c r="Q801" s="5">
        <f t="shared" si="152"/>
        <v>-665.00559029563317</v>
      </c>
      <c r="R801" s="5">
        <f t="shared" si="153"/>
        <v>311.63138070436628</v>
      </c>
      <c r="S801" s="3">
        <f t="shared" si="154"/>
        <v>31098.690577457226</v>
      </c>
    </row>
    <row r="802" spans="1:19" x14ac:dyDescent="0.3">
      <c r="A802" s="4">
        <v>41450</v>
      </c>
      <c r="B802" s="11">
        <v>212.12181100000001</v>
      </c>
      <c r="C802" s="11">
        <v>162.96464499999999</v>
      </c>
      <c r="D802" s="3">
        <f>B802-'ADF test'!$E$3*'Profitability analysis'!C802</f>
        <v>44.500110885496497</v>
      </c>
      <c r="E802" s="3">
        <f t="shared" si="148"/>
        <v>67.225665404642598</v>
      </c>
      <c r="F802" s="3">
        <f t="shared" si="157"/>
        <v>9.7662533351033662</v>
      </c>
      <c r="G802" s="17">
        <f t="shared" si="158"/>
        <v>-2.3269470634621392</v>
      </c>
      <c r="H802" s="30">
        <f t="shared" si="159"/>
        <v>-6.1001129999999932</v>
      </c>
      <c r="I802" s="30">
        <f>(C802-C801)*'ADF test'!$E$3</f>
        <v>-6.188978171420386</v>
      </c>
      <c r="J802" s="5">
        <f t="shared" si="149"/>
        <v>10</v>
      </c>
      <c r="K802" s="49">
        <f t="shared" si="155"/>
        <v>-59</v>
      </c>
      <c r="L802" s="5">
        <f t="shared" si="150"/>
        <v>0</v>
      </c>
      <c r="M802" s="49">
        <f t="shared" si="156"/>
        <v>-1062</v>
      </c>
      <c r="N802" s="42">
        <f t="shared" si="147"/>
        <v>10</v>
      </c>
      <c r="P802" s="5">
        <f t="shared" si="151"/>
        <v>420.9077969999995</v>
      </c>
      <c r="Q802" s="5">
        <f t="shared" si="152"/>
        <v>-427.03949382800664</v>
      </c>
      <c r="R802" s="5">
        <f t="shared" si="153"/>
        <v>-6.1316968280071364</v>
      </c>
      <c r="S802" s="3">
        <f t="shared" si="154"/>
        <v>31092.558880629218</v>
      </c>
    </row>
    <row r="803" spans="1:19" x14ac:dyDescent="0.3">
      <c r="A803" s="4">
        <v>41451</v>
      </c>
      <c r="B803" s="11">
        <v>211.78819300000001</v>
      </c>
      <c r="C803" s="11">
        <v>165.399033</v>
      </c>
      <c r="D803" s="3">
        <f>B803-'ADF test'!$E$3*'Profitability analysis'!C803</f>
        <v>41.662537163699596</v>
      </c>
      <c r="E803" s="3">
        <f t="shared" si="148"/>
        <v>65.940941147613813</v>
      </c>
      <c r="F803" s="3">
        <f t="shared" si="157"/>
        <v>10.507018033481851</v>
      </c>
      <c r="G803" s="17">
        <f t="shared" si="158"/>
        <v>-2.3106845259566722</v>
      </c>
      <c r="H803" s="30">
        <f t="shared" si="159"/>
        <v>-0.3336180000000013</v>
      </c>
      <c r="I803" s="30">
        <f>(C803-C802)*'ADF test'!$E$3</f>
        <v>2.5039557217968849</v>
      </c>
      <c r="J803" s="5">
        <f t="shared" si="149"/>
        <v>10</v>
      </c>
      <c r="K803" s="49">
        <f t="shared" si="155"/>
        <v>-49</v>
      </c>
      <c r="L803" s="5">
        <f t="shared" si="150"/>
        <v>0</v>
      </c>
      <c r="M803" s="49">
        <f t="shared" si="156"/>
        <v>-1062</v>
      </c>
      <c r="N803" s="42">
        <f t="shared" ref="N803:N866" si="160">IF(J803&lt;&gt;"",J803,IF(L803&lt;&gt;"",L803,N802))</f>
        <v>10</v>
      </c>
      <c r="P803" s="5">
        <f t="shared" si="151"/>
        <v>19.683462000000077</v>
      </c>
      <c r="Q803" s="5">
        <f t="shared" si="152"/>
        <v>147.73338758601619</v>
      </c>
      <c r="R803" s="5">
        <f t="shared" si="153"/>
        <v>167.41684958601627</v>
      </c>
      <c r="S803" s="3">
        <f t="shared" si="154"/>
        <v>31259.975730215236</v>
      </c>
    </row>
    <row r="804" spans="1:19" x14ac:dyDescent="0.3">
      <c r="A804" s="4">
        <v>41452</v>
      </c>
      <c r="B804" s="11">
        <v>210.73976099999999</v>
      </c>
      <c r="C804" s="11">
        <v>163.515839</v>
      </c>
      <c r="D804" s="3">
        <f>B804-'ADF test'!$E$3*'Profitability analysis'!C804</f>
        <v>42.551115365669659</v>
      </c>
      <c r="E804" s="3">
        <f t="shared" ref="E804:E867" si="161">AVERAGE(D775:D804)</f>
        <v>64.901740026454817</v>
      </c>
      <c r="F804" s="3">
        <f t="shared" si="157"/>
        <v>11.227408211062455</v>
      </c>
      <c r="G804" s="17">
        <f t="shared" si="158"/>
        <v>-1.990719874134701</v>
      </c>
      <c r="H804" s="30">
        <f t="shared" si="159"/>
        <v>-1.0484320000000196</v>
      </c>
      <c r="I804" s="30">
        <f>(C804-C803)*'ADF test'!$E$3</f>
        <v>-1.937010201970083</v>
      </c>
      <c r="J804" s="5">
        <f t="shared" ref="J804:J867" si="162">IF(AND(G804&lt;-1.5,G804&gt;-2.5),10,IF(AND(G804&lt;-1,G804&gt;-1.5),1,IF(AND(G804&gt;1.5,G804&lt;2.5),-10,IF(AND(G804&gt;1,G804&lt;1.5),-1,0))))</f>
        <v>10</v>
      </c>
      <c r="K804" s="49">
        <f t="shared" si="155"/>
        <v>-39</v>
      </c>
      <c r="L804" s="5">
        <f t="shared" ref="L804:L867" si="163">IF(AND(G804&gt;1.5,G804&lt;2.5),-10,IF(AND(G804&gt;1,G804&lt;1.5),-1,0))</f>
        <v>0</v>
      </c>
      <c r="M804" s="49">
        <f t="shared" si="156"/>
        <v>-1062</v>
      </c>
      <c r="N804" s="42">
        <f t="shared" si="160"/>
        <v>10</v>
      </c>
      <c r="P804" s="5">
        <f t="shared" ref="P804:P867" si="164">K803*H804</f>
        <v>51.373168000000959</v>
      </c>
      <c r="Q804" s="5">
        <f t="shared" ref="Q804:Q867" si="165">I804*-1*K803</f>
        <v>-94.913499896534063</v>
      </c>
      <c r="R804" s="5">
        <f t="shared" ref="R804:R867" si="166">SUM(P804:Q804)</f>
        <v>-43.540331896533104</v>
      </c>
      <c r="S804" s="3">
        <f t="shared" ref="S804:S867" si="167">R804+S803</f>
        <v>31216.435398318703</v>
      </c>
    </row>
    <row r="805" spans="1:19" x14ac:dyDescent="0.3">
      <c r="A805" s="4">
        <v>41453</v>
      </c>
      <c r="B805" s="11">
        <v>221.510254</v>
      </c>
      <c r="C805" s="11">
        <v>171.186386</v>
      </c>
      <c r="D805" s="3">
        <f>B805-'ADF test'!$E$3*'Profitability analysis'!C805</f>
        <v>45.431859463702608</v>
      </c>
      <c r="E805" s="3">
        <f t="shared" si="161"/>
        <v>63.84691439791056</v>
      </c>
      <c r="F805" s="3">
        <f t="shared" si="157"/>
        <v>11.52666292882086</v>
      </c>
      <c r="G805" s="17">
        <f t="shared" si="158"/>
        <v>-1.5976050525571976</v>
      </c>
      <c r="H805" s="30">
        <f t="shared" si="159"/>
        <v>10.770493000000016</v>
      </c>
      <c r="I805" s="30">
        <f>(C805-C804)*'ADF test'!$E$3</f>
        <v>7.889748901967077</v>
      </c>
      <c r="J805" s="5">
        <f t="shared" si="162"/>
        <v>10</v>
      </c>
      <c r="K805" s="49">
        <f t="shared" ref="K805:K868" si="168">J805+K804</f>
        <v>-29</v>
      </c>
      <c r="L805" s="5">
        <f t="shared" si="163"/>
        <v>0</v>
      </c>
      <c r="M805" s="49">
        <f t="shared" ref="M805:M868" si="169">L805+M804</f>
        <v>-1062</v>
      </c>
      <c r="N805" s="42">
        <f t="shared" si="160"/>
        <v>10</v>
      </c>
      <c r="P805" s="5">
        <f t="shared" si="164"/>
        <v>-420.04922700000066</v>
      </c>
      <c r="Q805" s="5">
        <f t="shared" si="165"/>
        <v>307.70020717671599</v>
      </c>
      <c r="R805" s="5">
        <f t="shared" si="166"/>
        <v>-112.34901982328466</v>
      </c>
      <c r="S805" s="3">
        <f t="shared" si="167"/>
        <v>31104.08637849542</v>
      </c>
    </row>
    <row r="806" spans="1:19" x14ac:dyDescent="0.3">
      <c r="A806" s="4">
        <v>41456</v>
      </c>
      <c r="B806" s="11">
        <v>230.70808400000001</v>
      </c>
      <c r="C806" s="11">
        <v>176.881866</v>
      </c>
      <c r="D806" s="3">
        <f>B806-'ADF test'!$E$3*'Profitability analysis'!C806</f>
        <v>48.771449226575413</v>
      </c>
      <c r="E806" s="3">
        <f t="shared" si="161"/>
        <v>62.946821079762778</v>
      </c>
      <c r="F806" s="3">
        <f t="shared" si="157"/>
        <v>11.617107028160316</v>
      </c>
      <c r="G806" s="17">
        <f t="shared" si="158"/>
        <v>-1.2202153099584705</v>
      </c>
      <c r="H806" s="30">
        <f t="shared" si="159"/>
        <v>9.1978300000000104</v>
      </c>
      <c r="I806" s="30">
        <f>(C806-C805)*'ADF test'!$E$3</f>
        <v>5.8582402371272195</v>
      </c>
      <c r="J806" s="5">
        <f t="shared" si="162"/>
        <v>1</v>
      </c>
      <c r="K806" s="49">
        <f t="shared" si="168"/>
        <v>-28</v>
      </c>
      <c r="L806" s="5">
        <f t="shared" si="163"/>
        <v>0</v>
      </c>
      <c r="M806" s="49">
        <f t="shared" si="169"/>
        <v>-1062</v>
      </c>
      <c r="N806" s="42">
        <f t="shared" si="160"/>
        <v>1</v>
      </c>
      <c r="P806" s="5">
        <f t="shared" si="164"/>
        <v>-266.7370700000003</v>
      </c>
      <c r="Q806" s="5">
        <f t="shared" si="165"/>
        <v>169.88896687668938</v>
      </c>
      <c r="R806" s="5">
        <f t="shared" si="166"/>
        <v>-96.848103123310921</v>
      </c>
      <c r="S806" s="3">
        <f t="shared" si="167"/>
        <v>31007.23827537211</v>
      </c>
    </row>
    <row r="807" spans="1:19" x14ac:dyDescent="0.3">
      <c r="A807" s="4">
        <v>41457</v>
      </c>
      <c r="B807" s="11">
        <v>223.893112</v>
      </c>
      <c r="C807" s="11">
        <v>169.71658300000001</v>
      </c>
      <c r="D807" s="3">
        <f>B807-'ADF test'!$E$3*'Profitability analysis'!C807</f>
        <v>49.326523154399467</v>
      </c>
      <c r="E807" s="3">
        <f t="shared" si="161"/>
        <v>61.773000659985073</v>
      </c>
      <c r="F807" s="3">
        <f t="shared" si="157"/>
        <v>11.12874586866115</v>
      </c>
      <c r="G807" s="17">
        <f t="shared" si="158"/>
        <v>-1.1184079187786309</v>
      </c>
      <c r="H807" s="30">
        <f t="shared" si="159"/>
        <v>-6.8149720000000116</v>
      </c>
      <c r="I807" s="30">
        <f>(C807-C806)*'ADF test'!$E$3</f>
        <v>-7.370045927824088</v>
      </c>
      <c r="J807" s="5">
        <f t="shared" si="162"/>
        <v>1</v>
      </c>
      <c r="K807" s="49">
        <f t="shared" si="168"/>
        <v>-27</v>
      </c>
      <c r="L807" s="5">
        <f t="shared" si="163"/>
        <v>0</v>
      </c>
      <c r="M807" s="49">
        <f t="shared" si="169"/>
        <v>-1062</v>
      </c>
      <c r="N807" s="42">
        <f t="shared" si="160"/>
        <v>1</v>
      </c>
      <c r="P807" s="5">
        <f t="shared" si="164"/>
        <v>190.81921600000032</v>
      </c>
      <c r="Q807" s="5">
        <f t="shared" si="165"/>
        <v>-206.36128597907447</v>
      </c>
      <c r="R807" s="5">
        <f t="shared" si="166"/>
        <v>-15.542069979074142</v>
      </c>
      <c r="S807" s="3">
        <f t="shared" si="167"/>
        <v>30991.696205393037</v>
      </c>
    </row>
    <row r="808" spans="1:19" x14ac:dyDescent="0.3">
      <c r="A808" s="4">
        <v>41458</v>
      </c>
      <c r="B808" s="11">
        <v>209.88192699999999</v>
      </c>
      <c r="C808" s="11">
        <v>157.315079</v>
      </c>
      <c r="D808" s="3">
        <f>B808-'ADF test'!$E$3*'Profitability analysis'!C808</f>
        <v>48.071241034173283</v>
      </c>
      <c r="E808" s="3">
        <f t="shared" si="161"/>
        <v>60.669074651228236</v>
      </c>
      <c r="F808" s="3">
        <f t="shared" si="157"/>
        <v>10.773238449742118</v>
      </c>
      <c r="G808" s="17">
        <f t="shared" si="158"/>
        <v>-1.1693636668142726</v>
      </c>
      <c r="H808" s="30">
        <f t="shared" si="159"/>
        <v>-14.011185000000012</v>
      </c>
      <c r="I808" s="30">
        <f>(C808-C807)*'ADF test'!$E$3</f>
        <v>-12.755902879773823</v>
      </c>
      <c r="J808" s="5">
        <f t="shared" si="162"/>
        <v>1</v>
      </c>
      <c r="K808" s="49">
        <f t="shared" si="168"/>
        <v>-26</v>
      </c>
      <c r="L808" s="5">
        <f t="shared" si="163"/>
        <v>0</v>
      </c>
      <c r="M808" s="49">
        <f t="shared" si="169"/>
        <v>-1062</v>
      </c>
      <c r="N808" s="42">
        <f t="shared" si="160"/>
        <v>1</v>
      </c>
      <c r="P808" s="5">
        <f t="shared" si="164"/>
        <v>378.30199500000032</v>
      </c>
      <c r="Q808" s="5">
        <f t="shared" si="165"/>
        <v>-344.40937775389318</v>
      </c>
      <c r="R808" s="5">
        <f t="shared" si="166"/>
        <v>33.892617246107136</v>
      </c>
      <c r="S808" s="3">
        <f t="shared" si="167"/>
        <v>31025.588822639143</v>
      </c>
    </row>
    <row r="809" spans="1:19" x14ac:dyDescent="0.3">
      <c r="A809" s="4">
        <v>41459</v>
      </c>
      <c r="B809" s="11">
        <v>214.07576</v>
      </c>
      <c r="C809" s="11">
        <v>159.290131</v>
      </c>
      <c r="D809" s="3">
        <f>B809-'ADF test'!$E$3*'Profitability analysis'!C809</f>
        <v>50.23358079798976</v>
      </c>
      <c r="E809" s="3">
        <f t="shared" si="161"/>
        <v>59.793072956351203</v>
      </c>
      <c r="F809" s="3">
        <f t="shared" si="157"/>
        <v>10.505574071738016</v>
      </c>
      <c r="G809" s="17">
        <f t="shared" si="158"/>
        <v>-0.90994476770939037</v>
      </c>
      <c r="H809" s="30">
        <f t="shared" si="159"/>
        <v>4.1938330000000121</v>
      </c>
      <c r="I809" s="30">
        <f>(C809-C808)*'ADF test'!$E$3</f>
        <v>2.0314932361835369</v>
      </c>
      <c r="J809" s="5">
        <f t="shared" si="162"/>
        <v>0</v>
      </c>
      <c r="K809" s="49">
        <f t="shared" si="168"/>
        <v>-26</v>
      </c>
      <c r="L809" s="5">
        <f t="shared" si="163"/>
        <v>0</v>
      </c>
      <c r="M809" s="49">
        <f t="shared" si="169"/>
        <v>-1062</v>
      </c>
      <c r="N809" s="42">
        <f t="shared" si="160"/>
        <v>0</v>
      </c>
      <c r="P809" s="5">
        <f t="shared" si="164"/>
        <v>-109.03965800000032</v>
      </c>
      <c r="Q809" s="5">
        <f t="shared" si="165"/>
        <v>52.818824140771959</v>
      </c>
      <c r="R809" s="5">
        <f t="shared" si="166"/>
        <v>-56.220833859228357</v>
      </c>
      <c r="S809" s="3">
        <f t="shared" si="167"/>
        <v>30969.367988779915</v>
      </c>
    </row>
    <row r="810" spans="1:19" x14ac:dyDescent="0.3">
      <c r="A810" s="4">
        <v>41460</v>
      </c>
      <c r="B810" s="11">
        <v>214.74295000000001</v>
      </c>
      <c r="C810" s="11">
        <v>159.79537999999999</v>
      </c>
      <c r="D810" s="3">
        <f>B810-'ADF test'!$E$3*'Profitability analysis'!C810</f>
        <v>50.381083252503117</v>
      </c>
      <c r="E810" s="3">
        <f t="shared" si="161"/>
        <v>59.203566804757948</v>
      </c>
      <c r="F810" s="3">
        <f t="shared" si="157"/>
        <v>10.521504715553185</v>
      </c>
      <c r="G810" s="17">
        <f t="shared" si="158"/>
        <v>-0.83851918435327855</v>
      </c>
      <c r="H810" s="30">
        <f t="shared" si="159"/>
        <v>0.66719000000000506</v>
      </c>
      <c r="I810" s="30">
        <f>(C810-C809)*'ADF test'!$E$3</f>
        <v>0.51968754548663887</v>
      </c>
      <c r="J810" s="5">
        <f t="shared" si="162"/>
        <v>0</v>
      </c>
      <c r="K810" s="49">
        <f t="shared" si="168"/>
        <v>-26</v>
      </c>
      <c r="L810" s="5">
        <f t="shared" si="163"/>
        <v>0</v>
      </c>
      <c r="M810" s="49">
        <f t="shared" si="169"/>
        <v>-1062</v>
      </c>
      <c r="N810" s="42">
        <f t="shared" si="160"/>
        <v>0</v>
      </c>
      <c r="P810" s="5">
        <f t="shared" si="164"/>
        <v>-17.346940000000131</v>
      </c>
      <c r="Q810" s="5">
        <f t="shared" si="165"/>
        <v>13.51187618265261</v>
      </c>
      <c r="R810" s="5">
        <f t="shared" si="166"/>
        <v>-3.8350638173475211</v>
      </c>
      <c r="S810" s="3">
        <f t="shared" si="167"/>
        <v>30965.532924962568</v>
      </c>
    </row>
    <row r="811" spans="1:19" x14ac:dyDescent="0.3">
      <c r="A811" s="4">
        <v>41463</v>
      </c>
      <c r="B811" s="11">
        <v>215.076538</v>
      </c>
      <c r="C811" s="11">
        <v>157.54475400000001</v>
      </c>
      <c r="D811" s="3">
        <f>B811-'ADF test'!$E$3*'Profitability analysis'!C811</f>
        <v>53.029613591326978</v>
      </c>
      <c r="E811" s="3">
        <f t="shared" si="161"/>
        <v>58.729977953926699</v>
      </c>
      <c r="F811" s="3">
        <f t="shared" si="157"/>
        <v>10.467039161909439</v>
      </c>
      <c r="G811" s="17">
        <f t="shared" si="158"/>
        <v>-0.54460141730852552</v>
      </c>
      <c r="H811" s="30">
        <f t="shared" si="159"/>
        <v>0.33358799999999178</v>
      </c>
      <c r="I811" s="30">
        <f>(C811-C810)*'ADF test'!$E$3</f>
        <v>-2.3149423388238701</v>
      </c>
      <c r="J811" s="5">
        <f t="shared" si="162"/>
        <v>0</v>
      </c>
      <c r="K811" s="49">
        <f t="shared" si="168"/>
        <v>-26</v>
      </c>
      <c r="L811" s="5">
        <f t="shared" si="163"/>
        <v>0</v>
      </c>
      <c r="M811" s="49">
        <f t="shared" si="169"/>
        <v>-1062</v>
      </c>
      <c r="N811" s="42">
        <f t="shared" si="160"/>
        <v>0</v>
      </c>
      <c r="P811" s="5">
        <f t="shared" si="164"/>
        <v>-8.6732879999997863</v>
      </c>
      <c r="Q811" s="5">
        <f t="shared" si="165"/>
        <v>-60.188500809420624</v>
      </c>
      <c r="R811" s="5">
        <f t="shared" si="166"/>
        <v>-68.861788809420403</v>
      </c>
      <c r="S811" s="3">
        <f t="shared" si="167"/>
        <v>30896.671136153149</v>
      </c>
    </row>
    <row r="812" spans="1:19" x14ac:dyDescent="0.3">
      <c r="A812" s="4">
        <v>41464</v>
      </c>
      <c r="B812" s="11">
        <v>219.74696399999999</v>
      </c>
      <c r="C812" s="11">
        <v>162.13789399999999</v>
      </c>
      <c r="D812" s="3">
        <f>B812-'ADF test'!$E$3*'Profitability analysis'!C812</f>
        <v>52.975641022153127</v>
      </c>
      <c r="E812" s="3">
        <f t="shared" si="161"/>
        <v>58.378121582342935</v>
      </c>
      <c r="F812" s="3">
        <f t="shared" si="157"/>
        <v>10.477485977288604</v>
      </c>
      <c r="G812" s="17">
        <f t="shared" si="158"/>
        <v>-0.51562756293832601</v>
      </c>
      <c r="H812" s="30">
        <f t="shared" si="159"/>
        <v>4.670425999999992</v>
      </c>
      <c r="I812" s="30">
        <f>(C812-C811)*'ADF test'!$E$3</f>
        <v>4.7243985691738652</v>
      </c>
      <c r="J812" s="5">
        <f t="shared" si="162"/>
        <v>0</v>
      </c>
      <c r="K812" s="49">
        <f t="shared" si="168"/>
        <v>-26</v>
      </c>
      <c r="L812" s="5">
        <f t="shared" si="163"/>
        <v>0</v>
      </c>
      <c r="M812" s="49">
        <f t="shared" si="169"/>
        <v>-1062</v>
      </c>
      <c r="N812" s="42">
        <f t="shared" si="160"/>
        <v>0</v>
      </c>
      <c r="P812" s="5">
        <f t="shared" si="164"/>
        <v>-121.43107599999979</v>
      </c>
      <c r="Q812" s="5">
        <f t="shared" si="165"/>
        <v>122.8343627985205</v>
      </c>
      <c r="R812" s="5">
        <f t="shared" si="166"/>
        <v>1.4032867985207105</v>
      </c>
      <c r="S812" s="3">
        <f t="shared" si="167"/>
        <v>30898.074422951671</v>
      </c>
    </row>
    <row r="813" spans="1:19" x14ac:dyDescent="0.3">
      <c r="A813" s="4">
        <v>41465</v>
      </c>
      <c r="B813" s="11">
        <v>216.077347</v>
      </c>
      <c r="C813" s="11">
        <v>159.106415</v>
      </c>
      <c r="D813" s="3">
        <f>B813-'ADF test'!$E$3*'Profitability analysis'!C813</f>
        <v>52.424133866416668</v>
      </c>
      <c r="E813" s="3">
        <f t="shared" si="161"/>
        <v>57.909231197699086</v>
      </c>
      <c r="F813" s="3">
        <f t="shared" si="157"/>
        <v>10.416484938633532</v>
      </c>
      <c r="G813" s="17">
        <f t="shared" si="158"/>
        <v>-0.52657853043485225</v>
      </c>
      <c r="H813" s="30">
        <f t="shared" si="159"/>
        <v>-3.6696169999999881</v>
      </c>
      <c r="I813" s="30">
        <f>(C813-C812)*'ADF test'!$E$3</f>
        <v>-3.1181098442635418</v>
      </c>
      <c r="J813" s="5">
        <f t="shared" si="162"/>
        <v>0</v>
      </c>
      <c r="K813" s="49">
        <f t="shared" si="168"/>
        <v>-26</v>
      </c>
      <c r="L813" s="5">
        <f t="shared" si="163"/>
        <v>0</v>
      </c>
      <c r="M813" s="49">
        <f t="shared" si="169"/>
        <v>-1062</v>
      </c>
      <c r="N813" s="42">
        <f t="shared" si="160"/>
        <v>0</v>
      </c>
      <c r="P813" s="5">
        <f t="shared" si="164"/>
        <v>95.410041999999692</v>
      </c>
      <c r="Q813" s="5">
        <f t="shared" si="165"/>
        <v>-81.070855950852092</v>
      </c>
      <c r="R813" s="5">
        <f t="shared" si="166"/>
        <v>14.3391860491476</v>
      </c>
      <c r="S813" s="3">
        <f t="shared" si="167"/>
        <v>30912.413609000818</v>
      </c>
    </row>
    <row r="814" spans="1:19" x14ac:dyDescent="0.3">
      <c r="A814" s="4">
        <v>41466</v>
      </c>
      <c r="B814" s="11">
        <v>220.223511</v>
      </c>
      <c r="C814" s="11">
        <v>162.18382299999999</v>
      </c>
      <c r="D814" s="3">
        <f>B814-'ADF test'!$E$3*'Profitability analysis'!C814</f>
        <v>53.404946505046411</v>
      </c>
      <c r="E814" s="3">
        <f t="shared" si="161"/>
        <v>57.607748929014953</v>
      </c>
      <c r="F814" s="3">
        <f t="shared" si="157"/>
        <v>10.411432980730773</v>
      </c>
      <c r="G814" s="17">
        <f t="shared" si="158"/>
        <v>-0.40367185110320425</v>
      </c>
      <c r="H814" s="30">
        <f t="shared" si="159"/>
        <v>4.1461639999999989</v>
      </c>
      <c r="I814" s="30">
        <f>(C814-C813)*'ADF test'!$E$3</f>
        <v>3.1653513613702691</v>
      </c>
      <c r="J814" s="5">
        <f t="shared" si="162"/>
        <v>0</v>
      </c>
      <c r="K814" s="49">
        <f t="shared" si="168"/>
        <v>-26</v>
      </c>
      <c r="L814" s="5">
        <f t="shared" si="163"/>
        <v>0</v>
      </c>
      <c r="M814" s="49">
        <f t="shared" si="169"/>
        <v>-1062</v>
      </c>
      <c r="N814" s="42">
        <f t="shared" si="160"/>
        <v>0</v>
      </c>
      <c r="P814" s="5">
        <f t="shared" si="164"/>
        <v>-107.80026399999997</v>
      </c>
      <c r="Q814" s="5">
        <f t="shared" si="165"/>
        <v>82.29913539562699</v>
      </c>
      <c r="R814" s="5">
        <f t="shared" si="166"/>
        <v>-25.50112860437298</v>
      </c>
      <c r="S814" s="3">
        <f t="shared" si="167"/>
        <v>30886.912480396444</v>
      </c>
    </row>
    <row r="815" spans="1:19" x14ac:dyDescent="0.3">
      <c r="A815" s="4">
        <v>41467</v>
      </c>
      <c r="B815" s="11">
        <v>217.173462</v>
      </c>
      <c r="C815" s="11">
        <v>161.265198</v>
      </c>
      <c r="D815" s="3">
        <f>B815-'ADF test'!$E$3*'Profitability analysis'!C815</f>
        <v>51.299774133149896</v>
      </c>
      <c r="E815" s="3">
        <f t="shared" si="161"/>
        <v>57.178208490343472</v>
      </c>
      <c r="F815" s="3">
        <f t="shared" si="157"/>
        <v>10.396488699439503</v>
      </c>
      <c r="G815" s="17">
        <f t="shared" si="158"/>
        <v>-0.56542497444454443</v>
      </c>
      <c r="H815" s="30">
        <f t="shared" si="159"/>
        <v>-3.0500490000000013</v>
      </c>
      <c r="I815" s="30">
        <f>(C815-C814)*'ADF test'!$E$3</f>
        <v>-0.94487662810350304</v>
      </c>
      <c r="J815" s="5">
        <f t="shared" si="162"/>
        <v>0</v>
      </c>
      <c r="K815" s="49">
        <f t="shared" si="168"/>
        <v>-26</v>
      </c>
      <c r="L815" s="5">
        <f t="shared" si="163"/>
        <v>0</v>
      </c>
      <c r="M815" s="49">
        <f t="shared" si="169"/>
        <v>-1062</v>
      </c>
      <c r="N815" s="42">
        <f t="shared" si="160"/>
        <v>0</v>
      </c>
      <c r="P815" s="5">
        <f t="shared" si="164"/>
        <v>79.301274000000035</v>
      </c>
      <c r="Q815" s="5">
        <f t="shared" si="165"/>
        <v>-24.566792330691079</v>
      </c>
      <c r="R815" s="5">
        <f t="shared" si="166"/>
        <v>54.734481669308956</v>
      </c>
      <c r="S815" s="3">
        <f t="shared" si="167"/>
        <v>30941.646962065752</v>
      </c>
    </row>
    <row r="816" spans="1:19" x14ac:dyDescent="0.3">
      <c r="A816" s="4">
        <v>41470</v>
      </c>
      <c r="B816" s="11">
        <v>220.414154</v>
      </c>
      <c r="C816" s="11">
        <v>165.85833700000001</v>
      </c>
      <c r="D816" s="3">
        <f>B816-'ADF test'!$E$3*'Profitability analysis'!C816</f>
        <v>49.81606859255308</v>
      </c>
      <c r="E816" s="3">
        <f t="shared" si="161"/>
        <v>56.621027459425363</v>
      </c>
      <c r="F816" s="3">
        <f t="shared" si="157"/>
        <v>10.325605719563457</v>
      </c>
      <c r="G816" s="17">
        <f t="shared" si="158"/>
        <v>-0.6590372566695275</v>
      </c>
      <c r="H816" s="30">
        <f t="shared" si="159"/>
        <v>3.2406919999999957</v>
      </c>
      <c r="I816" s="30">
        <f>(C816-C815)*'ADF test'!$E$3</f>
        <v>4.7243975405968079</v>
      </c>
      <c r="J816" s="5">
        <f t="shared" si="162"/>
        <v>0</v>
      </c>
      <c r="K816" s="49">
        <f t="shared" si="168"/>
        <v>-26</v>
      </c>
      <c r="L816" s="5">
        <f t="shared" si="163"/>
        <v>0</v>
      </c>
      <c r="M816" s="49">
        <f t="shared" si="169"/>
        <v>-1062</v>
      </c>
      <c r="N816" s="42">
        <f t="shared" si="160"/>
        <v>0</v>
      </c>
      <c r="P816" s="5">
        <f t="shared" si="164"/>
        <v>-84.257991999999888</v>
      </c>
      <c r="Q816" s="5">
        <f t="shared" si="165"/>
        <v>122.83433605551701</v>
      </c>
      <c r="R816" s="5">
        <f t="shared" si="166"/>
        <v>38.576344055517126</v>
      </c>
      <c r="S816" s="3">
        <f t="shared" si="167"/>
        <v>30980.223306121268</v>
      </c>
    </row>
    <row r="817" spans="1:19" x14ac:dyDescent="0.3">
      <c r="A817" s="4">
        <v>41471</v>
      </c>
      <c r="B817" s="11">
        <v>210.54911799999999</v>
      </c>
      <c r="C817" s="11">
        <v>154.46734599999999</v>
      </c>
      <c r="D817" s="3">
        <f>B817-'ADF test'!$E$3*'Profitability analysis'!C817</f>
        <v>51.667544952697284</v>
      </c>
      <c r="E817" s="3">
        <f t="shared" si="161"/>
        <v>56.121264275461435</v>
      </c>
      <c r="F817" s="3">
        <f t="shared" si="157"/>
        <v>10.184809765654091</v>
      </c>
      <c r="G817" s="17">
        <f t="shared" si="158"/>
        <v>-0.43729037902929585</v>
      </c>
      <c r="H817" s="30">
        <f t="shared" si="159"/>
        <v>-9.8650360000000035</v>
      </c>
      <c r="I817" s="30">
        <f>(C817-C816)*'ADF test'!$E$3</f>
        <v>-11.716512360144195</v>
      </c>
      <c r="J817" s="5">
        <f t="shared" si="162"/>
        <v>0</v>
      </c>
      <c r="K817" s="49">
        <f t="shared" si="168"/>
        <v>-26</v>
      </c>
      <c r="L817" s="5">
        <f t="shared" si="163"/>
        <v>0</v>
      </c>
      <c r="M817" s="49">
        <f t="shared" si="169"/>
        <v>-1062</v>
      </c>
      <c r="N817" s="42">
        <f t="shared" si="160"/>
        <v>0</v>
      </c>
      <c r="P817" s="5">
        <f t="shared" si="164"/>
        <v>256.49093600000009</v>
      </c>
      <c r="Q817" s="5">
        <f t="shared" si="165"/>
        <v>-304.62932136374906</v>
      </c>
      <c r="R817" s="5">
        <f t="shared" si="166"/>
        <v>-48.138385363748966</v>
      </c>
      <c r="S817" s="3">
        <f t="shared" si="167"/>
        <v>30932.084920757519</v>
      </c>
    </row>
    <row r="818" spans="1:19" x14ac:dyDescent="0.3">
      <c r="A818" s="4">
        <v>41472</v>
      </c>
      <c r="B818" s="11">
        <v>203.87712099999999</v>
      </c>
      <c r="C818" s="11">
        <v>143.53568999999999</v>
      </c>
      <c r="D818" s="3">
        <f>B818-'ADF test'!$E$3*'Profitability analysis'!C818</f>
        <v>56.239598855805212</v>
      </c>
      <c r="E818" s="3">
        <f t="shared" si="161"/>
        <v>55.675164056026162</v>
      </c>
      <c r="F818" s="3">
        <f t="shared" si="157"/>
        <v>9.8609955722520404</v>
      </c>
      <c r="G818" s="17">
        <f t="shared" si="158"/>
        <v>5.7239129218080116E-2</v>
      </c>
      <c r="H818" s="30">
        <f t="shared" si="159"/>
        <v>-6.6719970000000046</v>
      </c>
      <c r="I818" s="30">
        <f>(C818-C817)*'ADF test'!$E$3</f>
        <v>-11.244050903107933</v>
      </c>
      <c r="J818" s="5">
        <f t="shared" si="162"/>
        <v>0</v>
      </c>
      <c r="K818" s="49">
        <f t="shared" si="168"/>
        <v>-26</v>
      </c>
      <c r="L818" s="5">
        <f t="shared" si="163"/>
        <v>0</v>
      </c>
      <c r="M818" s="49">
        <f t="shared" si="169"/>
        <v>-1062</v>
      </c>
      <c r="N818" s="42">
        <f t="shared" si="160"/>
        <v>0</v>
      </c>
      <c r="P818" s="5">
        <f t="shared" si="164"/>
        <v>173.47192200000012</v>
      </c>
      <c r="Q818" s="5">
        <f t="shared" si="165"/>
        <v>-292.34532348080626</v>
      </c>
      <c r="R818" s="5">
        <f t="shared" si="166"/>
        <v>-118.87340148080614</v>
      </c>
      <c r="S818" s="3">
        <f t="shared" si="167"/>
        <v>30813.211519276712</v>
      </c>
    </row>
    <row r="819" spans="1:19" x14ac:dyDescent="0.3">
      <c r="A819" s="4">
        <v>41473</v>
      </c>
      <c r="B819" s="11">
        <v>208.070953</v>
      </c>
      <c r="C819" s="11">
        <v>150.05793800000001</v>
      </c>
      <c r="D819" s="3">
        <f>B819-'ADF test'!$E$3*'Profitability analysis'!C819</f>
        <v>53.724795996210844</v>
      </c>
      <c r="E819" s="3">
        <f t="shared" si="161"/>
        <v>55.226084703577875</v>
      </c>
      <c r="F819" s="3">
        <f t="shared" si="157"/>
        <v>9.6220557912785427</v>
      </c>
      <c r="G819" s="17">
        <f t="shared" si="158"/>
        <v>-0.15602577452604291</v>
      </c>
      <c r="H819" s="30">
        <f t="shared" si="159"/>
        <v>4.1938320000000147</v>
      </c>
      <c r="I819" s="30">
        <f>(C819-C818)*'ADF test'!$E$3</f>
        <v>6.7086348595943832</v>
      </c>
      <c r="J819" s="5">
        <f t="shared" si="162"/>
        <v>0</v>
      </c>
      <c r="K819" s="49">
        <f t="shared" si="168"/>
        <v>-26</v>
      </c>
      <c r="L819" s="5">
        <f t="shared" si="163"/>
        <v>0</v>
      </c>
      <c r="M819" s="49">
        <f t="shared" si="169"/>
        <v>-1062</v>
      </c>
      <c r="N819" s="42">
        <f t="shared" si="160"/>
        <v>0</v>
      </c>
      <c r="P819" s="5">
        <f t="shared" si="164"/>
        <v>-109.03963200000038</v>
      </c>
      <c r="Q819" s="5">
        <f t="shared" si="165"/>
        <v>174.42450634945396</v>
      </c>
      <c r="R819" s="5">
        <f t="shared" si="166"/>
        <v>65.384874349453582</v>
      </c>
      <c r="S819" s="3">
        <f t="shared" si="167"/>
        <v>30878.596393626165</v>
      </c>
    </row>
    <row r="820" spans="1:19" x14ac:dyDescent="0.3">
      <c r="A820" s="4">
        <v>41474</v>
      </c>
      <c r="B820" s="11">
        <v>201.589584</v>
      </c>
      <c r="C820" s="11">
        <v>143.81127900000001</v>
      </c>
      <c r="D820" s="3">
        <f>B820-'ADF test'!$E$3*'Profitability analysis'!C820</f>
        <v>53.668597324508511</v>
      </c>
      <c r="E820" s="3">
        <f t="shared" si="161"/>
        <v>54.594072923658999</v>
      </c>
      <c r="F820" s="3">
        <f t="shared" si="157"/>
        <v>9.0449407204235577</v>
      </c>
      <c r="G820" s="17">
        <f t="shared" si="158"/>
        <v>-0.10231969758085376</v>
      </c>
      <c r="H820" s="30">
        <f t="shared" si="159"/>
        <v>-6.4813690000000008</v>
      </c>
      <c r="I820" s="30">
        <f>(C820-C819)*'ADF test'!$E$3</f>
        <v>-6.4251703282976713</v>
      </c>
      <c r="J820" s="5">
        <f t="shared" si="162"/>
        <v>0</v>
      </c>
      <c r="K820" s="49">
        <f t="shared" si="168"/>
        <v>-26</v>
      </c>
      <c r="L820" s="5">
        <f t="shared" si="163"/>
        <v>0</v>
      </c>
      <c r="M820" s="49">
        <f t="shared" si="169"/>
        <v>-1062</v>
      </c>
      <c r="N820" s="42">
        <f t="shared" si="160"/>
        <v>0</v>
      </c>
      <c r="P820" s="5">
        <f t="shared" si="164"/>
        <v>168.51559400000002</v>
      </c>
      <c r="Q820" s="5">
        <f t="shared" si="165"/>
        <v>-167.05442853573945</v>
      </c>
      <c r="R820" s="5">
        <f t="shared" si="166"/>
        <v>1.4611654642605743</v>
      </c>
      <c r="S820" s="3">
        <f t="shared" si="167"/>
        <v>30880.057559090426</v>
      </c>
    </row>
    <row r="821" spans="1:19" x14ac:dyDescent="0.3">
      <c r="A821" s="4">
        <v>41477</v>
      </c>
      <c r="B821" s="11">
        <v>201.25598099999999</v>
      </c>
      <c r="C821" s="11">
        <v>142.984497</v>
      </c>
      <c r="D821" s="3">
        <f>B821-'ADF test'!$E$3*'Profitability analysis'!C821</f>
        <v>54.185403347054915</v>
      </c>
      <c r="E821" s="3">
        <f t="shared" si="161"/>
        <v>53.918148224779223</v>
      </c>
      <c r="F821" s="3">
        <f t="shared" si="157"/>
        <v>8.2298833389663955</v>
      </c>
      <c r="G821" s="17">
        <f t="shared" si="158"/>
        <v>3.2473743705491852E-2</v>
      </c>
      <c r="H821" s="30">
        <f t="shared" si="159"/>
        <v>-0.33360300000001075</v>
      </c>
      <c r="I821" s="30">
        <f>(C821-C820)*'ADF test'!$E$3</f>
        <v>-0.85040902254639883</v>
      </c>
      <c r="J821" s="5">
        <f t="shared" si="162"/>
        <v>0</v>
      </c>
      <c r="K821" s="49">
        <f t="shared" si="168"/>
        <v>-26</v>
      </c>
      <c r="L821" s="5">
        <f t="shared" si="163"/>
        <v>0</v>
      </c>
      <c r="M821" s="49">
        <f t="shared" si="169"/>
        <v>-1062</v>
      </c>
      <c r="N821" s="42">
        <f t="shared" si="160"/>
        <v>0</v>
      </c>
      <c r="P821" s="5">
        <f t="shared" si="164"/>
        <v>8.6736780000002796</v>
      </c>
      <c r="Q821" s="5">
        <f t="shared" si="165"/>
        <v>-22.11063458620637</v>
      </c>
      <c r="R821" s="5">
        <f t="shared" si="166"/>
        <v>-13.43695658620609</v>
      </c>
      <c r="S821" s="3">
        <f t="shared" si="167"/>
        <v>30866.620602504219</v>
      </c>
    </row>
    <row r="822" spans="1:19" x14ac:dyDescent="0.3">
      <c r="A822" s="4">
        <v>41478</v>
      </c>
      <c r="B822" s="11">
        <v>205.11621099999999</v>
      </c>
      <c r="C822" s="11">
        <v>141.74435399999999</v>
      </c>
      <c r="D822" s="3">
        <f>B822-'ADF test'!$E$3*'Profitability analysis'!C822</f>
        <v>59.321216023561846</v>
      </c>
      <c r="E822" s="3">
        <f t="shared" si="161"/>
        <v>53.409294996547047</v>
      </c>
      <c r="F822" s="3">
        <f t="shared" si="157"/>
        <v>7.3306863501884436</v>
      </c>
      <c r="G822" s="17">
        <f t="shared" si="158"/>
        <v>0.80646214346120892</v>
      </c>
      <c r="H822" s="30">
        <f t="shared" si="159"/>
        <v>3.8602300000000014</v>
      </c>
      <c r="I822" s="30">
        <f>(C822-C821)*'ADF test'!$E$3</f>
        <v>-1.2755826765069422</v>
      </c>
      <c r="J822" s="5">
        <f t="shared" si="162"/>
        <v>0</v>
      </c>
      <c r="K822" s="49">
        <f t="shared" si="168"/>
        <v>-26</v>
      </c>
      <c r="L822" s="5">
        <f t="shared" si="163"/>
        <v>0</v>
      </c>
      <c r="M822" s="49">
        <f t="shared" si="169"/>
        <v>-1062</v>
      </c>
      <c r="N822" s="42">
        <f t="shared" si="160"/>
        <v>0</v>
      </c>
      <c r="P822" s="5">
        <f t="shared" si="164"/>
        <v>-100.36598000000004</v>
      </c>
      <c r="Q822" s="5">
        <f t="shared" si="165"/>
        <v>-33.165149589180501</v>
      </c>
      <c r="R822" s="5">
        <f t="shared" si="166"/>
        <v>-133.53112958918052</v>
      </c>
      <c r="S822" s="3">
        <f t="shared" si="167"/>
        <v>30733.089472915039</v>
      </c>
    </row>
    <row r="823" spans="1:19" x14ac:dyDescent="0.3">
      <c r="A823" s="4">
        <v>41479</v>
      </c>
      <c r="B823" s="11">
        <v>187.38777200000001</v>
      </c>
      <c r="C823" s="11">
        <v>134.34939600000001</v>
      </c>
      <c r="D823" s="3">
        <f>B823-'ADF test'!$E$3*'Profitability analysis'!C823</f>
        <v>49.199061394232217</v>
      </c>
      <c r="E823" s="3">
        <f t="shared" si="161"/>
        <v>52.672187076790486</v>
      </c>
      <c r="F823" s="3">
        <f t="shared" si="157"/>
        <v>6.537263429162552</v>
      </c>
      <c r="G823" s="17">
        <f t="shared" si="158"/>
        <v>-0.53128128003298003</v>
      </c>
      <c r="H823" s="30">
        <f t="shared" si="159"/>
        <v>-17.72843899999998</v>
      </c>
      <c r="I823" s="30">
        <f>(C823-C822)*'ADF test'!$E$3</f>
        <v>-7.6062843706703651</v>
      </c>
      <c r="J823" s="5">
        <f t="shared" si="162"/>
        <v>0</v>
      </c>
      <c r="K823" s="49">
        <f t="shared" si="168"/>
        <v>-26</v>
      </c>
      <c r="L823" s="5">
        <f t="shared" si="163"/>
        <v>0</v>
      </c>
      <c r="M823" s="49">
        <f t="shared" si="169"/>
        <v>-1062</v>
      </c>
      <c r="N823" s="42">
        <f t="shared" si="160"/>
        <v>0</v>
      </c>
      <c r="P823" s="5">
        <f t="shared" si="164"/>
        <v>460.93941399999949</v>
      </c>
      <c r="Q823" s="5">
        <f t="shared" si="165"/>
        <v>-197.76339363742949</v>
      </c>
      <c r="R823" s="5">
        <f t="shared" si="166"/>
        <v>263.17602036257</v>
      </c>
      <c r="S823" s="3">
        <f t="shared" si="167"/>
        <v>30996.265493277609</v>
      </c>
    </row>
    <row r="824" spans="1:19" x14ac:dyDescent="0.3">
      <c r="A824" s="4">
        <v>41480</v>
      </c>
      <c r="B824" s="11">
        <v>182.62205499999999</v>
      </c>
      <c r="C824" s="11">
        <v>133.338898</v>
      </c>
      <c r="D824" s="3">
        <f>B824-'ADF test'!$E$3*'Profitability analysis'!C824</f>
        <v>45.472719485205516</v>
      </c>
      <c r="E824" s="3">
        <f t="shared" si="161"/>
        <v>51.912638915849058</v>
      </c>
      <c r="F824" s="3">
        <f t="shared" si="157"/>
        <v>5.9622654022761443</v>
      </c>
      <c r="G824" s="17">
        <f t="shared" si="158"/>
        <v>-1.0801128423744857</v>
      </c>
      <c r="H824" s="30">
        <f t="shared" si="159"/>
        <v>-4.7657170000000235</v>
      </c>
      <c r="I824" s="30">
        <f>(C824-C823)*'ADF test'!$E$3</f>
        <v>-1.039375090973307</v>
      </c>
      <c r="J824" s="5">
        <f t="shared" si="162"/>
        <v>1</v>
      </c>
      <c r="K824" s="49">
        <f t="shared" si="168"/>
        <v>-25</v>
      </c>
      <c r="L824" s="5">
        <f t="shared" si="163"/>
        <v>0</v>
      </c>
      <c r="M824" s="49">
        <f t="shared" si="169"/>
        <v>-1062</v>
      </c>
      <c r="N824" s="42">
        <f t="shared" si="160"/>
        <v>1</v>
      </c>
      <c r="P824" s="5">
        <f t="shared" si="164"/>
        <v>123.90864200000061</v>
      </c>
      <c r="Q824" s="5">
        <f t="shared" si="165"/>
        <v>-27.023752365305985</v>
      </c>
      <c r="R824" s="5">
        <f t="shared" si="166"/>
        <v>96.88488963469463</v>
      </c>
      <c r="S824" s="3">
        <f t="shared" si="167"/>
        <v>31093.150382912303</v>
      </c>
    </row>
    <row r="825" spans="1:19" x14ac:dyDescent="0.3">
      <c r="A825" s="4">
        <v>41481</v>
      </c>
      <c r="B825" s="11">
        <v>174.42503400000001</v>
      </c>
      <c r="C825" s="11">
        <v>123.096191</v>
      </c>
      <c r="D825" s="3">
        <f>B825-'ADF test'!$E$3*'Profitability analysis'!C825</f>
        <v>47.811112231633331</v>
      </c>
      <c r="E825" s="3">
        <f t="shared" si="161"/>
        <v>51.260322664199762</v>
      </c>
      <c r="F825" s="3">
        <f t="shared" si="157"/>
        <v>5.2381520370533039</v>
      </c>
      <c r="G825" s="17">
        <f t="shared" si="158"/>
        <v>-0.65847848786511498</v>
      </c>
      <c r="H825" s="30">
        <f t="shared" si="159"/>
        <v>-8.1970209999999781</v>
      </c>
      <c r="I825" s="30">
        <f>(C825-C824)*'ADF test'!$E$3</f>
        <v>-10.535413746427793</v>
      </c>
      <c r="J825" s="5">
        <f t="shared" si="162"/>
        <v>0</v>
      </c>
      <c r="K825" s="49">
        <f t="shared" si="168"/>
        <v>-25</v>
      </c>
      <c r="L825" s="5">
        <f t="shared" si="163"/>
        <v>0</v>
      </c>
      <c r="M825" s="49">
        <f t="shared" si="169"/>
        <v>-1062</v>
      </c>
      <c r="N825" s="42">
        <f t="shared" si="160"/>
        <v>0</v>
      </c>
      <c r="P825" s="5">
        <f t="shared" si="164"/>
        <v>204.92552499999945</v>
      </c>
      <c r="Q825" s="5">
        <f t="shared" si="165"/>
        <v>-263.38534366069484</v>
      </c>
      <c r="R825" s="5">
        <f t="shared" si="166"/>
        <v>-58.45981866069539</v>
      </c>
      <c r="S825" s="3">
        <f t="shared" si="167"/>
        <v>31034.690564251607</v>
      </c>
    </row>
    <row r="826" spans="1:19" x14ac:dyDescent="0.3">
      <c r="A826" s="4">
        <v>41484</v>
      </c>
      <c r="B826" s="11">
        <v>171.66091900000001</v>
      </c>
      <c r="C826" s="11">
        <v>120.018784</v>
      </c>
      <c r="D826" s="3">
        <f>B826-'ADF test'!$E$3*'Profitability analysis'!C826</f>
        <v>48.212347564426523</v>
      </c>
      <c r="E826" s="3">
        <f t="shared" si="161"/>
        <v>50.82688839752268</v>
      </c>
      <c r="F826" s="3">
        <f t="shared" si="157"/>
        <v>4.9139491183199366</v>
      </c>
      <c r="G826" s="17">
        <f t="shared" si="158"/>
        <v>-0.53206510082669722</v>
      </c>
      <c r="H826" s="30">
        <f t="shared" si="159"/>
        <v>-2.7641150000000039</v>
      </c>
      <c r="I826" s="30">
        <f>(C826-C825)*'ADF test'!$E$3</f>
        <v>-3.1653503327931976</v>
      </c>
      <c r="J826" s="5">
        <f t="shared" si="162"/>
        <v>0</v>
      </c>
      <c r="K826" s="49">
        <f t="shared" si="168"/>
        <v>-25</v>
      </c>
      <c r="L826" s="5">
        <f t="shared" si="163"/>
        <v>0</v>
      </c>
      <c r="M826" s="49">
        <f t="shared" si="169"/>
        <v>-1062</v>
      </c>
      <c r="N826" s="42">
        <f t="shared" si="160"/>
        <v>0</v>
      </c>
      <c r="P826" s="5">
        <f t="shared" si="164"/>
        <v>69.102875000000097</v>
      </c>
      <c r="Q826" s="5">
        <f t="shared" si="165"/>
        <v>-79.133758319829937</v>
      </c>
      <c r="R826" s="5">
        <f t="shared" si="166"/>
        <v>-10.03088331982984</v>
      </c>
      <c r="S826" s="3">
        <f t="shared" si="167"/>
        <v>31024.659680931778</v>
      </c>
    </row>
    <row r="827" spans="1:19" x14ac:dyDescent="0.3">
      <c r="A827" s="4">
        <v>41485</v>
      </c>
      <c r="B827" s="11">
        <v>165.98971599999999</v>
      </c>
      <c r="C827" s="11">
        <v>113.863968</v>
      </c>
      <c r="D827" s="3">
        <f>B827-'ADF test'!$E$3*'Profitability analysis'!C827</f>
        <v>48.871847287167057</v>
      </c>
      <c r="E827" s="3">
        <f t="shared" si="161"/>
        <v>50.428048964113081</v>
      </c>
      <c r="F827" s="3">
        <f t="shared" si="157"/>
        <v>4.5452022466399615</v>
      </c>
      <c r="G827" s="17">
        <f t="shared" si="158"/>
        <v>-0.34238337317034584</v>
      </c>
      <c r="H827" s="30">
        <f t="shared" si="159"/>
        <v>-5.6712030000000198</v>
      </c>
      <c r="I827" s="30">
        <f>(C827-C826)*'ADF test'!$E$3</f>
        <v>-6.3307027227405523</v>
      </c>
      <c r="J827" s="5">
        <f t="shared" si="162"/>
        <v>0</v>
      </c>
      <c r="K827" s="49">
        <f t="shared" si="168"/>
        <v>-25</v>
      </c>
      <c r="L827" s="5">
        <f t="shared" si="163"/>
        <v>0</v>
      </c>
      <c r="M827" s="49">
        <f t="shared" si="169"/>
        <v>-1062</v>
      </c>
      <c r="N827" s="42">
        <f t="shared" si="160"/>
        <v>0</v>
      </c>
      <c r="P827" s="5">
        <f t="shared" si="164"/>
        <v>141.78007500000049</v>
      </c>
      <c r="Q827" s="5">
        <f t="shared" si="165"/>
        <v>-158.26756806851381</v>
      </c>
      <c r="R827" s="5">
        <f t="shared" si="166"/>
        <v>-16.487493068513317</v>
      </c>
      <c r="S827" s="3">
        <f t="shared" si="167"/>
        <v>31008.172187863263</v>
      </c>
    </row>
    <row r="828" spans="1:19" x14ac:dyDescent="0.3">
      <c r="A828" s="4">
        <v>41486</v>
      </c>
      <c r="B828" s="11">
        <v>176.04536400000001</v>
      </c>
      <c r="C828" s="11">
        <v>122.26943199999999</v>
      </c>
      <c r="D828" s="3">
        <f>B828-'ADF test'!$E$3*'Profitability analysis'!C828</f>
        <v>50.28182759690668</v>
      </c>
      <c r="E828" s="3">
        <f t="shared" si="161"/>
        <v>50.135236756009171</v>
      </c>
      <c r="F828" s="3">
        <f t="shared" si="157"/>
        <v>4.2423915853399388</v>
      </c>
      <c r="G828" s="17">
        <f t="shared" si="158"/>
        <v>3.4553821340790596E-2</v>
      </c>
      <c r="H828" s="30">
        <f t="shared" si="159"/>
        <v>10.055648000000019</v>
      </c>
      <c r="I828" s="30">
        <f>(C828-C827)*'ADF test'!$E$3</f>
        <v>8.6456676902603906</v>
      </c>
      <c r="J828" s="5">
        <f t="shared" si="162"/>
        <v>0</v>
      </c>
      <c r="K828" s="49">
        <f t="shared" si="168"/>
        <v>-25</v>
      </c>
      <c r="L828" s="5">
        <f t="shared" si="163"/>
        <v>0</v>
      </c>
      <c r="M828" s="49">
        <f t="shared" si="169"/>
        <v>-1062</v>
      </c>
      <c r="N828" s="42">
        <f t="shared" si="160"/>
        <v>0</v>
      </c>
      <c r="P828" s="5">
        <f t="shared" si="164"/>
        <v>-251.39120000000048</v>
      </c>
      <c r="Q828" s="5">
        <f t="shared" si="165"/>
        <v>216.14169225650977</v>
      </c>
      <c r="R828" s="5">
        <f t="shared" si="166"/>
        <v>-35.24950774349071</v>
      </c>
      <c r="S828" s="3">
        <f t="shared" si="167"/>
        <v>30972.922680119773</v>
      </c>
    </row>
    <row r="829" spans="1:19" x14ac:dyDescent="0.3">
      <c r="A829" s="4">
        <v>41487</v>
      </c>
      <c r="B829" s="11">
        <v>170.75543200000001</v>
      </c>
      <c r="C829" s="11">
        <v>115.930885</v>
      </c>
      <c r="D829" s="3">
        <f>B829-'ADF test'!$E$3*'Profitability analysis'!C829</f>
        <v>51.511579816730475</v>
      </c>
      <c r="E829" s="3">
        <f t="shared" si="161"/>
        <v>49.912873939365028</v>
      </c>
      <c r="F829" s="3">
        <f t="shared" si="157"/>
        <v>3.9722824008387829</v>
      </c>
      <c r="G829" s="17">
        <f t="shared" si="158"/>
        <v>0.40246531239266015</v>
      </c>
      <c r="H829" s="30">
        <f t="shared" si="159"/>
        <v>-5.2899319999999932</v>
      </c>
      <c r="I829" s="30">
        <f>(C829-C828)*'ADF test'!$E$3</f>
        <v>-6.5196842198237812</v>
      </c>
      <c r="J829" s="5">
        <f t="shared" si="162"/>
        <v>0</v>
      </c>
      <c r="K829" s="49">
        <f t="shared" si="168"/>
        <v>-25</v>
      </c>
      <c r="L829" s="5">
        <f t="shared" si="163"/>
        <v>0</v>
      </c>
      <c r="M829" s="49">
        <f t="shared" si="169"/>
        <v>-1062</v>
      </c>
      <c r="N829" s="42">
        <f t="shared" si="160"/>
        <v>0</v>
      </c>
      <c r="P829" s="5">
        <f t="shared" si="164"/>
        <v>132.24829999999983</v>
      </c>
      <c r="Q829" s="5">
        <f t="shared" si="165"/>
        <v>-162.99210549559453</v>
      </c>
      <c r="R829" s="5">
        <f t="shared" si="166"/>
        <v>-30.7438054955947</v>
      </c>
      <c r="S829" s="3">
        <f t="shared" si="167"/>
        <v>30942.178874624176</v>
      </c>
    </row>
    <row r="830" spans="1:19" x14ac:dyDescent="0.3">
      <c r="A830" s="4">
        <v>41488</v>
      </c>
      <c r="B830" s="11">
        <v>161.70057700000001</v>
      </c>
      <c r="C830" s="11">
        <v>107.249847</v>
      </c>
      <c r="D830" s="3">
        <f>B830-'ADF test'!$E$3*'Profitability analysis'!C830</f>
        <v>51.385841609631228</v>
      </c>
      <c r="E830" s="3">
        <f t="shared" si="161"/>
        <v>49.994813908490116</v>
      </c>
      <c r="F830" s="3">
        <f t="shared" si="157"/>
        <v>3.976609735958244</v>
      </c>
      <c r="G830" s="17">
        <f t="shared" si="158"/>
        <v>0.34980241801523337</v>
      </c>
      <c r="H830" s="30">
        <f t="shared" si="159"/>
        <v>-9.0548550000000034</v>
      </c>
      <c r="I830" s="30">
        <f>(C830-C829)*'ADF test'!$E$3</f>
        <v>-8.9291167929007518</v>
      </c>
      <c r="J830" s="5">
        <f t="shared" si="162"/>
        <v>0</v>
      </c>
      <c r="K830" s="49">
        <f t="shared" si="168"/>
        <v>-25</v>
      </c>
      <c r="L830" s="5">
        <f t="shared" si="163"/>
        <v>0</v>
      </c>
      <c r="M830" s="49">
        <f t="shared" si="169"/>
        <v>-1062</v>
      </c>
      <c r="N830" s="42">
        <f t="shared" si="160"/>
        <v>0</v>
      </c>
      <c r="P830" s="5">
        <f t="shared" si="164"/>
        <v>226.37137500000009</v>
      </c>
      <c r="Q830" s="5">
        <f t="shared" si="165"/>
        <v>-223.2279198225188</v>
      </c>
      <c r="R830" s="5">
        <f t="shared" si="166"/>
        <v>3.143455177481286</v>
      </c>
      <c r="S830" s="3">
        <f t="shared" si="167"/>
        <v>30945.322329801656</v>
      </c>
    </row>
    <row r="831" spans="1:19" x14ac:dyDescent="0.3">
      <c r="A831" s="4">
        <v>41491</v>
      </c>
      <c r="B831" s="11">
        <v>167.419434</v>
      </c>
      <c r="C831" s="11">
        <v>110.69471</v>
      </c>
      <c r="D831" s="3">
        <f>B831-'ADF test'!$E$3*'Profitability analysis'!C831</f>
        <v>53.561391454134082</v>
      </c>
      <c r="E831" s="3">
        <f t="shared" si="161"/>
        <v>50.299818766492045</v>
      </c>
      <c r="F831" s="3">
        <f t="shared" si="157"/>
        <v>3.8833984737717762</v>
      </c>
      <c r="G831" s="17">
        <f t="shared" si="158"/>
        <v>0.83987587410112285</v>
      </c>
      <c r="H831" s="30">
        <f t="shared" si="159"/>
        <v>5.7188569999999856</v>
      </c>
      <c r="I831" s="30">
        <f>(C831-C830)*'ADF test'!$E$3</f>
        <v>3.5433071554971241</v>
      </c>
      <c r="J831" s="5">
        <f t="shared" si="162"/>
        <v>0</v>
      </c>
      <c r="K831" s="49">
        <f t="shared" si="168"/>
        <v>-25</v>
      </c>
      <c r="L831" s="5">
        <f t="shared" si="163"/>
        <v>0</v>
      </c>
      <c r="M831" s="49">
        <f t="shared" si="169"/>
        <v>-1062</v>
      </c>
      <c r="N831" s="42">
        <f t="shared" si="160"/>
        <v>0</v>
      </c>
      <c r="P831" s="5">
        <f t="shared" si="164"/>
        <v>-142.97142499999964</v>
      </c>
      <c r="Q831" s="5">
        <f t="shared" si="165"/>
        <v>88.582678887428102</v>
      </c>
      <c r="R831" s="5">
        <f t="shared" si="166"/>
        <v>-54.388746112571539</v>
      </c>
      <c r="S831" s="3">
        <f t="shared" si="167"/>
        <v>30890.933583689086</v>
      </c>
    </row>
    <row r="832" spans="1:19" x14ac:dyDescent="0.3">
      <c r="A832" s="4">
        <v>41492</v>
      </c>
      <c r="B832" s="11">
        <v>158.07865899999999</v>
      </c>
      <c r="C832" s="11">
        <v>103.71313499999999</v>
      </c>
      <c r="D832" s="3">
        <f>B832-'ADF test'!$E$3*'Profitability analysis'!C832</f>
        <v>51.401704542147982</v>
      </c>
      <c r="E832" s="3">
        <f t="shared" si="161"/>
        <v>50.529871888380434</v>
      </c>
      <c r="F832" s="3">
        <f t="shared" si="157"/>
        <v>3.7293455794026342</v>
      </c>
      <c r="G832" s="17">
        <f t="shared" si="158"/>
        <v>0.23377631147478642</v>
      </c>
      <c r="H832" s="30">
        <f t="shared" si="159"/>
        <v>-9.3407750000000078</v>
      </c>
      <c r="I832" s="30">
        <f>(C832-C831)*'ADF test'!$E$3</f>
        <v>-7.1810880880139125</v>
      </c>
      <c r="J832" s="5">
        <f t="shared" si="162"/>
        <v>0</v>
      </c>
      <c r="K832" s="49">
        <f t="shared" si="168"/>
        <v>-25</v>
      </c>
      <c r="L832" s="5">
        <f t="shared" si="163"/>
        <v>0</v>
      </c>
      <c r="M832" s="49">
        <f t="shared" si="169"/>
        <v>-1062</v>
      </c>
      <c r="N832" s="42">
        <f t="shared" si="160"/>
        <v>0</v>
      </c>
      <c r="P832" s="5">
        <f t="shared" si="164"/>
        <v>233.5193750000002</v>
      </c>
      <c r="Q832" s="5">
        <f t="shared" si="165"/>
        <v>-179.5272022003478</v>
      </c>
      <c r="R832" s="5">
        <f t="shared" si="166"/>
        <v>53.992172799652394</v>
      </c>
      <c r="S832" s="3">
        <f t="shared" si="167"/>
        <v>30944.925756488738</v>
      </c>
    </row>
    <row r="833" spans="1:19" x14ac:dyDescent="0.3">
      <c r="A833" s="4">
        <v>41493</v>
      </c>
      <c r="B833" s="11">
        <v>164.13110399999999</v>
      </c>
      <c r="C833" s="11">
        <v>107.984764</v>
      </c>
      <c r="D833" s="3">
        <f>B833-'ADF test'!$E$3*'Profitability analysis'!C833</f>
        <v>53.060449821337897</v>
      </c>
      <c r="E833" s="3">
        <f t="shared" si="161"/>
        <v>50.909802310301714</v>
      </c>
      <c r="F833" s="3">
        <f t="shared" si="157"/>
        <v>3.3568063684251599</v>
      </c>
      <c r="G833" s="17">
        <f t="shared" si="158"/>
        <v>0.6406826235989167</v>
      </c>
      <c r="H833" s="30">
        <f t="shared" si="159"/>
        <v>6.0524450000000058</v>
      </c>
      <c r="I833" s="30">
        <f>(C833-C832)*'ADF test'!$E$3</f>
        <v>4.3936997208101012</v>
      </c>
      <c r="J833" s="5">
        <f t="shared" si="162"/>
        <v>0</v>
      </c>
      <c r="K833" s="49">
        <f t="shared" si="168"/>
        <v>-25</v>
      </c>
      <c r="L833" s="5">
        <f t="shared" si="163"/>
        <v>0</v>
      </c>
      <c r="M833" s="49">
        <f t="shared" si="169"/>
        <v>-1062</v>
      </c>
      <c r="N833" s="42">
        <f t="shared" si="160"/>
        <v>0</v>
      </c>
      <c r="P833" s="5">
        <f t="shared" si="164"/>
        <v>-151.31112500000015</v>
      </c>
      <c r="Q833" s="5">
        <f t="shared" si="165"/>
        <v>109.84249302025253</v>
      </c>
      <c r="R833" s="5">
        <f t="shared" si="166"/>
        <v>-41.468631979747613</v>
      </c>
      <c r="S833" s="3">
        <f t="shared" si="167"/>
        <v>30903.45712450899</v>
      </c>
    </row>
    <row r="834" spans="1:19" x14ac:dyDescent="0.3">
      <c r="A834" s="4">
        <v>41494</v>
      </c>
      <c r="B834" s="11">
        <v>161.319321</v>
      </c>
      <c r="C834" s="11">
        <v>107.433571</v>
      </c>
      <c r="D834" s="3">
        <f>B834-'ADF test'!$E$3*'Profitability analysis'!C834</f>
        <v>50.815611312587606</v>
      </c>
      <c r="E834" s="3">
        <f t="shared" si="161"/>
        <v>51.185285508532303</v>
      </c>
      <c r="F834" s="3">
        <f t="shared" si="157"/>
        <v>2.963227594854795</v>
      </c>
      <c r="G834" s="17">
        <f t="shared" si="158"/>
        <v>-0.1247538989534861</v>
      </c>
      <c r="H834" s="30">
        <f t="shared" si="159"/>
        <v>-2.8117829999999913</v>
      </c>
      <c r="I834" s="30">
        <f>(C834-C833)*'ADF test'!$E$3</f>
        <v>-0.56694449124970125</v>
      </c>
      <c r="J834" s="5">
        <f t="shared" si="162"/>
        <v>0</v>
      </c>
      <c r="K834" s="49">
        <f t="shared" si="168"/>
        <v>-25</v>
      </c>
      <c r="L834" s="5">
        <f t="shared" si="163"/>
        <v>0</v>
      </c>
      <c r="M834" s="49">
        <f t="shared" si="169"/>
        <v>-1062</v>
      </c>
      <c r="N834" s="42">
        <f t="shared" si="160"/>
        <v>0</v>
      </c>
      <c r="P834" s="5">
        <f t="shared" si="164"/>
        <v>70.294574999999782</v>
      </c>
      <c r="Q834" s="5">
        <f t="shared" si="165"/>
        <v>-14.173612281242532</v>
      </c>
      <c r="R834" s="5">
        <f t="shared" si="166"/>
        <v>56.120962718757248</v>
      </c>
      <c r="S834" s="3">
        <f t="shared" si="167"/>
        <v>30959.578087227746</v>
      </c>
    </row>
    <row r="835" spans="1:19" x14ac:dyDescent="0.3">
      <c r="A835" s="4">
        <v>41498</v>
      </c>
      <c r="B835" s="11">
        <v>168.27726699999999</v>
      </c>
      <c r="C835" s="11">
        <v>109.04117599999999</v>
      </c>
      <c r="D835" s="3">
        <f>B835-'ADF test'!$E$3*'Profitability analysis'!C835</f>
        <v>56.120011641914203</v>
      </c>
      <c r="E835" s="3">
        <f t="shared" si="161"/>
        <v>51.541557247806033</v>
      </c>
      <c r="F835" s="3">
        <f t="shared" si="157"/>
        <v>2.8892341174660388</v>
      </c>
      <c r="G835" s="17">
        <f t="shared" si="158"/>
        <v>1.5846602275774171</v>
      </c>
      <c r="H835" s="30">
        <f t="shared" si="159"/>
        <v>6.9579459999999926</v>
      </c>
      <c r="I835" s="30">
        <f>(C835-C834)*'ADF test'!$E$3</f>
        <v>1.6535456706733853</v>
      </c>
      <c r="J835" s="5">
        <f t="shared" si="162"/>
        <v>-10</v>
      </c>
      <c r="K835" s="49">
        <f t="shared" si="168"/>
        <v>-35</v>
      </c>
      <c r="L835" s="5">
        <f t="shared" si="163"/>
        <v>-10</v>
      </c>
      <c r="M835" s="49">
        <f t="shared" si="169"/>
        <v>-1072</v>
      </c>
      <c r="N835" s="42">
        <f t="shared" si="160"/>
        <v>-10</v>
      </c>
      <c r="P835" s="5">
        <f t="shared" si="164"/>
        <v>-173.94864999999982</v>
      </c>
      <c r="Q835" s="5">
        <f t="shared" si="165"/>
        <v>41.338641766834634</v>
      </c>
      <c r="R835" s="5">
        <f t="shared" si="166"/>
        <v>-132.61000823316519</v>
      </c>
      <c r="S835" s="3">
        <f t="shared" si="167"/>
        <v>30826.968078994581</v>
      </c>
    </row>
    <row r="836" spans="1:19" x14ac:dyDescent="0.3">
      <c r="A836" s="4">
        <v>41499</v>
      </c>
      <c r="B836" s="11">
        <v>171.089035</v>
      </c>
      <c r="C836" s="11">
        <v>110.602852</v>
      </c>
      <c r="D836" s="3">
        <f>B836-'ADF test'!$E$3*'Profitability analysis'!C836</f>
        <v>57.325475488347536</v>
      </c>
      <c r="E836" s="3">
        <f t="shared" si="161"/>
        <v>51.826691456531769</v>
      </c>
      <c r="F836" s="3">
        <f t="shared" si="157"/>
        <v>3.0253167747206371</v>
      </c>
      <c r="G836" s="17">
        <f t="shared" si="158"/>
        <v>1.8175895092253715</v>
      </c>
      <c r="H836" s="30">
        <f t="shared" si="159"/>
        <v>2.8117680000000007</v>
      </c>
      <c r="I836" s="30">
        <f>(C836-C835)*'ADF test'!$E$3</f>
        <v>1.6063041535666729</v>
      </c>
      <c r="J836" s="5">
        <f t="shared" si="162"/>
        <v>-10</v>
      </c>
      <c r="K836" s="49">
        <f t="shared" si="168"/>
        <v>-45</v>
      </c>
      <c r="L836" s="5">
        <f t="shared" si="163"/>
        <v>-10</v>
      </c>
      <c r="M836" s="49">
        <f t="shared" si="169"/>
        <v>-1082</v>
      </c>
      <c r="N836" s="42">
        <f t="shared" si="160"/>
        <v>-10</v>
      </c>
      <c r="P836" s="5">
        <f t="shared" si="164"/>
        <v>-98.411880000000025</v>
      </c>
      <c r="Q836" s="5">
        <f t="shared" si="165"/>
        <v>56.220645374833552</v>
      </c>
      <c r="R836" s="5">
        <f t="shared" si="166"/>
        <v>-42.191234625166473</v>
      </c>
      <c r="S836" s="3">
        <f t="shared" si="167"/>
        <v>30784.776844369415</v>
      </c>
    </row>
    <row r="837" spans="1:19" x14ac:dyDescent="0.3">
      <c r="A837" s="4">
        <v>41500</v>
      </c>
      <c r="B837" s="11">
        <v>171.756226</v>
      </c>
      <c r="C837" s="11">
        <v>109.822014</v>
      </c>
      <c r="D837" s="3">
        <f>B837-'ADF test'!$E$3*'Profitability analysis'!C837</f>
        <v>58.795818565130872</v>
      </c>
      <c r="E837" s="3">
        <f t="shared" si="161"/>
        <v>52.14233463688948</v>
      </c>
      <c r="F837" s="3">
        <f t="shared" si="157"/>
        <v>3.241714524181611</v>
      </c>
      <c r="G837" s="17">
        <f t="shared" si="158"/>
        <v>2.0524583144535535</v>
      </c>
      <c r="H837" s="30">
        <f t="shared" si="159"/>
        <v>0.66719100000000253</v>
      </c>
      <c r="I837" s="30">
        <f>(C837-C836)*'ADF test'!$E$3</f>
        <v>-0.80315207678333644</v>
      </c>
      <c r="J837" s="5">
        <f t="shared" si="162"/>
        <v>-10</v>
      </c>
      <c r="K837" s="49">
        <f t="shared" si="168"/>
        <v>-55</v>
      </c>
      <c r="L837" s="5">
        <f t="shared" si="163"/>
        <v>-10</v>
      </c>
      <c r="M837" s="49">
        <f t="shared" si="169"/>
        <v>-1092</v>
      </c>
      <c r="N837" s="42">
        <f t="shared" si="160"/>
        <v>-10</v>
      </c>
      <c r="P837" s="5">
        <f t="shared" si="164"/>
        <v>-30.023595000000114</v>
      </c>
      <c r="Q837" s="5">
        <f t="shared" si="165"/>
        <v>-36.14184345525014</v>
      </c>
      <c r="R837" s="5">
        <f t="shared" si="166"/>
        <v>-66.165438455250253</v>
      </c>
      <c r="S837" s="3">
        <f t="shared" si="167"/>
        <v>30718.611405914166</v>
      </c>
    </row>
    <row r="838" spans="1:19" x14ac:dyDescent="0.3">
      <c r="A838" s="4">
        <v>41502</v>
      </c>
      <c r="B838" s="11">
        <v>155.02858000000001</v>
      </c>
      <c r="C838" s="11">
        <v>103.34568</v>
      </c>
      <c r="D838" s="3">
        <f>B838-'ADF test'!$E$3*'Profitability analysis'!C838</f>
        <v>48.729581336274848</v>
      </c>
      <c r="E838" s="3">
        <f t="shared" si="161"/>
        <v>52.164279313626189</v>
      </c>
      <c r="F838" s="3">
        <f t="shared" si="157"/>
        <v>3.215325979806162</v>
      </c>
      <c r="G838" s="17">
        <f t="shared" si="158"/>
        <v>-1.0682269850469108</v>
      </c>
      <c r="H838" s="30">
        <f t="shared" si="159"/>
        <v>-16.727645999999993</v>
      </c>
      <c r="I838" s="30">
        <f>(C838-C837)*'ADF test'!$E$3</f>
        <v>-6.6614087711439627</v>
      </c>
      <c r="J838" s="5">
        <f t="shared" si="162"/>
        <v>1</v>
      </c>
      <c r="K838" s="49">
        <f t="shared" si="168"/>
        <v>-54</v>
      </c>
      <c r="L838" s="5">
        <f t="shared" si="163"/>
        <v>0</v>
      </c>
      <c r="M838" s="49">
        <f t="shared" si="169"/>
        <v>-1092</v>
      </c>
      <c r="N838" s="42">
        <f t="shared" si="160"/>
        <v>1</v>
      </c>
      <c r="P838" s="5">
        <f t="shared" si="164"/>
        <v>920.02052999999955</v>
      </c>
      <c r="Q838" s="5">
        <f t="shared" si="165"/>
        <v>-366.37748241291797</v>
      </c>
      <c r="R838" s="5">
        <f t="shared" si="166"/>
        <v>553.64304758708158</v>
      </c>
      <c r="S838" s="3">
        <f t="shared" si="167"/>
        <v>31272.254453501246</v>
      </c>
    </row>
    <row r="839" spans="1:19" x14ac:dyDescent="0.3">
      <c r="A839" s="4">
        <v>41505</v>
      </c>
      <c r="B839" s="11">
        <v>146.59329199999999</v>
      </c>
      <c r="C839" s="11">
        <v>100.222336</v>
      </c>
      <c r="D839" s="3">
        <f>B839-'ADF test'!$E$3*'Profitability analysis'!C839</f>
        <v>43.506893414791463</v>
      </c>
      <c r="E839" s="3">
        <f t="shared" si="161"/>
        <v>51.940056400852917</v>
      </c>
      <c r="F839" s="3">
        <f t="shared" si="157"/>
        <v>3.569631343569224</v>
      </c>
      <c r="G839" s="17">
        <f t="shared" si="158"/>
        <v>-2.3624744894886689</v>
      </c>
      <c r="H839" s="30">
        <f t="shared" si="159"/>
        <v>-8.4352880000000141</v>
      </c>
      <c r="I839" s="30">
        <f>(C839-C838)*'ADF test'!$E$3</f>
        <v>-3.212600078516628</v>
      </c>
      <c r="J839" s="5">
        <f t="shared" si="162"/>
        <v>10</v>
      </c>
      <c r="K839" s="49">
        <f t="shared" si="168"/>
        <v>-44</v>
      </c>
      <c r="L839" s="5">
        <f t="shared" si="163"/>
        <v>0</v>
      </c>
      <c r="M839" s="49">
        <f t="shared" si="169"/>
        <v>-1092</v>
      </c>
      <c r="N839" s="42">
        <f t="shared" si="160"/>
        <v>10</v>
      </c>
      <c r="P839" s="5">
        <f t="shared" si="164"/>
        <v>455.50555200000076</v>
      </c>
      <c r="Q839" s="5">
        <f t="shared" si="165"/>
        <v>-173.48040423989792</v>
      </c>
      <c r="R839" s="5">
        <f t="shared" si="166"/>
        <v>282.02514776010287</v>
      </c>
      <c r="S839" s="3">
        <f t="shared" si="167"/>
        <v>31554.279601261347</v>
      </c>
    </row>
    <row r="840" spans="1:19" x14ac:dyDescent="0.3">
      <c r="A840" s="4">
        <v>41506</v>
      </c>
      <c r="B840" s="11">
        <v>144.305725</v>
      </c>
      <c r="C840" s="11">
        <v>105.963776</v>
      </c>
      <c r="D840" s="3">
        <f>B840-'ADF test'!$E$3*'Profitability analysis'!C840</f>
        <v>35.313812774667781</v>
      </c>
      <c r="E840" s="3">
        <f t="shared" si="161"/>
        <v>51.437814051591751</v>
      </c>
      <c r="F840" s="3">
        <f t="shared" si="157"/>
        <v>4.6829107086814092</v>
      </c>
      <c r="G840" s="17">
        <f t="shared" si="158"/>
        <v>-3.4431579587952652</v>
      </c>
      <c r="H840" s="30">
        <f t="shared" si="159"/>
        <v>-2.2875669999999957</v>
      </c>
      <c r="I840" s="30">
        <f>(C840-C839)*'ADF test'!$E$3</f>
        <v>5.9055136401236883</v>
      </c>
      <c r="J840" s="5">
        <f t="shared" si="162"/>
        <v>0</v>
      </c>
      <c r="K840" s="49">
        <f t="shared" si="168"/>
        <v>-44</v>
      </c>
      <c r="L840" s="5">
        <f t="shared" si="163"/>
        <v>0</v>
      </c>
      <c r="M840" s="49">
        <f t="shared" si="169"/>
        <v>-1092</v>
      </c>
      <c r="N840" s="42">
        <f t="shared" si="160"/>
        <v>0</v>
      </c>
      <c r="P840" s="5">
        <f t="shared" si="164"/>
        <v>100.65294799999981</v>
      </c>
      <c r="Q840" s="5">
        <f t="shared" si="165"/>
        <v>259.84260016544226</v>
      </c>
      <c r="R840" s="5">
        <f t="shared" si="166"/>
        <v>360.49554816544207</v>
      </c>
      <c r="S840" s="3">
        <f t="shared" si="167"/>
        <v>31914.77514942679</v>
      </c>
    </row>
    <row r="841" spans="1:19" x14ac:dyDescent="0.3">
      <c r="A841" s="4">
        <v>41507</v>
      </c>
      <c r="B841" s="11">
        <v>138.44390899999999</v>
      </c>
      <c r="C841" s="11">
        <v>99.028130000000004</v>
      </c>
      <c r="D841" s="3">
        <f>B841-'ADF test'!$E$3*'Profitability analysis'!C841</f>
        <v>36.585843345574943</v>
      </c>
      <c r="E841" s="3">
        <f t="shared" si="161"/>
        <v>50.889688376733339</v>
      </c>
      <c r="F841" s="3">
        <f t="shared" si="157"/>
        <v>5.3979366552016277</v>
      </c>
      <c r="G841" s="17">
        <f t="shared" si="158"/>
        <v>-2.6498727096722678</v>
      </c>
      <c r="H841" s="30">
        <f t="shared" si="159"/>
        <v>-5.8618160000000046</v>
      </c>
      <c r="I841" s="30">
        <f>(C841-C840)*'ADF test'!$E$3</f>
        <v>-7.1338465709071714</v>
      </c>
      <c r="J841" s="5">
        <f t="shared" si="162"/>
        <v>0</v>
      </c>
      <c r="K841" s="49">
        <f t="shared" si="168"/>
        <v>-44</v>
      </c>
      <c r="L841" s="5">
        <f t="shared" si="163"/>
        <v>0</v>
      </c>
      <c r="M841" s="49">
        <f t="shared" si="169"/>
        <v>-1092</v>
      </c>
      <c r="N841" s="42">
        <f t="shared" si="160"/>
        <v>0</v>
      </c>
      <c r="P841" s="5">
        <f t="shared" si="164"/>
        <v>257.9199040000002</v>
      </c>
      <c r="Q841" s="5">
        <f t="shared" si="165"/>
        <v>-313.88924911991552</v>
      </c>
      <c r="R841" s="5">
        <f t="shared" si="166"/>
        <v>-55.969345119915317</v>
      </c>
      <c r="S841" s="3">
        <f t="shared" si="167"/>
        <v>31858.805804306874</v>
      </c>
    </row>
    <row r="842" spans="1:19" x14ac:dyDescent="0.3">
      <c r="A842" s="4">
        <v>41508</v>
      </c>
      <c r="B842" s="11">
        <v>140.064255</v>
      </c>
      <c r="C842" s="11">
        <v>102.97822600000001</v>
      </c>
      <c r="D842" s="3">
        <f>B842-'ADF test'!$E$3*'Profitability analysis'!C842</f>
        <v>34.143211101824605</v>
      </c>
      <c r="E842" s="3">
        <f t="shared" si="161"/>
        <v>50.261940712722392</v>
      </c>
      <c r="F842" s="3">
        <f t="shared" si="157"/>
        <v>6.1847007361142294</v>
      </c>
      <c r="G842" s="17">
        <f t="shared" si="158"/>
        <v>-2.6062262829915008</v>
      </c>
      <c r="H842" s="30">
        <f t="shared" si="159"/>
        <v>1.6203460000000121</v>
      </c>
      <c r="I842" s="30">
        <f>(C842-C841)*'ADF test'!$E$3</f>
        <v>4.0629782437503561</v>
      </c>
      <c r="J842" s="5">
        <f t="shared" si="162"/>
        <v>0</v>
      </c>
      <c r="K842" s="49">
        <f t="shared" si="168"/>
        <v>-44</v>
      </c>
      <c r="L842" s="5">
        <f t="shared" si="163"/>
        <v>0</v>
      </c>
      <c r="M842" s="49">
        <f t="shared" si="169"/>
        <v>-1092</v>
      </c>
      <c r="N842" s="42">
        <f t="shared" si="160"/>
        <v>0</v>
      </c>
      <c r="P842" s="5">
        <f t="shared" si="164"/>
        <v>-71.29522400000053</v>
      </c>
      <c r="Q842" s="5">
        <f t="shared" si="165"/>
        <v>178.77104272501566</v>
      </c>
      <c r="R842" s="5">
        <f t="shared" si="166"/>
        <v>107.47581872501513</v>
      </c>
      <c r="S842" s="3">
        <f t="shared" si="167"/>
        <v>31966.281623031889</v>
      </c>
    </row>
    <row r="843" spans="1:19" x14ac:dyDescent="0.3">
      <c r="A843" s="4">
        <v>41509</v>
      </c>
      <c r="B843" s="11">
        <v>140.58848599999999</v>
      </c>
      <c r="C843" s="11">
        <v>104.585823</v>
      </c>
      <c r="D843" s="3">
        <f>B843-'ADF test'!$E$3*'Profitability analysis'!C843</f>
        <v>33.013904659767903</v>
      </c>
      <c r="E843" s="3">
        <f t="shared" si="161"/>
        <v>49.614933072500769</v>
      </c>
      <c r="F843" s="3">
        <f t="shared" si="157"/>
        <v>6.9220444321981329</v>
      </c>
      <c r="G843" s="17">
        <f t="shared" si="158"/>
        <v>-2.3982840005349573</v>
      </c>
      <c r="H843" s="30">
        <f t="shared" si="159"/>
        <v>0.52423099999998612</v>
      </c>
      <c r="I843" s="30">
        <f>(C843-C842)*'ADF test'!$E$3</f>
        <v>1.653537442056682</v>
      </c>
      <c r="J843" s="5">
        <f t="shared" si="162"/>
        <v>10</v>
      </c>
      <c r="K843" s="49">
        <f t="shared" si="168"/>
        <v>-34</v>
      </c>
      <c r="L843" s="5">
        <f t="shared" si="163"/>
        <v>0</v>
      </c>
      <c r="M843" s="49">
        <f t="shared" si="169"/>
        <v>-1092</v>
      </c>
      <c r="N843" s="42">
        <f t="shared" si="160"/>
        <v>10</v>
      </c>
      <c r="P843" s="5">
        <f t="shared" si="164"/>
        <v>-23.066163999999389</v>
      </c>
      <c r="Q843" s="5">
        <f t="shared" si="165"/>
        <v>72.75564745049401</v>
      </c>
      <c r="R843" s="5">
        <f t="shared" si="166"/>
        <v>49.68948345049462</v>
      </c>
      <c r="S843" s="3">
        <f t="shared" si="167"/>
        <v>32015.971106482382</v>
      </c>
    </row>
    <row r="844" spans="1:19" x14ac:dyDescent="0.3">
      <c r="A844" s="4">
        <v>41512</v>
      </c>
      <c r="B844" s="11">
        <v>139.96894800000001</v>
      </c>
      <c r="C844" s="11">
        <v>104.356171</v>
      </c>
      <c r="D844" s="3">
        <f>B844-'ADF test'!$E$3*'Profitability analysis'!C844</f>
        <v>32.630581445341178</v>
      </c>
      <c r="E844" s="3">
        <f t="shared" si="161"/>
        <v>48.922454237177242</v>
      </c>
      <c r="F844" s="3">
        <f t="shared" si="157"/>
        <v>7.5412531309651678</v>
      </c>
      <c r="G844" s="17">
        <f t="shared" si="158"/>
        <v>-2.1603667863819531</v>
      </c>
      <c r="H844" s="30">
        <f t="shared" si="159"/>
        <v>-0.61953799999997727</v>
      </c>
      <c r="I844" s="30">
        <f>(C844-C843)*'ADF test'!$E$3</f>
        <v>-0.23621478557325251</v>
      </c>
      <c r="J844" s="5">
        <f t="shared" si="162"/>
        <v>10</v>
      </c>
      <c r="K844" s="49">
        <f t="shared" si="168"/>
        <v>-24</v>
      </c>
      <c r="L844" s="5">
        <f t="shared" si="163"/>
        <v>0</v>
      </c>
      <c r="M844" s="49">
        <f t="shared" si="169"/>
        <v>-1092</v>
      </c>
      <c r="N844" s="42">
        <f t="shared" si="160"/>
        <v>10</v>
      </c>
      <c r="P844" s="5">
        <f t="shared" si="164"/>
        <v>21.064291999999227</v>
      </c>
      <c r="Q844" s="5">
        <f t="shared" si="165"/>
        <v>-8.0313027094905856</v>
      </c>
      <c r="R844" s="5">
        <f t="shared" si="166"/>
        <v>13.032989290508642</v>
      </c>
      <c r="S844" s="3">
        <f t="shared" si="167"/>
        <v>32029.004095772892</v>
      </c>
    </row>
    <row r="845" spans="1:19" x14ac:dyDescent="0.3">
      <c r="A845" s="4">
        <v>41513</v>
      </c>
      <c r="B845" s="11">
        <v>130.86642499999999</v>
      </c>
      <c r="C845" s="11">
        <v>97.833916000000002</v>
      </c>
      <c r="D845" s="3">
        <f>B845-'ADF test'!$E$3*'Profitability analysis'!C845</f>
        <v>30.236700504975147</v>
      </c>
      <c r="E845" s="3">
        <f t="shared" si="161"/>
        <v>48.220351782904757</v>
      </c>
      <c r="F845" s="3">
        <f t="shared" si="157"/>
        <v>8.2586668618954242</v>
      </c>
      <c r="G845" s="17">
        <f t="shared" si="158"/>
        <v>-2.1775489408471227</v>
      </c>
      <c r="H845" s="30">
        <f t="shared" si="159"/>
        <v>-9.1025230000000192</v>
      </c>
      <c r="I845" s="30">
        <f>(C845-C844)*'ADF test'!$E$3</f>
        <v>-6.708642059633986</v>
      </c>
      <c r="J845" s="5">
        <f t="shared" si="162"/>
        <v>10</v>
      </c>
      <c r="K845" s="49">
        <f t="shared" si="168"/>
        <v>-14</v>
      </c>
      <c r="L845" s="5">
        <f t="shared" si="163"/>
        <v>0</v>
      </c>
      <c r="M845" s="49">
        <f t="shared" si="169"/>
        <v>-1092</v>
      </c>
      <c r="N845" s="42">
        <f t="shared" si="160"/>
        <v>10</v>
      </c>
      <c r="P845" s="5">
        <f t="shared" si="164"/>
        <v>218.46055200000046</v>
      </c>
      <c r="Q845" s="5">
        <f t="shared" si="165"/>
        <v>-161.00740943121565</v>
      </c>
      <c r="R845" s="5">
        <f t="shared" si="166"/>
        <v>57.453142568784813</v>
      </c>
      <c r="S845" s="3">
        <f t="shared" si="167"/>
        <v>32086.457238341678</v>
      </c>
    </row>
    <row r="846" spans="1:19" x14ac:dyDescent="0.3">
      <c r="A846" s="4">
        <v>41514</v>
      </c>
      <c r="B846" s="11">
        <v>124.909294</v>
      </c>
      <c r="C846" s="11">
        <v>92.138419999999996</v>
      </c>
      <c r="D846" s="3">
        <f>B846-'ADF test'!$E$3*'Profitability analysis'!C846</f>
        <v>30.137826199335791</v>
      </c>
      <c r="E846" s="3">
        <f t="shared" si="161"/>
        <v>47.564410369797514</v>
      </c>
      <c r="F846" s="3">
        <f t="shared" si="157"/>
        <v>8.8852559332053271</v>
      </c>
      <c r="G846" s="17">
        <f t="shared" si="158"/>
        <v>-1.9612923140836462</v>
      </c>
      <c r="H846" s="30">
        <f t="shared" si="159"/>
        <v>-5.9571309999999897</v>
      </c>
      <c r="I846" s="30">
        <f>(C846-C845)*'ADF test'!$E$3</f>
        <v>-5.8582566943606409</v>
      </c>
      <c r="J846" s="5">
        <f t="shared" si="162"/>
        <v>10</v>
      </c>
      <c r="K846" s="49">
        <f t="shared" si="168"/>
        <v>-4</v>
      </c>
      <c r="L846" s="5">
        <f t="shared" si="163"/>
        <v>0</v>
      </c>
      <c r="M846" s="49">
        <f t="shared" si="169"/>
        <v>-1092</v>
      </c>
      <c r="N846" s="42">
        <f t="shared" si="160"/>
        <v>10</v>
      </c>
      <c r="P846" s="5">
        <f t="shared" si="164"/>
        <v>83.399833999999856</v>
      </c>
      <c r="Q846" s="5">
        <f t="shared" si="165"/>
        <v>-82.015593721048972</v>
      </c>
      <c r="R846" s="5">
        <f t="shared" si="166"/>
        <v>1.3842402789508839</v>
      </c>
      <c r="S846" s="3">
        <f t="shared" si="167"/>
        <v>32087.84147862063</v>
      </c>
    </row>
    <row r="847" spans="1:19" x14ac:dyDescent="0.3">
      <c r="A847" s="4">
        <v>41515</v>
      </c>
      <c r="B847" s="11">
        <v>126.81559</v>
      </c>
      <c r="C847" s="11">
        <v>90.622681</v>
      </c>
      <c r="D847" s="3">
        <f>B847-'ADF test'!$E$3*'Profitability analysis'!C847</f>
        <v>33.603176607179023</v>
      </c>
      <c r="E847" s="3">
        <f t="shared" si="161"/>
        <v>46.962264758280227</v>
      </c>
      <c r="F847" s="3">
        <f t="shared" si="157"/>
        <v>9.2039878381194562</v>
      </c>
      <c r="G847" s="17">
        <f t="shared" si="158"/>
        <v>-1.4514456544339276</v>
      </c>
      <c r="H847" s="30">
        <f t="shared" si="159"/>
        <v>1.9062959999999975</v>
      </c>
      <c r="I847" s="30">
        <f>(C847-C846)*'ADF test'!$E$3</f>
        <v>-1.559054407843228</v>
      </c>
      <c r="J847" s="5">
        <f t="shared" si="162"/>
        <v>1</v>
      </c>
      <c r="K847" s="49">
        <f t="shared" si="168"/>
        <v>-3</v>
      </c>
      <c r="L847" s="5">
        <f t="shared" si="163"/>
        <v>0</v>
      </c>
      <c r="M847" s="49">
        <f t="shared" si="169"/>
        <v>-1092</v>
      </c>
      <c r="N847" s="42">
        <f t="shared" si="160"/>
        <v>1</v>
      </c>
      <c r="P847" s="5">
        <f t="shared" si="164"/>
        <v>-7.6251839999999902</v>
      </c>
      <c r="Q847" s="5">
        <f t="shared" si="165"/>
        <v>-6.2362176313729121</v>
      </c>
      <c r="R847" s="5">
        <f t="shared" si="166"/>
        <v>-13.861401631372903</v>
      </c>
      <c r="S847" s="3">
        <f t="shared" si="167"/>
        <v>32073.980076989257</v>
      </c>
    </row>
    <row r="848" spans="1:19" x14ac:dyDescent="0.3">
      <c r="A848" s="4">
        <v>41516</v>
      </c>
      <c r="B848" s="11">
        <v>135.63215600000001</v>
      </c>
      <c r="C848" s="11">
        <v>93.516356999999999</v>
      </c>
      <c r="D848" s="3">
        <f>B848-'ADF test'!$E$3*'Profitability analysis'!C848</f>
        <v>39.443373771469069</v>
      </c>
      <c r="E848" s="3">
        <f t="shared" si="161"/>
        <v>46.402390588802369</v>
      </c>
      <c r="F848" s="3">
        <f t="shared" si="157"/>
        <v>9.1307540058560974</v>
      </c>
      <c r="G848" s="17">
        <f t="shared" si="158"/>
        <v>-0.762151385621611</v>
      </c>
      <c r="H848" s="30">
        <f t="shared" si="159"/>
        <v>8.8165660000000088</v>
      </c>
      <c r="I848" s="30">
        <f>(C848-C847)*'ADF test'!$E$3</f>
        <v>2.976368835709954</v>
      </c>
      <c r="J848" s="5">
        <f t="shared" si="162"/>
        <v>0</v>
      </c>
      <c r="K848" s="49">
        <f t="shared" si="168"/>
        <v>-3</v>
      </c>
      <c r="L848" s="5">
        <f t="shared" si="163"/>
        <v>0</v>
      </c>
      <c r="M848" s="49">
        <f t="shared" si="169"/>
        <v>-1092</v>
      </c>
      <c r="N848" s="42">
        <f t="shared" si="160"/>
        <v>0</v>
      </c>
      <c r="P848" s="5">
        <f t="shared" si="164"/>
        <v>-26.449698000000026</v>
      </c>
      <c r="Q848" s="5">
        <f t="shared" si="165"/>
        <v>8.9291065071298625</v>
      </c>
      <c r="R848" s="5">
        <f t="shared" si="166"/>
        <v>-17.520591492870164</v>
      </c>
      <c r="S848" s="3">
        <f t="shared" si="167"/>
        <v>32056.459485496387</v>
      </c>
    </row>
    <row r="849" spans="1:19" x14ac:dyDescent="0.3">
      <c r="A849" s="4">
        <v>41519</v>
      </c>
      <c r="B849" s="11">
        <v>137.72905</v>
      </c>
      <c r="C849" s="11">
        <v>98.706603999999999</v>
      </c>
      <c r="D849" s="3">
        <f>B849-'ADF test'!$E$3*'Profitability analysis'!C849</f>
        <v>36.201698622595075</v>
      </c>
      <c r="E849" s="3">
        <f t="shared" si="161"/>
        <v>45.818287343015172</v>
      </c>
      <c r="F849" s="3">
        <f t="shared" si="157"/>
        <v>9.2063519869765305</v>
      </c>
      <c r="G849" s="17">
        <f t="shared" si="158"/>
        <v>-1.0445601834498501</v>
      </c>
      <c r="H849" s="30">
        <f t="shared" si="159"/>
        <v>2.0968939999999918</v>
      </c>
      <c r="I849" s="30">
        <f>(C849-C848)*'ADF test'!$E$3</f>
        <v>5.3385691488739875</v>
      </c>
      <c r="J849" s="5">
        <f t="shared" si="162"/>
        <v>1</v>
      </c>
      <c r="K849" s="49">
        <f t="shared" si="168"/>
        <v>-2</v>
      </c>
      <c r="L849" s="5">
        <f t="shared" si="163"/>
        <v>0</v>
      </c>
      <c r="M849" s="49">
        <f t="shared" si="169"/>
        <v>-1092</v>
      </c>
      <c r="N849" s="42">
        <f t="shared" si="160"/>
        <v>1</v>
      </c>
      <c r="P849" s="5">
        <f t="shared" si="164"/>
        <v>-6.2906819999999755</v>
      </c>
      <c r="Q849" s="5">
        <f t="shared" si="165"/>
        <v>16.015707446621963</v>
      </c>
      <c r="R849" s="5">
        <f t="shared" si="166"/>
        <v>9.7250254466219879</v>
      </c>
      <c r="S849" s="3">
        <f t="shared" si="167"/>
        <v>32066.184510943011</v>
      </c>
    </row>
    <row r="850" spans="1:19" x14ac:dyDescent="0.3">
      <c r="A850" s="4">
        <v>41520</v>
      </c>
      <c r="B850" s="11">
        <v>128.34059099999999</v>
      </c>
      <c r="C850" s="11">
        <v>93.240768000000003</v>
      </c>
      <c r="D850" s="3">
        <f>B850-'ADF test'!$E$3*'Profitability analysis'!C850</f>
        <v>32.435273302765737</v>
      </c>
      <c r="E850" s="3">
        <f t="shared" si="161"/>
        <v>45.110509875623748</v>
      </c>
      <c r="F850" s="3">
        <f t="shared" ref="F850:F913" si="170">_xlfn.STDEV.S(D821:D850)</f>
        <v>9.3962571786097087</v>
      </c>
      <c r="G850" s="17">
        <f t="shared" ref="G850:G913" si="171">(D850-E850)/F850</f>
        <v>-1.3489665440099701</v>
      </c>
      <c r="H850" s="30">
        <f t="shared" ref="H850:H913" si="172">B850-B849</f>
        <v>-9.3884590000000117</v>
      </c>
      <c r="I850" s="30">
        <f>(C850-C849)*'ADF test'!$E$3</f>
        <v>-5.6220336801706701</v>
      </c>
      <c r="J850" s="5">
        <f t="shared" si="162"/>
        <v>1</v>
      </c>
      <c r="K850" s="49">
        <f t="shared" si="168"/>
        <v>-1</v>
      </c>
      <c r="L850" s="5">
        <f t="shared" si="163"/>
        <v>0</v>
      </c>
      <c r="M850" s="49">
        <f t="shared" si="169"/>
        <v>-1092</v>
      </c>
      <c r="N850" s="42">
        <f t="shared" si="160"/>
        <v>1</v>
      </c>
      <c r="P850" s="5">
        <f t="shared" si="164"/>
        <v>18.776918000000023</v>
      </c>
      <c r="Q850" s="5">
        <f t="shared" si="165"/>
        <v>-11.24406736034134</v>
      </c>
      <c r="R850" s="5">
        <f t="shared" si="166"/>
        <v>7.5328506396586832</v>
      </c>
      <c r="S850" s="3">
        <f t="shared" si="167"/>
        <v>32073.717361582669</v>
      </c>
    </row>
    <row r="851" spans="1:19" x14ac:dyDescent="0.3">
      <c r="A851" s="4">
        <v>41521</v>
      </c>
      <c r="B851" s="11">
        <v>130.19923399999999</v>
      </c>
      <c r="C851" s="11">
        <v>94.480919</v>
      </c>
      <c r="D851" s="3">
        <f>B851-'ADF test'!$E$3*'Profitability analysis'!C851</f>
        <v>33.018325397642116</v>
      </c>
      <c r="E851" s="3">
        <f t="shared" si="161"/>
        <v>44.404940610643344</v>
      </c>
      <c r="F851" s="3">
        <f t="shared" si="170"/>
        <v>9.4856192685555509</v>
      </c>
      <c r="G851" s="17">
        <f t="shared" si="171"/>
        <v>-1.2004082064254258</v>
      </c>
      <c r="H851" s="30">
        <f t="shared" si="172"/>
        <v>1.8586430000000007</v>
      </c>
      <c r="I851" s="30">
        <f>(C851-C850)*'ADF test'!$E$3</f>
        <v>1.2755909051236309</v>
      </c>
      <c r="J851" s="5">
        <f t="shared" si="162"/>
        <v>1</v>
      </c>
      <c r="K851" s="49">
        <f t="shared" si="168"/>
        <v>0</v>
      </c>
      <c r="L851" s="5">
        <f t="shared" si="163"/>
        <v>0</v>
      </c>
      <c r="M851" s="49">
        <f t="shared" si="169"/>
        <v>-1092</v>
      </c>
      <c r="N851" s="42">
        <f t="shared" si="160"/>
        <v>1</v>
      </c>
      <c r="P851" s="5">
        <f t="shared" si="164"/>
        <v>-1.8586430000000007</v>
      </c>
      <c r="Q851" s="5">
        <f t="shared" si="165"/>
        <v>1.2755909051236309</v>
      </c>
      <c r="R851" s="5">
        <f t="shared" si="166"/>
        <v>-0.58305209487636978</v>
      </c>
      <c r="S851" s="3">
        <f t="shared" si="167"/>
        <v>32073.134309487792</v>
      </c>
    </row>
    <row r="852" spans="1:19" x14ac:dyDescent="0.3">
      <c r="A852" s="4">
        <v>41522</v>
      </c>
      <c r="B852" s="11">
        <v>138.49157700000001</v>
      </c>
      <c r="C852" s="11">
        <v>101.64621699999999</v>
      </c>
      <c r="D852" s="3">
        <f>B852-'ADF test'!$E$3*'Profitability analysis'!C852</f>
        <v>33.940607041161698</v>
      </c>
      <c r="E852" s="3">
        <f t="shared" si="161"/>
        <v>43.55892031122999</v>
      </c>
      <c r="F852" s="3">
        <f t="shared" si="170"/>
        <v>9.2379776649037559</v>
      </c>
      <c r="G852" s="17">
        <f t="shared" si="171"/>
        <v>-1.0411708729941489</v>
      </c>
      <c r="H852" s="30">
        <f t="shared" si="172"/>
        <v>8.2923430000000167</v>
      </c>
      <c r="I852" s="30">
        <f>(C852-C851)*'ADF test'!$E$3</f>
        <v>7.3700613564804236</v>
      </c>
      <c r="J852" s="5">
        <f t="shared" si="162"/>
        <v>1</v>
      </c>
      <c r="K852" s="49">
        <f t="shared" si="168"/>
        <v>1</v>
      </c>
      <c r="L852" s="5">
        <f t="shared" si="163"/>
        <v>0</v>
      </c>
      <c r="M852" s="49">
        <f t="shared" si="169"/>
        <v>-1092</v>
      </c>
      <c r="N852" s="42">
        <f t="shared" si="160"/>
        <v>1</v>
      </c>
      <c r="P852" s="5">
        <f t="shared" si="164"/>
        <v>0</v>
      </c>
      <c r="Q852" s="5">
        <f t="shared" si="165"/>
        <v>0</v>
      </c>
      <c r="R852" s="5">
        <f t="shared" si="166"/>
        <v>0</v>
      </c>
      <c r="S852" s="3">
        <f t="shared" si="167"/>
        <v>32073.134309487792</v>
      </c>
    </row>
    <row r="853" spans="1:19" x14ac:dyDescent="0.3">
      <c r="A853" s="4">
        <v>41523</v>
      </c>
      <c r="B853" s="11">
        <v>138.44390899999999</v>
      </c>
      <c r="C853" s="11">
        <v>99.349648000000002</v>
      </c>
      <c r="D853" s="3">
        <f>B853-'ADF test'!$E$3*'Profitability analysis'!C853</f>
        <v>36.25513729717153</v>
      </c>
      <c r="E853" s="3">
        <f t="shared" si="161"/>
        <v>43.127456174661312</v>
      </c>
      <c r="F853" s="3">
        <f t="shared" si="170"/>
        <v>9.2676968173038929</v>
      </c>
      <c r="G853" s="17">
        <f t="shared" si="171"/>
        <v>-0.7415347106153003</v>
      </c>
      <c r="H853" s="30">
        <f t="shared" si="172"/>
        <v>-4.7668000000015809E-2</v>
      </c>
      <c r="I853" s="30">
        <f>(C853-C852)*'ADF test'!$E$3</f>
        <v>-2.3621982560098465</v>
      </c>
      <c r="J853" s="5">
        <f t="shared" si="162"/>
        <v>0</v>
      </c>
      <c r="K853" s="49">
        <f t="shared" si="168"/>
        <v>1</v>
      </c>
      <c r="L853" s="5">
        <f t="shared" si="163"/>
        <v>0</v>
      </c>
      <c r="M853" s="49">
        <f t="shared" si="169"/>
        <v>-1092</v>
      </c>
      <c r="N853" s="42">
        <f t="shared" si="160"/>
        <v>0</v>
      </c>
      <c r="P853" s="5">
        <f t="shared" si="164"/>
        <v>-4.7668000000015809E-2</v>
      </c>
      <c r="Q853" s="5">
        <f t="shared" si="165"/>
        <v>2.3621982560098465</v>
      </c>
      <c r="R853" s="5">
        <f t="shared" si="166"/>
        <v>2.3145302560098306</v>
      </c>
      <c r="S853" s="3">
        <f t="shared" si="167"/>
        <v>32075.448839743804</v>
      </c>
    </row>
    <row r="854" spans="1:19" x14ac:dyDescent="0.3">
      <c r="A854" s="4">
        <v>41527</v>
      </c>
      <c r="B854" s="11">
        <v>144.44871499999999</v>
      </c>
      <c r="C854" s="11">
        <v>100.36013</v>
      </c>
      <c r="D854" s="3">
        <f>B854-'ADF test'!$E$3*'Profitability analysis'!C854</f>
        <v>41.220584663431666</v>
      </c>
      <c r="E854" s="3">
        <f t="shared" si="161"/>
        <v>42.985718347268843</v>
      </c>
      <c r="F854" s="3">
        <f t="shared" si="170"/>
        <v>9.2631065304502336</v>
      </c>
      <c r="G854" s="17">
        <f t="shared" si="171"/>
        <v>-0.19055526113563798</v>
      </c>
      <c r="H854" s="30">
        <f t="shared" si="172"/>
        <v>6.0048060000000021</v>
      </c>
      <c r="I854" s="30">
        <f>(C854-C853)*'ADF test'!$E$3</f>
        <v>1.039358633739871</v>
      </c>
      <c r="J854" s="5">
        <f t="shared" si="162"/>
        <v>0</v>
      </c>
      <c r="K854" s="49">
        <f t="shared" si="168"/>
        <v>1</v>
      </c>
      <c r="L854" s="5">
        <f t="shared" si="163"/>
        <v>0</v>
      </c>
      <c r="M854" s="49">
        <f t="shared" si="169"/>
        <v>-1092</v>
      </c>
      <c r="N854" s="42">
        <f t="shared" si="160"/>
        <v>0</v>
      </c>
      <c r="P854" s="5">
        <f t="shared" si="164"/>
        <v>6.0048060000000021</v>
      </c>
      <c r="Q854" s="5">
        <f t="shared" si="165"/>
        <v>-1.039358633739871</v>
      </c>
      <c r="R854" s="5">
        <f t="shared" si="166"/>
        <v>4.9654473662601308</v>
      </c>
      <c r="S854" s="3">
        <f t="shared" si="167"/>
        <v>32080.414287110063</v>
      </c>
    </row>
    <row r="855" spans="1:19" x14ac:dyDescent="0.3">
      <c r="A855" s="4">
        <v>41528</v>
      </c>
      <c r="B855" s="11">
        <v>159.50836200000001</v>
      </c>
      <c r="C855" s="11">
        <v>108.214417</v>
      </c>
      <c r="D855" s="3">
        <f>B855-'ADF test'!$E$3*'Profitability analysis'!C855</f>
        <v>48.201492007187568</v>
      </c>
      <c r="E855" s="3">
        <f t="shared" si="161"/>
        <v>42.998731006453994</v>
      </c>
      <c r="F855" s="3">
        <f t="shared" si="170"/>
        <v>9.2703902460223979</v>
      </c>
      <c r="G855" s="17">
        <f t="shared" si="171"/>
        <v>0.5612235151552436</v>
      </c>
      <c r="H855" s="30">
        <f t="shared" si="172"/>
        <v>15.059647000000012</v>
      </c>
      <c r="I855" s="30">
        <f>(C855-C854)*'ADF test'!$E$3</f>
        <v>8.0787396562441103</v>
      </c>
      <c r="J855" s="5">
        <f t="shared" si="162"/>
        <v>0</v>
      </c>
      <c r="K855" s="49">
        <f t="shared" si="168"/>
        <v>1</v>
      </c>
      <c r="L855" s="5">
        <f t="shared" si="163"/>
        <v>0</v>
      </c>
      <c r="M855" s="49">
        <f t="shared" si="169"/>
        <v>-1092</v>
      </c>
      <c r="N855" s="42">
        <f t="shared" si="160"/>
        <v>0</v>
      </c>
      <c r="P855" s="5">
        <f t="shared" si="164"/>
        <v>15.059647000000012</v>
      </c>
      <c r="Q855" s="5">
        <f t="shared" si="165"/>
        <v>-8.0787396562441103</v>
      </c>
      <c r="R855" s="5">
        <f t="shared" si="166"/>
        <v>6.9809073437559022</v>
      </c>
      <c r="S855" s="3">
        <f t="shared" si="167"/>
        <v>32087.39519445382</v>
      </c>
    </row>
    <row r="856" spans="1:19" x14ac:dyDescent="0.3">
      <c r="A856" s="4">
        <v>41529</v>
      </c>
      <c r="B856" s="11">
        <v>157.98332199999999</v>
      </c>
      <c r="C856" s="11">
        <v>109.40863</v>
      </c>
      <c r="D856" s="3">
        <f>B856-'ADF test'!$E$3*'Profitability analysis'!C856</f>
        <v>45.448111876364436</v>
      </c>
      <c r="E856" s="3">
        <f t="shared" si="161"/>
        <v>42.90658981685192</v>
      </c>
      <c r="F856" s="3">
        <f t="shared" si="170"/>
        <v>9.2304348408059305</v>
      </c>
      <c r="G856" s="17">
        <f t="shared" si="171"/>
        <v>0.27534153085366564</v>
      </c>
      <c r="H856" s="30">
        <f t="shared" si="172"/>
        <v>-1.5250400000000184</v>
      </c>
      <c r="I856" s="30">
        <f>(C856-C855)*'ADF test'!$E$3</f>
        <v>1.2283401308231146</v>
      </c>
      <c r="J856" s="5">
        <f t="shared" si="162"/>
        <v>0</v>
      </c>
      <c r="K856" s="49">
        <f t="shared" si="168"/>
        <v>1</v>
      </c>
      <c r="L856" s="5">
        <f t="shared" si="163"/>
        <v>0</v>
      </c>
      <c r="M856" s="49">
        <f t="shared" si="169"/>
        <v>-1092</v>
      </c>
      <c r="N856" s="42">
        <f t="shared" si="160"/>
        <v>0</v>
      </c>
      <c r="P856" s="5">
        <f t="shared" si="164"/>
        <v>-1.5250400000000184</v>
      </c>
      <c r="Q856" s="5">
        <f t="shared" si="165"/>
        <v>-1.2283401308231146</v>
      </c>
      <c r="R856" s="5">
        <f t="shared" si="166"/>
        <v>-2.7533801308231327</v>
      </c>
      <c r="S856" s="3">
        <f t="shared" si="167"/>
        <v>32084.641814322997</v>
      </c>
    </row>
    <row r="857" spans="1:19" x14ac:dyDescent="0.3">
      <c r="A857" s="4">
        <v>41530</v>
      </c>
      <c r="B857" s="11">
        <v>162.41542100000001</v>
      </c>
      <c r="C857" s="11">
        <v>114.093628</v>
      </c>
      <c r="D857" s="3">
        <f>B857-'ADF test'!$E$3*'Profitability analysis'!C857</f>
        <v>45.061329272977119</v>
      </c>
      <c r="E857" s="3">
        <f t="shared" si="161"/>
        <v>42.779572549712249</v>
      </c>
      <c r="F857" s="3">
        <f t="shared" si="170"/>
        <v>9.1715480154899023</v>
      </c>
      <c r="G857" s="17">
        <f t="shared" si="171"/>
        <v>0.24878643380716017</v>
      </c>
      <c r="H857" s="30">
        <f t="shared" si="172"/>
        <v>4.4320990000000222</v>
      </c>
      <c r="I857" s="30">
        <f>(C857-C856)*'ADF test'!$E$3</f>
        <v>4.8188816033873341</v>
      </c>
      <c r="J857" s="5">
        <f t="shared" si="162"/>
        <v>0</v>
      </c>
      <c r="K857" s="49">
        <f t="shared" si="168"/>
        <v>1</v>
      </c>
      <c r="L857" s="5">
        <f t="shared" si="163"/>
        <v>0</v>
      </c>
      <c r="M857" s="49">
        <f t="shared" si="169"/>
        <v>-1092</v>
      </c>
      <c r="N857" s="42">
        <f t="shared" si="160"/>
        <v>0</v>
      </c>
      <c r="P857" s="5">
        <f t="shared" si="164"/>
        <v>4.4320990000000222</v>
      </c>
      <c r="Q857" s="5">
        <f t="shared" si="165"/>
        <v>-4.8188816033873341</v>
      </c>
      <c r="R857" s="5">
        <f t="shared" si="166"/>
        <v>-0.38678260338731185</v>
      </c>
      <c r="S857" s="3">
        <f t="shared" si="167"/>
        <v>32084.255031719611</v>
      </c>
    </row>
    <row r="858" spans="1:19" x14ac:dyDescent="0.3">
      <c r="A858" s="4">
        <v>41533</v>
      </c>
      <c r="B858" s="11">
        <v>164.36938499999999</v>
      </c>
      <c r="C858" s="11">
        <v>115.51750199999999</v>
      </c>
      <c r="D858" s="3">
        <f>B858-'ADF test'!$E$3*'Profitability analysis'!C858</f>
        <v>45.550729099386956</v>
      </c>
      <c r="E858" s="3">
        <f t="shared" si="161"/>
        <v>42.621869266461587</v>
      </c>
      <c r="F858" s="3">
        <f t="shared" si="170"/>
        <v>9.078300891223094</v>
      </c>
      <c r="G858" s="17">
        <f t="shared" si="171"/>
        <v>0.32262202674478346</v>
      </c>
      <c r="H858" s="30">
        <f t="shared" si="172"/>
        <v>1.9539639999999849</v>
      </c>
      <c r="I858" s="30">
        <f>(C858-C857)*'ADF test'!$E$3</f>
        <v>1.4645641735901564</v>
      </c>
      <c r="J858" s="5">
        <f t="shared" si="162"/>
        <v>0</v>
      </c>
      <c r="K858" s="49">
        <f t="shared" si="168"/>
        <v>1</v>
      </c>
      <c r="L858" s="5">
        <f t="shared" si="163"/>
        <v>0</v>
      </c>
      <c r="M858" s="49">
        <f t="shared" si="169"/>
        <v>-1092</v>
      </c>
      <c r="N858" s="42">
        <f t="shared" si="160"/>
        <v>0</v>
      </c>
      <c r="P858" s="5">
        <f t="shared" si="164"/>
        <v>1.9539639999999849</v>
      </c>
      <c r="Q858" s="5">
        <f t="shared" si="165"/>
        <v>-1.4645641735901564</v>
      </c>
      <c r="R858" s="5">
        <f t="shared" si="166"/>
        <v>0.48939982640982849</v>
      </c>
      <c r="S858" s="3">
        <f t="shared" si="167"/>
        <v>32084.74443154602</v>
      </c>
    </row>
    <row r="859" spans="1:19" x14ac:dyDescent="0.3">
      <c r="A859" s="4">
        <v>41534</v>
      </c>
      <c r="B859" s="11">
        <v>163.892807</v>
      </c>
      <c r="C859" s="11">
        <v>114.139557</v>
      </c>
      <c r="D859" s="3">
        <f>B859-'ADF test'!$E$3*'Profitability analysis'!C859</f>
        <v>46.491473755870388</v>
      </c>
      <c r="E859" s="3">
        <f t="shared" si="161"/>
        <v>42.454532397766258</v>
      </c>
      <c r="F859" s="3">
        <f t="shared" si="170"/>
        <v>8.9542086068680913</v>
      </c>
      <c r="G859" s="17">
        <f t="shared" si="171"/>
        <v>0.45084289805440758</v>
      </c>
      <c r="H859" s="30">
        <f t="shared" si="172"/>
        <v>-0.47657799999998929</v>
      </c>
      <c r="I859" s="30">
        <f>(C859-C858)*'ADF test'!$E$3</f>
        <v>-1.4173226564834296</v>
      </c>
      <c r="J859" s="5">
        <f t="shared" si="162"/>
        <v>0</v>
      </c>
      <c r="K859" s="49">
        <f t="shared" si="168"/>
        <v>1</v>
      </c>
      <c r="L859" s="5">
        <f t="shared" si="163"/>
        <v>0</v>
      </c>
      <c r="M859" s="49">
        <f t="shared" si="169"/>
        <v>-1092</v>
      </c>
      <c r="N859" s="42">
        <f t="shared" si="160"/>
        <v>0</v>
      </c>
      <c r="P859" s="5">
        <f t="shared" si="164"/>
        <v>-0.47657799999998929</v>
      </c>
      <c r="Q859" s="5">
        <f t="shared" si="165"/>
        <v>1.4173226564834296</v>
      </c>
      <c r="R859" s="5">
        <f t="shared" si="166"/>
        <v>0.9407446564834403</v>
      </c>
      <c r="S859" s="3">
        <f t="shared" si="167"/>
        <v>32085.685176202503</v>
      </c>
    </row>
    <row r="860" spans="1:19" x14ac:dyDescent="0.3">
      <c r="A860" s="4">
        <v>41535</v>
      </c>
      <c r="B860" s="11">
        <v>168.61085499999999</v>
      </c>
      <c r="C860" s="11">
        <v>116.482063</v>
      </c>
      <c r="D860" s="3">
        <f>B860-'ADF test'!$E$3*'Profitability analysis'!C860</f>
        <v>48.800073754137074</v>
      </c>
      <c r="E860" s="3">
        <f t="shared" si="161"/>
        <v>42.368340135916441</v>
      </c>
      <c r="F860" s="3">
        <f t="shared" si="170"/>
        <v>8.8773878558865924</v>
      </c>
      <c r="G860" s="17">
        <f t="shared" si="171"/>
        <v>0.72450744775736631</v>
      </c>
      <c r="H860" s="30">
        <f t="shared" si="172"/>
        <v>4.7180479999999818</v>
      </c>
      <c r="I860" s="30">
        <f>(C860-C859)*'ADF test'!$E$3</f>
        <v>2.4094480017332915</v>
      </c>
      <c r="J860" s="5">
        <f t="shared" si="162"/>
        <v>0</v>
      </c>
      <c r="K860" s="49">
        <f t="shared" si="168"/>
        <v>1</v>
      </c>
      <c r="L860" s="5">
        <f t="shared" si="163"/>
        <v>0</v>
      </c>
      <c r="M860" s="49">
        <f t="shared" si="169"/>
        <v>-1092</v>
      </c>
      <c r="N860" s="42">
        <f t="shared" si="160"/>
        <v>0</v>
      </c>
      <c r="P860" s="5">
        <f t="shared" si="164"/>
        <v>4.7180479999999818</v>
      </c>
      <c r="Q860" s="5">
        <f t="shared" si="165"/>
        <v>-2.4094480017332915</v>
      </c>
      <c r="R860" s="5">
        <f t="shared" si="166"/>
        <v>2.3085999982666903</v>
      </c>
      <c r="S860" s="3">
        <f t="shared" si="167"/>
        <v>32087.993776200768</v>
      </c>
    </row>
    <row r="861" spans="1:19" x14ac:dyDescent="0.3">
      <c r="A861" s="4">
        <v>41536</v>
      </c>
      <c r="B861" s="11">
        <v>182.90799000000001</v>
      </c>
      <c r="C861" s="11">
        <v>127.964928</v>
      </c>
      <c r="D861" s="3">
        <f>B861-'ADF test'!$E$3*'Profitability analysis'!C861</f>
        <v>51.286196902546038</v>
      </c>
      <c r="E861" s="3">
        <f t="shared" si="161"/>
        <v>42.29250031753017</v>
      </c>
      <c r="F861" s="3">
        <f t="shared" si="170"/>
        <v>8.7877337322674904</v>
      </c>
      <c r="G861" s="17">
        <f t="shared" si="171"/>
        <v>1.0234375390770101</v>
      </c>
      <c r="H861" s="30">
        <f t="shared" si="172"/>
        <v>14.297135000000026</v>
      </c>
      <c r="I861" s="30">
        <f>(C861-C860)*'ADF test'!$E$3</f>
        <v>11.811011851591056</v>
      </c>
      <c r="J861" s="5">
        <f t="shared" si="162"/>
        <v>-1</v>
      </c>
      <c r="K861" s="49">
        <f t="shared" si="168"/>
        <v>0</v>
      </c>
      <c r="L861" s="5">
        <f t="shared" si="163"/>
        <v>-1</v>
      </c>
      <c r="M861" s="49">
        <f t="shared" si="169"/>
        <v>-1093</v>
      </c>
      <c r="N861" s="42">
        <f t="shared" si="160"/>
        <v>-1</v>
      </c>
      <c r="P861" s="5">
        <f t="shared" si="164"/>
        <v>14.297135000000026</v>
      </c>
      <c r="Q861" s="5">
        <f t="shared" si="165"/>
        <v>-11.811011851591056</v>
      </c>
      <c r="R861" s="5">
        <f t="shared" si="166"/>
        <v>2.4861231484089696</v>
      </c>
      <c r="S861" s="3">
        <f t="shared" si="167"/>
        <v>32090.479899349179</v>
      </c>
    </row>
    <row r="862" spans="1:19" x14ac:dyDescent="0.3">
      <c r="A862" s="4">
        <v>41537</v>
      </c>
      <c r="B862" s="11">
        <v>175.66412399999999</v>
      </c>
      <c r="C862" s="11">
        <v>117.63035600000001</v>
      </c>
      <c r="D862" s="3">
        <f>B862-'ADF test'!$E$3*'Profitability analysis'!C862</f>
        <v>54.672234883226892</v>
      </c>
      <c r="E862" s="3">
        <f t="shared" si="161"/>
        <v>42.401517995566131</v>
      </c>
      <c r="F862" s="3">
        <f t="shared" si="170"/>
        <v>8.9238683065278419</v>
      </c>
      <c r="G862" s="17">
        <f t="shared" si="171"/>
        <v>1.3750445957034896</v>
      </c>
      <c r="H862" s="30">
        <f t="shared" si="172"/>
        <v>-7.2438660000000255</v>
      </c>
      <c r="I862" s="30">
        <f>(C862-C861)*'ADF test'!$E$3</f>
        <v>-10.629903980680865</v>
      </c>
      <c r="J862" s="5">
        <f t="shared" si="162"/>
        <v>-1</v>
      </c>
      <c r="K862" s="49">
        <f t="shared" si="168"/>
        <v>-1</v>
      </c>
      <c r="L862" s="5">
        <f t="shared" si="163"/>
        <v>-1</v>
      </c>
      <c r="M862" s="49">
        <f t="shared" si="169"/>
        <v>-1094</v>
      </c>
      <c r="N862" s="42">
        <f t="shared" si="160"/>
        <v>-1</v>
      </c>
      <c r="P862" s="5">
        <f t="shared" si="164"/>
        <v>0</v>
      </c>
      <c r="Q862" s="5">
        <f t="shared" si="165"/>
        <v>0</v>
      </c>
      <c r="R862" s="5">
        <f t="shared" si="166"/>
        <v>0</v>
      </c>
      <c r="S862" s="3">
        <f t="shared" si="167"/>
        <v>32090.479899349179</v>
      </c>
    </row>
    <row r="863" spans="1:19" x14ac:dyDescent="0.3">
      <c r="A863" s="4">
        <v>41540</v>
      </c>
      <c r="B863" s="11">
        <v>163.08264199999999</v>
      </c>
      <c r="C863" s="11">
        <v>106.37715900000001</v>
      </c>
      <c r="D863" s="3">
        <f>B863-'ADF test'!$E$3*'Profitability analysis'!C863</f>
        <v>53.665533492011278</v>
      </c>
      <c r="E863" s="3">
        <f t="shared" si="161"/>
        <v>42.421687451255238</v>
      </c>
      <c r="F863" s="3">
        <f t="shared" si="170"/>
        <v>8.9494371894795552</v>
      </c>
      <c r="G863" s="17">
        <f t="shared" si="171"/>
        <v>1.2563746526958879</v>
      </c>
      <c r="H863" s="30">
        <f t="shared" si="172"/>
        <v>-12.581481999999994</v>
      </c>
      <c r="I863" s="30">
        <f>(C863-C862)*'ADF test'!$E$3</f>
        <v>-11.574780608784382</v>
      </c>
      <c r="J863" s="5">
        <f t="shared" si="162"/>
        <v>-1</v>
      </c>
      <c r="K863" s="49">
        <f t="shared" si="168"/>
        <v>-2</v>
      </c>
      <c r="L863" s="5">
        <f t="shared" si="163"/>
        <v>-1</v>
      </c>
      <c r="M863" s="49">
        <f t="shared" si="169"/>
        <v>-1095</v>
      </c>
      <c r="N863" s="42">
        <f t="shared" si="160"/>
        <v>-1</v>
      </c>
      <c r="P863" s="5">
        <f t="shared" si="164"/>
        <v>12.581481999999994</v>
      </c>
      <c r="Q863" s="5">
        <f t="shared" si="165"/>
        <v>-11.574780608784382</v>
      </c>
      <c r="R863" s="5">
        <f t="shared" si="166"/>
        <v>1.0067013912156124</v>
      </c>
      <c r="S863" s="3">
        <f t="shared" si="167"/>
        <v>32091.486600740394</v>
      </c>
    </row>
    <row r="864" spans="1:19" x14ac:dyDescent="0.3">
      <c r="A864" s="4">
        <v>41541</v>
      </c>
      <c r="B864" s="11">
        <v>155.69580099999999</v>
      </c>
      <c r="C864" s="11">
        <v>104.815483</v>
      </c>
      <c r="D864" s="3">
        <f>B864-'ADF test'!$E$3*'Profitability analysis'!C864</f>
        <v>47.884996645577942</v>
      </c>
      <c r="E864" s="3">
        <f t="shared" si="161"/>
        <v>42.324000295688258</v>
      </c>
      <c r="F864" s="3">
        <f t="shared" si="170"/>
        <v>8.8702988722278935</v>
      </c>
      <c r="G864" s="17">
        <f t="shared" si="171"/>
        <v>0.62692322209127171</v>
      </c>
      <c r="H864" s="30">
        <f t="shared" si="172"/>
        <v>-7.386841000000004</v>
      </c>
      <c r="I864" s="30">
        <f>(C864-C863)*'ADF test'!$E$3</f>
        <v>-1.6063041535666729</v>
      </c>
      <c r="J864" s="5">
        <f t="shared" si="162"/>
        <v>0</v>
      </c>
      <c r="K864" s="49">
        <f t="shared" si="168"/>
        <v>-2</v>
      </c>
      <c r="L864" s="5">
        <f t="shared" si="163"/>
        <v>0</v>
      </c>
      <c r="M864" s="49">
        <f t="shared" si="169"/>
        <v>-1095</v>
      </c>
      <c r="N864" s="42">
        <f t="shared" si="160"/>
        <v>0</v>
      </c>
      <c r="P864" s="5">
        <f t="shared" si="164"/>
        <v>14.773682000000008</v>
      </c>
      <c r="Q864" s="5">
        <f t="shared" si="165"/>
        <v>-3.2126083071333458</v>
      </c>
      <c r="R864" s="5">
        <f t="shared" si="166"/>
        <v>11.561073692866662</v>
      </c>
      <c r="S864" s="3">
        <f t="shared" si="167"/>
        <v>32103.047674433263</v>
      </c>
    </row>
    <row r="865" spans="1:19" x14ac:dyDescent="0.3">
      <c r="A865" s="4">
        <v>41542</v>
      </c>
      <c r="B865" s="11">
        <v>156.02938800000001</v>
      </c>
      <c r="C865" s="11">
        <v>105.963776</v>
      </c>
      <c r="D865" s="3">
        <f>B865-'ADF test'!$E$3*'Profitability analysis'!C865</f>
        <v>47.037475774667797</v>
      </c>
      <c r="E865" s="3">
        <f t="shared" si="161"/>
        <v>42.021249100113387</v>
      </c>
      <c r="F865" s="3">
        <f t="shared" si="170"/>
        <v>8.5317278717086911</v>
      </c>
      <c r="G865" s="17">
        <f t="shared" si="171"/>
        <v>0.58794968029726735</v>
      </c>
      <c r="H865" s="30">
        <f t="shared" si="172"/>
        <v>0.33358700000002273</v>
      </c>
      <c r="I865" s="30">
        <f>(C865-C864)*'ADF test'!$E$3</f>
        <v>1.181107870910177</v>
      </c>
      <c r="J865" s="5">
        <f t="shared" si="162"/>
        <v>0</v>
      </c>
      <c r="K865" s="49">
        <f t="shared" si="168"/>
        <v>-2</v>
      </c>
      <c r="L865" s="5">
        <f t="shared" si="163"/>
        <v>0</v>
      </c>
      <c r="M865" s="49">
        <f t="shared" si="169"/>
        <v>-1095</v>
      </c>
      <c r="N865" s="42">
        <f t="shared" si="160"/>
        <v>0</v>
      </c>
      <c r="P865" s="5">
        <f t="shared" si="164"/>
        <v>-0.66717400000004545</v>
      </c>
      <c r="Q865" s="5">
        <f t="shared" si="165"/>
        <v>2.362215741820354</v>
      </c>
      <c r="R865" s="5">
        <f t="shared" si="166"/>
        <v>1.6950417418203085</v>
      </c>
      <c r="S865" s="3">
        <f t="shared" si="167"/>
        <v>32104.742716175082</v>
      </c>
    </row>
    <row r="866" spans="1:19" x14ac:dyDescent="0.3">
      <c r="A866" s="4">
        <v>41543</v>
      </c>
      <c r="B866" s="11">
        <v>157.07785000000001</v>
      </c>
      <c r="C866" s="11">
        <v>106.836472</v>
      </c>
      <c r="D866" s="3">
        <f>B866-'ADF test'!$E$3*'Profitability analysis'!C866</f>
        <v>47.188302663670996</v>
      </c>
      <c r="E866" s="3">
        <f t="shared" si="161"/>
        <v>41.683343339290829</v>
      </c>
      <c r="F866" s="3">
        <f t="shared" si="170"/>
        <v>8.0942182897046244</v>
      </c>
      <c r="G866" s="17">
        <f t="shared" si="171"/>
        <v>0.68011006465962931</v>
      </c>
      <c r="H866" s="30">
        <f t="shared" si="172"/>
        <v>1.0484620000000007</v>
      </c>
      <c r="I866" s="30">
        <f>(C866-C865)*'ADF test'!$E$3</f>
        <v>0.89763511099679061</v>
      </c>
      <c r="J866" s="5">
        <f t="shared" si="162"/>
        <v>0</v>
      </c>
      <c r="K866" s="49">
        <f t="shared" si="168"/>
        <v>-2</v>
      </c>
      <c r="L866" s="5">
        <f t="shared" si="163"/>
        <v>0</v>
      </c>
      <c r="M866" s="49">
        <f t="shared" si="169"/>
        <v>-1095</v>
      </c>
      <c r="N866" s="42">
        <f t="shared" si="160"/>
        <v>0</v>
      </c>
      <c r="P866" s="5">
        <f t="shared" si="164"/>
        <v>-2.0969240000000013</v>
      </c>
      <c r="Q866" s="5">
        <f t="shared" si="165"/>
        <v>1.7952702219935812</v>
      </c>
      <c r="R866" s="5">
        <f t="shared" si="166"/>
        <v>-0.30165377800642013</v>
      </c>
      <c r="S866" s="3">
        <f t="shared" si="167"/>
        <v>32104.441062397076</v>
      </c>
    </row>
    <row r="867" spans="1:19" x14ac:dyDescent="0.3">
      <c r="A867" s="4">
        <v>41544</v>
      </c>
      <c r="B867" s="11">
        <v>155.60047900000001</v>
      </c>
      <c r="C867" s="11">
        <v>106.147499</v>
      </c>
      <c r="D867" s="3">
        <f>B867-'ADF test'!$E$3*'Profitability analysis'!C867</f>
        <v>46.419593506201267</v>
      </c>
      <c r="E867" s="3">
        <f t="shared" si="161"/>
        <v>41.270802503993188</v>
      </c>
      <c r="F867" s="3">
        <f t="shared" si="170"/>
        <v>7.484384389456765</v>
      </c>
      <c r="G867" s="17">
        <f t="shared" si="171"/>
        <v>0.68793780948252314</v>
      </c>
      <c r="H867" s="30">
        <f t="shared" si="172"/>
        <v>-1.4773710000000051</v>
      </c>
      <c r="I867" s="30">
        <f>(C867-C866)*'ADF test'!$E$3</f>
        <v>-0.7086618425302651</v>
      </c>
      <c r="J867" s="5">
        <f t="shared" si="162"/>
        <v>0</v>
      </c>
      <c r="K867" s="49">
        <f t="shared" si="168"/>
        <v>-2</v>
      </c>
      <c r="L867" s="5">
        <f t="shared" si="163"/>
        <v>0</v>
      </c>
      <c r="M867" s="49">
        <f t="shared" si="169"/>
        <v>-1095</v>
      </c>
      <c r="N867" s="42">
        <f t="shared" ref="N867:N930" si="173">IF(J867&lt;&gt;"",J867,IF(L867&lt;&gt;"",L867,N866))</f>
        <v>0</v>
      </c>
      <c r="P867" s="5">
        <f t="shared" si="164"/>
        <v>2.9547420000000102</v>
      </c>
      <c r="Q867" s="5">
        <f t="shared" si="165"/>
        <v>-1.4173236850605302</v>
      </c>
      <c r="R867" s="5">
        <f t="shared" si="166"/>
        <v>1.53741831493948</v>
      </c>
      <c r="S867" s="3">
        <f t="shared" si="167"/>
        <v>32105.978480712016</v>
      </c>
    </row>
    <row r="868" spans="1:19" x14ac:dyDescent="0.3">
      <c r="A868" s="4">
        <v>41547</v>
      </c>
      <c r="B868" s="11">
        <v>150.548813</v>
      </c>
      <c r="C868" s="11">
        <v>100.727585</v>
      </c>
      <c r="D868" s="3">
        <f>B868-'ADF test'!$E$3*'Profitability analysis'!C868</f>
        <v>46.942726869304806</v>
      </c>
      <c r="E868" s="3">
        <f t="shared" ref="E868:E931" si="174">AVERAGE(D839:D868)</f>
        <v>41.211240688427509</v>
      </c>
      <c r="F868" s="3">
        <f t="shared" si="170"/>
        <v>7.4298911604455409</v>
      </c>
      <c r="G868" s="17">
        <f t="shared" si="171"/>
        <v>0.77140917102392692</v>
      </c>
      <c r="H868" s="30">
        <f t="shared" si="172"/>
        <v>-5.0516660000000115</v>
      </c>
      <c r="I868" s="30">
        <f>(C868-C867)*'ADF test'!$E$3</f>
        <v>-5.5747993631035602</v>
      </c>
      <c r="J868" s="5">
        <f t="shared" ref="J868:J931" si="175">IF(AND(G868&lt;-1.5,G868&gt;-2.5),10,IF(AND(G868&lt;-1,G868&gt;-1.5),1,IF(AND(G868&gt;1.5,G868&lt;2.5),-10,IF(AND(G868&gt;1,G868&lt;1.5),-1,0))))</f>
        <v>0</v>
      </c>
      <c r="K868" s="49">
        <f t="shared" si="168"/>
        <v>-2</v>
      </c>
      <c r="L868" s="5">
        <f t="shared" ref="L868:L931" si="176">IF(AND(G868&gt;1.5,G868&lt;2.5),-10,IF(AND(G868&gt;1,G868&lt;1.5),-1,0))</f>
        <v>0</v>
      </c>
      <c r="M868" s="49">
        <f t="shared" si="169"/>
        <v>-1095</v>
      </c>
      <c r="N868" s="42">
        <f t="shared" si="173"/>
        <v>0</v>
      </c>
      <c r="P868" s="5">
        <f t="shared" ref="P868:P931" si="177">K867*H868</f>
        <v>10.103332000000023</v>
      </c>
      <c r="Q868" s="5">
        <f t="shared" ref="Q868:Q931" si="178">I868*-1*K867</f>
        <v>-11.14959872620712</v>
      </c>
      <c r="R868" s="5">
        <f t="shared" ref="R868:R931" si="179">SUM(P868:Q868)</f>
        <v>-1.0462667262070973</v>
      </c>
      <c r="S868" s="3">
        <f t="shared" ref="S868:S931" si="180">R868+S867</f>
        <v>32104.932213985809</v>
      </c>
    </row>
    <row r="869" spans="1:19" x14ac:dyDescent="0.3">
      <c r="A869" s="4">
        <v>41548</v>
      </c>
      <c r="B869" s="11">
        <v>158.507553</v>
      </c>
      <c r="C869" s="11">
        <v>102.93229700000001</v>
      </c>
      <c r="D869" s="3">
        <f>B869-'ADF test'!$E$3*'Profitability analysis'!C869</f>
        <v>52.63375061893133</v>
      </c>
      <c r="E869" s="3">
        <f t="shared" si="174"/>
        <v>41.515469261898836</v>
      </c>
      <c r="F869" s="3">
        <f t="shared" si="170"/>
        <v>7.7087551165269588</v>
      </c>
      <c r="G869" s="17">
        <f t="shared" si="171"/>
        <v>1.4422927163940882</v>
      </c>
      <c r="H869" s="30">
        <f t="shared" si="172"/>
        <v>7.9587400000000059</v>
      </c>
      <c r="I869" s="30">
        <f>(C869-C868)*'ADF test'!$E$3</f>
        <v>2.2677162503734931</v>
      </c>
      <c r="J869" s="5">
        <f t="shared" si="175"/>
        <v>-1</v>
      </c>
      <c r="K869" s="49">
        <f t="shared" ref="K869:K932" si="181">J869+K868</f>
        <v>-3</v>
      </c>
      <c r="L869" s="5">
        <f t="shared" si="176"/>
        <v>-1</v>
      </c>
      <c r="M869" s="49">
        <f t="shared" ref="M869:M932" si="182">L869+M868</f>
        <v>-1096</v>
      </c>
      <c r="N869" s="42">
        <f t="shared" si="173"/>
        <v>-1</v>
      </c>
      <c r="P869" s="5">
        <f t="shared" si="177"/>
        <v>-15.917480000000012</v>
      </c>
      <c r="Q869" s="5">
        <f t="shared" si="178"/>
        <v>4.5354325007469862</v>
      </c>
      <c r="R869" s="5">
        <f t="shared" si="179"/>
        <v>-11.382047499253027</v>
      </c>
      <c r="S869" s="3">
        <f t="shared" si="180"/>
        <v>32093.550166486555</v>
      </c>
    </row>
    <row r="870" spans="1:19" x14ac:dyDescent="0.3">
      <c r="A870" s="4">
        <v>41550</v>
      </c>
      <c r="B870" s="11">
        <v>166.13269</v>
      </c>
      <c r="C870" s="11">
        <v>106.37715900000001</v>
      </c>
      <c r="D870" s="3">
        <f>B870-'ADF test'!$E$3*'Profitability analysis'!C870</f>
        <v>56.715581492011282</v>
      </c>
      <c r="E870" s="3">
        <f t="shared" si="174"/>
        <v>42.228861552476957</v>
      </c>
      <c r="F870" s="3">
        <f t="shared" si="170"/>
        <v>8.0956294504387785</v>
      </c>
      <c r="G870" s="17">
        <f t="shared" si="171"/>
        <v>1.7894494836036687</v>
      </c>
      <c r="H870" s="30">
        <f t="shared" si="172"/>
        <v>7.6251369999999952</v>
      </c>
      <c r="I870" s="30">
        <f>(C870-C869)*'ADF test'!$E$3</f>
        <v>3.5433061269200379</v>
      </c>
      <c r="J870" s="5">
        <f t="shared" si="175"/>
        <v>-10</v>
      </c>
      <c r="K870" s="49">
        <f t="shared" si="181"/>
        <v>-13</v>
      </c>
      <c r="L870" s="5">
        <f t="shared" si="176"/>
        <v>-10</v>
      </c>
      <c r="M870" s="49">
        <f t="shared" si="182"/>
        <v>-1106</v>
      </c>
      <c r="N870" s="42">
        <f t="shared" si="173"/>
        <v>-10</v>
      </c>
      <c r="P870" s="5">
        <f t="shared" si="177"/>
        <v>-22.875410999999986</v>
      </c>
      <c r="Q870" s="5">
        <f t="shared" si="178"/>
        <v>10.629918380760113</v>
      </c>
      <c r="R870" s="5">
        <f t="shared" si="179"/>
        <v>-12.245492619239872</v>
      </c>
      <c r="S870" s="3">
        <f t="shared" si="180"/>
        <v>32081.304673867315</v>
      </c>
    </row>
    <row r="871" spans="1:19" x14ac:dyDescent="0.3">
      <c r="A871" s="4">
        <v>41551</v>
      </c>
      <c r="B871" s="11">
        <v>166.32333399999999</v>
      </c>
      <c r="C871" s="11">
        <v>105.412598</v>
      </c>
      <c r="D871" s="3">
        <f>B871-'ADF test'!$E$3*'Profitability analysis'!C871</f>
        <v>57.898350837261134</v>
      </c>
      <c r="E871" s="3">
        <f t="shared" si="174"/>
        <v>42.939278468866497</v>
      </c>
      <c r="F871" s="3">
        <f t="shared" si="170"/>
        <v>8.5079795078529106</v>
      </c>
      <c r="G871" s="17">
        <f t="shared" si="171"/>
        <v>1.7582402913156212</v>
      </c>
      <c r="H871" s="30">
        <f t="shared" si="172"/>
        <v>0.19064399999999182</v>
      </c>
      <c r="I871" s="30">
        <f>(C871-C870)*'ADF test'!$E$3</f>
        <v>-0.99212534524986196</v>
      </c>
      <c r="J871" s="5">
        <f t="shared" si="175"/>
        <v>-10</v>
      </c>
      <c r="K871" s="49">
        <f t="shared" si="181"/>
        <v>-23</v>
      </c>
      <c r="L871" s="5">
        <f t="shared" si="176"/>
        <v>-10</v>
      </c>
      <c r="M871" s="49">
        <f t="shared" si="182"/>
        <v>-1116</v>
      </c>
      <c r="N871" s="42">
        <f t="shared" si="173"/>
        <v>-10</v>
      </c>
      <c r="P871" s="5">
        <f t="shared" si="177"/>
        <v>-2.4783719999998937</v>
      </c>
      <c r="Q871" s="5">
        <f t="shared" si="178"/>
        <v>-12.897629488248205</v>
      </c>
      <c r="R871" s="5">
        <f t="shared" si="179"/>
        <v>-15.376001488248098</v>
      </c>
      <c r="S871" s="3">
        <f t="shared" si="180"/>
        <v>32065.928672379068</v>
      </c>
    </row>
    <row r="872" spans="1:19" x14ac:dyDescent="0.3">
      <c r="A872" s="4">
        <v>41554</v>
      </c>
      <c r="B872" s="11">
        <v>168.03898599999999</v>
      </c>
      <c r="C872" s="11">
        <v>104.907341</v>
      </c>
      <c r="D872" s="3">
        <f>B872-'ADF test'!$E$3*'Profitability analysis'!C872</f>
        <v>60.133698611364494</v>
      </c>
      <c r="E872" s="3">
        <f t="shared" si="174"/>
        <v>43.805628052517825</v>
      </c>
      <c r="F872" s="3">
        <f t="shared" si="170"/>
        <v>8.8958459479376355</v>
      </c>
      <c r="G872" s="17">
        <f t="shared" si="171"/>
        <v>1.835471371065287</v>
      </c>
      <c r="H872" s="30">
        <f t="shared" si="172"/>
        <v>1.7156520000000057</v>
      </c>
      <c r="I872" s="30">
        <f>(C872-C871)*'ADF test'!$E$3</f>
        <v>-0.51969577410335688</v>
      </c>
      <c r="J872" s="5">
        <f t="shared" si="175"/>
        <v>-10</v>
      </c>
      <c r="K872" s="49">
        <f t="shared" si="181"/>
        <v>-33</v>
      </c>
      <c r="L872" s="5">
        <f t="shared" si="176"/>
        <v>-10</v>
      </c>
      <c r="M872" s="49">
        <f t="shared" si="182"/>
        <v>-1126</v>
      </c>
      <c r="N872" s="42">
        <f t="shared" si="173"/>
        <v>-10</v>
      </c>
      <c r="P872" s="5">
        <f t="shared" si="177"/>
        <v>-39.459996000000132</v>
      </c>
      <c r="Q872" s="5">
        <f t="shared" si="178"/>
        <v>-11.953002804377208</v>
      </c>
      <c r="R872" s="5">
        <f t="shared" si="179"/>
        <v>-51.412998804377338</v>
      </c>
      <c r="S872" s="3">
        <f t="shared" si="180"/>
        <v>32014.51567357469</v>
      </c>
    </row>
    <row r="873" spans="1:19" x14ac:dyDescent="0.3">
      <c r="A873" s="4">
        <v>41555</v>
      </c>
      <c r="B873" s="11">
        <v>168.75384500000001</v>
      </c>
      <c r="C873" s="11">
        <v>105.045135</v>
      </c>
      <c r="D873" s="3">
        <f>B873-'ADF test'!$E$3*'Profitability analysis'!C873</f>
        <v>60.706825860004713</v>
      </c>
      <c r="E873" s="3">
        <f t="shared" si="174"/>
        <v>44.728725425859061</v>
      </c>
      <c r="F873" s="3">
        <f t="shared" si="170"/>
        <v>9.1699887366451627</v>
      </c>
      <c r="G873" s="17">
        <f t="shared" si="171"/>
        <v>1.7424340305123684</v>
      </c>
      <c r="H873" s="30">
        <f t="shared" si="172"/>
        <v>0.71485900000001834</v>
      </c>
      <c r="I873" s="30">
        <f>(C873-C872)*'ADF test'!$E$3</f>
        <v>0.14173175135979843</v>
      </c>
      <c r="J873" s="5">
        <f t="shared" si="175"/>
        <v>-10</v>
      </c>
      <c r="K873" s="49">
        <f t="shared" si="181"/>
        <v>-43</v>
      </c>
      <c r="L873" s="5">
        <f t="shared" si="176"/>
        <v>-10</v>
      </c>
      <c r="M873" s="49">
        <f t="shared" si="182"/>
        <v>-1136</v>
      </c>
      <c r="N873" s="42">
        <f t="shared" si="173"/>
        <v>-10</v>
      </c>
      <c r="P873" s="5">
        <f t="shared" si="177"/>
        <v>-23.590347000000605</v>
      </c>
      <c r="Q873" s="5">
        <f t="shared" si="178"/>
        <v>4.6771477948733482</v>
      </c>
      <c r="R873" s="5">
        <f t="shared" si="179"/>
        <v>-18.913199205127256</v>
      </c>
      <c r="S873" s="3">
        <f t="shared" si="180"/>
        <v>31995.602474369563</v>
      </c>
    </row>
    <row r="874" spans="1:19" x14ac:dyDescent="0.3">
      <c r="A874" s="4">
        <v>41556</v>
      </c>
      <c r="B874" s="11">
        <v>175.52113299999999</v>
      </c>
      <c r="C874" s="11">
        <v>106.79053500000001</v>
      </c>
      <c r="D874" s="3">
        <f>B874-'ADF test'!$E$3*'Profitability analysis'!C874</f>
        <v>65.678835409394409</v>
      </c>
      <c r="E874" s="3">
        <f t="shared" si="174"/>
        <v>45.830333891327498</v>
      </c>
      <c r="F874" s="3">
        <f t="shared" si="170"/>
        <v>9.6395519528317628</v>
      </c>
      <c r="G874" s="17">
        <f t="shared" si="171"/>
        <v>2.0590688877646555</v>
      </c>
      <c r="H874" s="30">
        <f t="shared" si="172"/>
        <v>6.7672879999999793</v>
      </c>
      <c r="I874" s="30">
        <f>(C874-C873)*'ADF test'!$E$3</f>
        <v>1.7952784506102846</v>
      </c>
      <c r="J874" s="5">
        <f t="shared" si="175"/>
        <v>-10</v>
      </c>
      <c r="K874" s="49">
        <f t="shared" si="181"/>
        <v>-53</v>
      </c>
      <c r="L874" s="5">
        <f t="shared" si="176"/>
        <v>-10</v>
      </c>
      <c r="M874" s="49">
        <f t="shared" si="182"/>
        <v>-1146</v>
      </c>
      <c r="N874" s="42">
        <f t="shared" si="173"/>
        <v>-10</v>
      </c>
      <c r="P874" s="5">
        <f t="shared" si="177"/>
        <v>-290.99338399999908</v>
      </c>
      <c r="Q874" s="5">
        <f t="shared" si="178"/>
        <v>77.196973376242241</v>
      </c>
      <c r="R874" s="5">
        <f t="shared" si="179"/>
        <v>-213.79641062375686</v>
      </c>
      <c r="S874" s="3">
        <f t="shared" si="180"/>
        <v>31781.806063745807</v>
      </c>
    </row>
    <row r="875" spans="1:19" x14ac:dyDescent="0.3">
      <c r="A875" s="4">
        <v>41557</v>
      </c>
      <c r="B875" s="11">
        <v>177.332123</v>
      </c>
      <c r="C875" s="11">
        <v>106.28529399999999</v>
      </c>
      <c r="D875" s="3">
        <f>B875-'ADF test'!$E$3*'Profitability analysis'!C875</f>
        <v>68.009504726264367</v>
      </c>
      <c r="E875" s="3">
        <f t="shared" si="174"/>
        <v>47.089427365370476</v>
      </c>
      <c r="F875" s="3">
        <f t="shared" si="170"/>
        <v>9.9929330531457641</v>
      </c>
      <c r="G875" s="17">
        <f t="shared" si="171"/>
        <v>2.0934871923622338</v>
      </c>
      <c r="H875" s="30">
        <f t="shared" si="172"/>
        <v>1.8109900000000039</v>
      </c>
      <c r="I875" s="30">
        <f>(C875-C874)*'ADF test'!$E$3</f>
        <v>-0.51967931686995006</v>
      </c>
      <c r="J875" s="5">
        <f t="shared" si="175"/>
        <v>-10</v>
      </c>
      <c r="K875" s="49">
        <f t="shared" si="181"/>
        <v>-63</v>
      </c>
      <c r="L875" s="5">
        <f t="shared" si="176"/>
        <v>-10</v>
      </c>
      <c r="M875" s="49">
        <f t="shared" si="182"/>
        <v>-1156</v>
      </c>
      <c r="N875" s="42">
        <f t="shared" si="173"/>
        <v>-10</v>
      </c>
      <c r="P875" s="5">
        <f t="shared" si="177"/>
        <v>-95.982470000000205</v>
      </c>
      <c r="Q875" s="5">
        <f t="shared" si="178"/>
        <v>-27.543003794107353</v>
      </c>
      <c r="R875" s="5">
        <f t="shared" si="179"/>
        <v>-123.52547379410755</v>
      </c>
      <c r="S875" s="3">
        <f t="shared" si="180"/>
        <v>31658.280589951701</v>
      </c>
    </row>
    <row r="876" spans="1:19" x14ac:dyDescent="0.3">
      <c r="A876" s="4">
        <v>41558</v>
      </c>
      <c r="B876" s="11">
        <v>176.61726400000001</v>
      </c>
      <c r="C876" s="11">
        <v>109.638283</v>
      </c>
      <c r="D876" s="3">
        <f>B876-'ADF test'!$E$3*'Profitability analysis'!C876</f>
        <v>63.845838062214114</v>
      </c>
      <c r="E876" s="3">
        <f t="shared" si="174"/>
        <v>48.213027760799754</v>
      </c>
      <c r="F876" s="3">
        <f t="shared" si="170"/>
        <v>9.915937712845027</v>
      </c>
      <c r="G876" s="17">
        <f t="shared" si="171"/>
        <v>1.5765337332810936</v>
      </c>
      <c r="H876" s="30">
        <f t="shared" si="172"/>
        <v>-0.71485899999998992</v>
      </c>
      <c r="I876" s="30">
        <f>(C876-C875)*'ADF test'!$E$3</f>
        <v>3.4488076640502632</v>
      </c>
      <c r="J876" s="5">
        <f t="shared" si="175"/>
        <v>-10</v>
      </c>
      <c r="K876" s="49">
        <f t="shared" si="181"/>
        <v>-73</v>
      </c>
      <c r="L876" s="5">
        <f t="shared" si="176"/>
        <v>-10</v>
      </c>
      <c r="M876" s="49">
        <f t="shared" si="182"/>
        <v>-1166</v>
      </c>
      <c r="N876" s="42">
        <f t="shared" si="173"/>
        <v>-10</v>
      </c>
      <c r="P876" s="5">
        <f t="shared" si="177"/>
        <v>45.036116999999365</v>
      </c>
      <c r="Q876" s="5">
        <f t="shared" si="178"/>
        <v>217.27488283516658</v>
      </c>
      <c r="R876" s="5">
        <f t="shared" si="179"/>
        <v>262.31099983516594</v>
      </c>
      <c r="S876" s="3">
        <f t="shared" si="180"/>
        <v>31920.591589786865</v>
      </c>
    </row>
    <row r="877" spans="1:19" x14ac:dyDescent="0.3">
      <c r="A877" s="4">
        <v>41561</v>
      </c>
      <c r="B877" s="11">
        <v>177.85635400000001</v>
      </c>
      <c r="C877" s="11">
        <v>112.34824399999999</v>
      </c>
      <c r="D877" s="3">
        <f>B877-'ADF test'!$E$3*'Profitability analysis'!C877</f>
        <v>62.297524266353989</v>
      </c>
      <c r="E877" s="3">
        <f t="shared" si="174"/>
        <v>49.169506016105586</v>
      </c>
      <c r="F877" s="3">
        <f t="shared" si="170"/>
        <v>9.8417277928769469</v>
      </c>
      <c r="G877" s="17">
        <f t="shared" si="171"/>
        <v>1.3339139759331631</v>
      </c>
      <c r="H877" s="30">
        <f t="shared" si="172"/>
        <v>1.2390900000000045</v>
      </c>
      <c r="I877" s="30">
        <f>(C877-C876)*'ADF test'!$E$3</f>
        <v>2.7874037958601319</v>
      </c>
      <c r="J877" s="5">
        <f t="shared" si="175"/>
        <v>-1</v>
      </c>
      <c r="K877" s="49">
        <f t="shared" si="181"/>
        <v>-74</v>
      </c>
      <c r="L877" s="5">
        <f t="shared" si="176"/>
        <v>-1</v>
      </c>
      <c r="M877" s="49">
        <f t="shared" si="182"/>
        <v>-1167</v>
      </c>
      <c r="N877" s="42">
        <f t="shared" si="173"/>
        <v>-1</v>
      </c>
      <c r="P877" s="5">
        <f t="shared" si="177"/>
        <v>-90.453570000000326</v>
      </c>
      <c r="Q877" s="5">
        <f t="shared" si="178"/>
        <v>203.48047709778962</v>
      </c>
      <c r="R877" s="5">
        <f t="shared" si="179"/>
        <v>113.02690709778929</v>
      </c>
      <c r="S877" s="3">
        <f t="shared" si="180"/>
        <v>32033.618496884654</v>
      </c>
    </row>
    <row r="878" spans="1:19" x14ac:dyDescent="0.3">
      <c r="A878" s="4">
        <v>41562</v>
      </c>
      <c r="B878" s="11">
        <v>166.22799699999999</v>
      </c>
      <c r="C878" s="11">
        <v>106.147499</v>
      </c>
      <c r="D878" s="3">
        <f>B878-'ADF test'!$E$3*'Profitability analysis'!C878</f>
        <v>57.047111506201247</v>
      </c>
      <c r="E878" s="3">
        <f t="shared" si="174"/>
        <v>49.756297273929995</v>
      </c>
      <c r="F878" s="3">
        <f t="shared" si="170"/>
        <v>9.7663353394818184</v>
      </c>
      <c r="G878" s="17">
        <f t="shared" si="171"/>
        <v>0.74652507607404028</v>
      </c>
      <c r="H878" s="30">
        <f t="shared" si="172"/>
        <v>-11.628357000000022</v>
      </c>
      <c r="I878" s="30">
        <f>(C878-C877)*'ADF test'!$E$3</f>
        <v>-6.3779442398472792</v>
      </c>
      <c r="J878" s="5">
        <f t="shared" si="175"/>
        <v>0</v>
      </c>
      <c r="K878" s="49">
        <f t="shared" si="181"/>
        <v>-74</v>
      </c>
      <c r="L878" s="5">
        <f t="shared" si="176"/>
        <v>0</v>
      </c>
      <c r="M878" s="49">
        <f t="shared" si="182"/>
        <v>-1167</v>
      </c>
      <c r="N878" s="42">
        <f t="shared" si="173"/>
        <v>0</v>
      </c>
      <c r="P878" s="5">
        <f t="shared" si="177"/>
        <v>860.49841800000172</v>
      </c>
      <c r="Q878" s="5">
        <f t="shared" si="178"/>
        <v>-471.96787374869865</v>
      </c>
      <c r="R878" s="5">
        <f t="shared" si="179"/>
        <v>388.53054425130307</v>
      </c>
      <c r="S878" s="3">
        <f t="shared" si="180"/>
        <v>32422.149041135955</v>
      </c>
    </row>
    <row r="879" spans="1:19" x14ac:dyDescent="0.3">
      <c r="A879" s="4">
        <v>41564</v>
      </c>
      <c r="B879" s="11">
        <v>160.31852699999999</v>
      </c>
      <c r="C879" s="11">
        <v>103.483475</v>
      </c>
      <c r="D879" s="3">
        <f>B879-'ADF test'!$E$3*'Profitability analysis'!C879</f>
        <v>53.877795556337944</v>
      </c>
      <c r="E879" s="3">
        <f t="shared" si="174"/>
        <v>50.345500505054751</v>
      </c>
      <c r="F879" s="3">
        <f t="shared" si="170"/>
        <v>9.4484128625215984</v>
      </c>
      <c r="G879" s="17">
        <f t="shared" si="171"/>
        <v>0.37385062472180025</v>
      </c>
      <c r="H879" s="30">
        <f t="shared" si="172"/>
        <v>-5.9094699999999989</v>
      </c>
      <c r="I879" s="30">
        <f>(C879-C878)*'ADF test'!$E$3</f>
        <v>-2.7401540501367014</v>
      </c>
      <c r="J879" s="5">
        <f t="shared" si="175"/>
        <v>0</v>
      </c>
      <c r="K879" s="49">
        <f t="shared" si="181"/>
        <v>-74</v>
      </c>
      <c r="L879" s="5">
        <f t="shared" si="176"/>
        <v>0</v>
      </c>
      <c r="M879" s="49">
        <f t="shared" si="182"/>
        <v>-1167</v>
      </c>
      <c r="N879" s="42">
        <f t="shared" si="173"/>
        <v>0</v>
      </c>
      <c r="P879" s="5">
        <f t="shared" si="177"/>
        <v>437.30077999999992</v>
      </c>
      <c r="Q879" s="5">
        <f t="shared" si="178"/>
        <v>-202.7713997101159</v>
      </c>
      <c r="R879" s="5">
        <f t="shared" si="179"/>
        <v>234.52938028988402</v>
      </c>
      <c r="S879" s="3">
        <f t="shared" si="180"/>
        <v>32656.67842142584</v>
      </c>
    </row>
    <row r="880" spans="1:19" x14ac:dyDescent="0.3">
      <c r="A880" s="4">
        <v>41565</v>
      </c>
      <c r="B880" s="11">
        <v>164.36938499999999</v>
      </c>
      <c r="C880" s="11">
        <v>106.23936500000001</v>
      </c>
      <c r="D880" s="3">
        <f>B880-'ADF test'!$E$3*'Profitability analysis'!C880</f>
        <v>55.094008243371078</v>
      </c>
      <c r="E880" s="3">
        <f t="shared" si="174"/>
        <v>51.100791669741596</v>
      </c>
      <c r="F880" s="3">
        <f t="shared" si="170"/>
        <v>8.8543011328780388</v>
      </c>
      <c r="G880" s="17">
        <f t="shared" si="171"/>
        <v>0.45099172861895992</v>
      </c>
      <c r="H880" s="30">
        <f t="shared" si="172"/>
        <v>4.0508580000000052</v>
      </c>
      <c r="I880" s="30">
        <f>(C880-C879)*'ADF test'!$E$3</f>
        <v>2.8346453129668734</v>
      </c>
      <c r="J880" s="5">
        <f t="shared" si="175"/>
        <v>0</v>
      </c>
      <c r="K880" s="49">
        <f t="shared" si="181"/>
        <v>-74</v>
      </c>
      <c r="L880" s="5">
        <f t="shared" si="176"/>
        <v>0</v>
      </c>
      <c r="M880" s="49">
        <f t="shared" si="182"/>
        <v>-1167</v>
      </c>
      <c r="N880" s="42">
        <f t="shared" si="173"/>
        <v>0</v>
      </c>
      <c r="P880" s="5">
        <f t="shared" si="177"/>
        <v>-299.76349200000038</v>
      </c>
      <c r="Q880" s="5">
        <f t="shared" si="178"/>
        <v>209.76375315954863</v>
      </c>
      <c r="R880" s="5">
        <f t="shared" si="179"/>
        <v>-89.999738840451755</v>
      </c>
      <c r="S880" s="3">
        <f t="shared" si="180"/>
        <v>32566.678682585389</v>
      </c>
    </row>
    <row r="881" spans="1:19" x14ac:dyDescent="0.3">
      <c r="A881" s="4">
        <v>41568</v>
      </c>
      <c r="B881" s="11">
        <v>167.03817699999999</v>
      </c>
      <c r="C881" s="11">
        <v>109.316765</v>
      </c>
      <c r="D881" s="3">
        <f>B881-'ADF test'!$E$3*'Profitability analysis'!C881</f>
        <v>54.597457110617512</v>
      </c>
      <c r="E881" s="3">
        <f t="shared" si="174"/>
        <v>51.820096060174109</v>
      </c>
      <c r="F881" s="3">
        <f t="shared" si="170"/>
        <v>8.1859634415803608</v>
      </c>
      <c r="G881" s="17">
        <f t="shared" si="171"/>
        <v>0.33928334401493654</v>
      </c>
      <c r="H881" s="30">
        <f t="shared" si="172"/>
        <v>2.6687919999999963</v>
      </c>
      <c r="I881" s="30">
        <f>(C881-C880)*'ADF test'!$E$3</f>
        <v>3.1653431327535655</v>
      </c>
      <c r="J881" s="5">
        <f t="shared" si="175"/>
        <v>0</v>
      </c>
      <c r="K881" s="49">
        <f t="shared" si="181"/>
        <v>-74</v>
      </c>
      <c r="L881" s="5">
        <f t="shared" si="176"/>
        <v>0</v>
      </c>
      <c r="M881" s="49">
        <f t="shared" si="182"/>
        <v>-1167</v>
      </c>
      <c r="N881" s="42">
        <f t="shared" si="173"/>
        <v>0</v>
      </c>
      <c r="P881" s="5">
        <f t="shared" si="177"/>
        <v>-197.49060799999972</v>
      </c>
      <c r="Q881" s="5">
        <f t="shared" si="178"/>
        <v>234.23539182376385</v>
      </c>
      <c r="R881" s="5">
        <f t="shared" si="179"/>
        <v>36.744783823764124</v>
      </c>
      <c r="S881" s="3">
        <f t="shared" si="180"/>
        <v>32603.423466409153</v>
      </c>
    </row>
    <row r="882" spans="1:19" x14ac:dyDescent="0.3">
      <c r="A882" s="4">
        <v>41569</v>
      </c>
      <c r="B882" s="11">
        <v>168.56321700000001</v>
      </c>
      <c r="C882" s="11">
        <v>108.076622</v>
      </c>
      <c r="D882" s="3">
        <f>B882-'ADF test'!$E$3*'Profitability analysis'!C882</f>
        <v>57.398079787124459</v>
      </c>
      <c r="E882" s="3">
        <f t="shared" si="174"/>
        <v>52.602011818372866</v>
      </c>
      <c r="F882" s="3">
        <f t="shared" si="170"/>
        <v>7.5117974657554152</v>
      </c>
      <c r="G882" s="17">
        <f t="shared" si="171"/>
        <v>0.63847141654388073</v>
      </c>
      <c r="H882" s="30">
        <f t="shared" si="172"/>
        <v>1.5250400000000184</v>
      </c>
      <c r="I882" s="30">
        <f>(C882-C881)*'ADF test'!$E$3</f>
        <v>-1.2755826765069276</v>
      </c>
      <c r="J882" s="5">
        <f t="shared" si="175"/>
        <v>0</v>
      </c>
      <c r="K882" s="49">
        <f t="shared" si="181"/>
        <v>-74</v>
      </c>
      <c r="L882" s="5">
        <f t="shared" si="176"/>
        <v>0</v>
      </c>
      <c r="M882" s="49">
        <f t="shared" si="182"/>
        <v>-1167</v>
      </c>
      <c r="N882" s="42">
        <f t="shared" si="173"/>
        <v>0</v>
      </c>
      <c r="P882" s="5">
        <f t="shared" si="177"/>
        <v>-112.85296000000136</v>
      </c>
      <c r="Q882" s="5">
        <f t="shared" si="178"/>
        <v>-94.393118061512638</v>
      </c>
      <c r="R882" s="5">
        <f t="shared" si="179"/>
        <v>-207.246078061514</v>
      </c>
      <c r="S882" s="3">
        <f t="shared" si="180"/>
        <v>32396.177388347638</v>
      </c>
    </row>
    <row r="883" spans="1:19" x14ac:dyDescent="0.3">
      <c r="A883" s="4">
        <v>41570</v>
      </c>
      <c r="B883" s="11">
        <v>177.332123</v>
      </c>
      <c r="C883" s="11">
        <v>110.373192</v>
      </c>
      <c r="D883" s="3">
        <f>B883-'ADF test'!$E$3*'Profitability analysis'!C883</f>
        <v>63.804786502537496</v>
      </c>
      <c r="E883" s="3">
        <f t="shared" si="174"/>
        <v>53.52033345855174</v>
      </c>
      <c r="F883" s="3">
        <f t="shared" si="170"/>
        <v>7.1181369821356473</v>
      </c>
      <c r="G883" s="17">
        <f t="shared" si="171"/>
        <v>1.4448237045446859</v>
      </c>
      <c r="H883" s="30">
        <f t="shared" si="172"/>
        <v>8.768905999999987</v>
      </c>
      <c r="I883" s="30">
        <f>(C883-C882)*'ADF test'!$E$3</f>
        <v>2.3621992845869473</v>
      </c>
      <c r="J883" s="5">
        <f t="shared" si="175"/>
        <v>-1</v>
      </c>
      <c r="K883" s="49">
        <f t="shared" si="181"/>
        <v>-75</v>
      </c>
      <c r="L883" s="5">
        <f t="shared" si="176"/>
        <v>-1</v>
      </c>
      <c r="M883" s="49">
        <f t="shared" si="182"/>
        <v>-1168</v>
      </c>
      <c r="N883" s="42">
        <f t="shared" si="173"/>
        <v>-1</v>
      </c>
      <c r="P883" s="5">
        <f t="shared" si="177"/>
        <v>-648.89904399999909</v>
      </c>
      <c r="Q883" s="5">
        <f t="shared" si="178"/>
        <v>174.8027470594341</v>
      </c>
      <c r="R883" s="5">
        <f t="shared" si="179"/>
        <v>-474.09629694056503</v>
      </c>
      <c r="S883" s="3">
        <f t="shared" si="180"/>
        <v>31922.081091407072</v>
      </c>
    </row>
    <row r="884" spans="1:19" x14ac:dyDescent="0.3">
      <c r="A884" s="4">
        <v>41571</v>
      </c>
      <c r="B884" s="11">
        <v>177.42742899999999</v>
      </c>
      <c r="C884" s="11">
        <v>112.715683</v>
      </c>
      <c r="D884" s="3">
        <f>B884-'ADF test'!$E$3*'Profitability analysis'!C884</f>
        <v>61.490659929460534</v>
      </c>
      <c r="E884" s="3">
        <f t="shared" si="174"/>
        <v>54.196002634086035</v>
      </c>
      <c r="F884" s="3">
        <f t="shared" si="170"/>
        <v>6.8680036937506053</v>
      </c>
      <c r="G884" s="17">
        <f t="shared" si="171"/>
        <v>1.0621219237275772</v>
      </c>
      <c r="H884" s="30">
        <f t="shared" si="172"/>
        <v>9.5305999999993674E-2</v>
      </c>
      <c r="I884" s="30">
        <f>(C884-C883)*'ADF test'!$E$3</f>
        <v>2.4094325730769559</v>
      </c>
      <c r="J884" s="5">
        <f t="shared" si="175"/>
        <v>-1</v>
      </c>
      <c r="K884" s="49">
        <f t="shared" si="181"/>
        <v>-76</v>
      </c>
      <c r="L884" s="5">
        <f t="shared" si="176"/>
        <v>-1</v>
      </c>
      <c r="M884" s="49">
        <f t="shared" si="182"/>
        <v>-1169</v>
      </c>
      <c r="N884" s="42">
        <f t="shared" si="173"/>
        <v>-1</v>
      </c>
      <c r="P884" s="5">
        <f t="shared" si="177"/>
        <v>-7.1479499999995255</v>
      </c>
      <c r="Q884" s="5">
        <f t="shared" si="178"/>
        <v>180.7074429807717</v>
      </c>
      <c r="R884" s="5">
        <f t="shared" si="179"/>
        <v>173.55949298077218</v>
      </c>
      <c r="S884" s="3">
        <f t="shared" si="180"/>
        <v>32095.640584387846</v>
      </c>
    </row>
    <row r="885" spans="1:19" x14ac:dyDescent="0.3">
      <c r="A885" s="4">
        <v>41572</v>
      </c>
      <c r="B885" s="11">
        <v>173.28126499999999</v>
      </c>
      <c r="C885" s="11">
        <v>112.853477</v>
      </c>
      <c r="D885" s="3">
        <f>B885-'ADF test'!$E$3*'Profitability analysis'!C885</f>
        <v>57.202764178100736</v>
      </c>
      <c r="E885" s="3">
        <f t="shared" si="174"/>
        <v>54.496045039783134</v>
      </c>
      <c r="F885" s="3">
        <f t="shared" si="170"/>
        <v>6.7933041611571454</v>
      </c>
      <c r="G885" s="17">
        <f t="shared" si="171"/>
        <v>0.39843926815379782</v>
      </c>
      <c r="H885" s="30">
        <f t="shared" si="172"/>
        <v>-4.1461639999999989</v>
      </c>
      <c r="I885" s="30">
        <f>(C885-C884)*'ADF test'!$E$3</f>
        <v>0.14173175135979843</v>
      </c>
      <c r="J885" s="5">
        <f t="shared" si="175"/>
        <v>0</v>
      </c>
      <c r="K885" s="49">
        <f t="shared" si="181"/>
        <v>-76</v>
      </c>
      <c r="L885" s="5">
        <f t="shared" si="176"/>
        <v>0</v>
      </c>
      <c r="M885" s="49">
        <f t="shared" si="182"/>
        <v>-1169</v>
      </c>
      <c r="N885" s="42">
        <f t="shared" si="173"/>
        <v>0</v>
      </c>
      <c r="P885" s="5">
        <f t="shared" si="177"/>
        <v>315.10846399999991</v>
      </c>
      <c r="Q885" s="5">
        <f t="shared" si="178"/>
        <v>10.771613103344681</v>
      </c>
      <c r="R885" s="5">
        <f t="shared" si="179"/>
        <v>325.8800771033446</v>
      </c>
      <c r="S885" s="3">
        <f t="shared" si="180"/>
        <v>32421.520661491191</v>
      </c>
    </row>
    <row r="886" spans="1:19" x14ac:dyDescent="0.3">
      <c r="A886" s="4">
        <v>41575</v>
      </c>
      <c r="B886" s="11">
        <v>168.37257399999999</v>
      </c>
      <c r="C886" s="11">
        <v>104.907341</v>
      </c>
      <c r="D886" s="3">
        <f>B886-'ADF test'!$E$3*'Profitability analysis'!C886</f>
        <v>60.467286611364486</v>
      </c>
      <c r="E886" s="3">
        <f t="shared" si="174"/>
        <v>54.996684197616467</v>
      </c>
      <c r="F886" s="3">
        <f t="shared" si="170"/>
        <v>6.6555445015199677</v>
      </c>
      <c r="G886" s="17">
        <f t="shared" si="171"/>
        <v>0.8219616610629924</v>
      </c>
      <c r="H886" s="30">
        <f t="shared" si="172"/>
        <v>-4.9086910000000046</v>
      </c>
      <c r="I886" s="30">
        <f>(C886-C885)*'ADF test'!$E$3</f>
        <v>-8.1732134332637596</v>
      </c>
      <c r="J886" s="5">
        <f t="shared" si="175"/>
        <v>0</v>
      </c>
      <c r="K886" s="49">
        <f t="shared" si="181"/>
        <v>-76</v>
      </c>
      <c r="L886" s="5">
        <f t="shared" si="176"/>
        <v>0</v>
      </c>
      <c r="M886" s="49">
        <f t="shared" si="182"/>
        <v>-1169</v>
      </c>
      <c r="N886" s="42">
        <f t="shared" si="173"/>
        <v>0</v>
      </c>
      <c r="P886" s="5">
        <f t="shared" si="177"/>
        <v>373.06051600000035</v>
      </c>
      <c r="Q886" s="5">
        <f t="shared" si="178"/>
        <v>-621.16422092804578</v>
      </c>
      <c r="R886" s="5">
        <f t="shared" si="179"/>
        <v>-248.10370492804543</v>
      </c>
      <c r="S886" s="3">
        <f t="shared" si="180"/>
        <v>32173.416956563146</v>
      </c>
    </row>
    <row r="887" spans="1:19" x14ac:dyDescent="0.3">
      <c r="A887" s="4">
        <v>41576</v>
      </c>
      <c r="B887" s="11">
        <v>171.47027600000001</v>
      </c>
      <c r="C887" s="11">
        <v>109.224907</v>
      </c>
      <c r="D887" s="3">
        <f>B887-'ADF test'!$E$3*'Profitability analysis'!C887</f>
        <v>59.124039144830988</v>
      </c>
      <c r="E887" s="3">
        <f t="shared" si="174"/>
        <v>55.465441193344923</v>
      </c>
      <c r="F887" s="3">
        <f t="shared" si="170"/>
        <v>6.4228141149211044</v>
      </c>
      <c r="G887" s="17">
        <f t="shared" si="171"/>
        <v>0.56962538320805911</v>
      </c>
      <c r="H887" s="30">
        <f t="shared" si="172"/>
        <v>3.0977020000000266</v>
      </c>
      <c r="I887" s="30">
        <f>(C887-C886)*'ADF test'!$E$3</f>
        <v>4.4409494665335316</v>
      </c>
      <c r="J887" s="5">
        <f t="shared" si="175"/>
        <v>0</v>
      </c>
      <c r="K887" s="49">
        <f t="shared" si="181"/>
        <v>-76</v>
      </c>
      <c r="L887" s="5">
        <f t="shared" si="176"/>
        <v>0</v>
      </c>
      <c r="M887" s="49">
        <f t="shared" si="182"/>
        <v>-1169</v>
      </c>
      <c r="N887" s="42">
        <f t="shared" si="173"/>
        <v>0</v>
      </c>
      <c r="P887" s="5">
        <f t="shared" si="177"/>
        <v>-235.42535200000202</v>
      </c>
      <c r="Q887" s="5">
        <f t="shared" si="178"/>
        <v>337.51215945654837</v>
      </c>
      <c r="R887" s="5">
        <f t="shared" si="179"/>
        <v>102.08680745654635</v>
      </c>
      <c r="S887" s="3">
        <f t="shared" si="180"/>
        <v>32275.503764019693</v>
      </c>
    </row>
    <row r="888" spans="1:19" x14ac:dyDescent="0.3">
      <c r="A888" s="4">
        <v>41577</v>
      </c>
      <c r="B888" s="11">
        <v>164.702988</v>
      </c>
      <c r="C888" s="11">
        <v>105.596321</v>
      </c>
      <c r="D888" s="3">
        <f>B888-'ADF test'!$E$3*'Profitability analysis'!C888</f>
        <v>56.089031568794624</v>
      </c>
      <c r="E888" s="3">
        <f t="shared" si="174"/>
        <v>55.816717942325184</v>
      </c>
      <c r="F888" s="3">
        <f t="shared" si="170"/>
        <v>6.1439883202708927</v>
      </c>
      <c r="G888" s="17">
        <f t="shared" si="171"/>
        <v>4.4321963564122442E-2</v>
      </c>
      <c r="H888" s="30">
        <f t="shared" si="172"/>
        <v>-6.7672880000000077</v>
      </c>
      <c r="I888" s="30">
        <f>(C888-C887)*'ADF test'!$E$3</f>
        <v>-3.7322804239636493</v>
      </c>
      <c r="J888" s="5">
        <f t="shared" si="175"/>
        <v>0</v>
      </c>
      <c r="K888" s="49">
        <f t="shared" si="181"/>
        <v>-76</v>
      </c>
      <c r="L888" s="5">
        <f t="shared" si="176"/>
        <v>0</v>
      </c>
      <c r="M888" s="49">
        <f t="shared" si="182"/>
        <v>-1169</v>
      </c>
      <c r="N888" s="42">
        <f t="shared" si="173"/>
        <v>0</v>
      </c>
      <c r="P888" s="5">
        <f t="shared" si="177"/>
        <v>514.31388800000059</v>
      </c>
      <c r="Q888" s="5">
        <f t="shared" si="178"/>
        <v>-283.65331222123734</v>
      </c>
      <c r="R888" s="5">
        <f t="shared" si="179"/>
        <v>230.66057577876325</v>
      </c>
      <c r="S888" s="3">
        <f t="shared" si="180"/>
        <v>32506.164339798455</v>
      </c>
    </row>
    <row r="889" spans="1:19" x14ac:dyDescent="0.3">
      <c r="A889" s="4">
        <v>41578</v>
      </c>
      <c r="B889" s="11">
        <v>200.06456</v>
      </c>
      <c r="C889" s="11">
        <v>113.496521</v>
      </c>
      <c r="D889" s="3">
        <f>B889-'ADF test'!$E$3*'Profitability analysis'!C889</f>
        <v>83.324638852677211</v>
      </c>
      <c r="E889" s="3">
        <f t="shared" si="174"/>
        <v>57.044490112218746</v>
      </c>
      <c r="F889" s="3">
        <f t="shared" si="170"/>
        <v>7.6995565939222441</v>
      </c>
      <c r="G889" s="17">
        <f t="shared" si="171"/>
        <v>3.4132028799168874</v>
      </c>
      <c r="H889" s="30">
        <f t="shared" si="172"/>
        <v>35.361571999999995</v>
      </c>
      <c r="I889" s="30">
        <f>(C889-C888)*'ADF test'!$E$3</f>
        <v>8.1259647161174158</v>
      </c>
      <c r="J889" s="5">
        <f t="shared" si="175"/>
        <v>0</v>
      </c>
      <c r="K889" s="49">
        <f t="shared" si="181"/>
        <v>-76</v>
      </c>
      <c r="L889" s="5">
        <f t="shared" si="176"/>
        <v>0</v>
      </c>
      <c r="M889" s="49">
        <f t="shared" si="182"/>
        <v>-1169</v>
      </c>
      <c r="N889" s="42">
        <f t="shared" si="173"/>
        <v>0</v>
      </c>
      <c r="P889" s="5">
        <f t="shared" si="177"/>
        <v>-2687.4794719999995</v>
      </c>
      <c r="Q889" s="5">
        <f t="shared" si="178"/>
        <v>617.57331842492363</v>
      </c>
      <c r="R889" s="5">
        <f t="shared" si="179"/>
        <v>-2069.9061535750761</v>
      </c>
      <c r="S889" s="3">
        <f t="shared" si="180"/>
        <v>30436.258186223378</v>
      </c>
    </row>
    <row r="890" spans="1:19" x14ac:dyDescent="0.3">
      <c r="A890" s="4">
        <v>41579</v>
      </c>
      <c r="B890" s="11">
        <v>211.07334900000001</v>
      </c>
      <c r="C890" s="11">
        <v>123.417709</v>
      </c>
      <c r="D890" s="3">
        <f>B890-'ADF test'!$E$3*'Profitability analysis'!C890</f>
        <v>84.128721183229914</v>
      </c>
      <c r="E890" s="3">
        <f t="shared" si="174"/>
        <v>58.222111693188509</v>
      </c>
      <c r="F890" s="3">
        <f t="shared" si="170"/>
        <v>8.9888693135203344</v>
      </c>
      <c r="G890" s="17">
        <f t="shared" si="171"/>
        <v>2.8820765533964061</v>
      </c>
      <c r="H890" s="30">
        <f t="shared" si="172"/>
        <v>11.008789000000007</v>
      </c>
      <c r="I890" s="30">
        <f>(C890-C889)*'ADF test'!$E$3</f>
        <v>10.204706669447297</v>
      </c>
      <c r="J890" s="5">
        <f t="shared" si="175"/>
        <v>0</v>
      </c>
      <c r="K890" s="49">
        <f t="shared" si="181"/>
        <v>-76</v>
      </c>
      <c r="L890" s="5">
        <f t="shared" si="176"/>
        <v>0</v>
      </c>
      <c r="M890" s="49">
        <f t="shared" si="182"/>
        <v>-1169</v>
      </c>
      <c r="N890" s="42">
        <f t="shared" si="173"/>
        <v>0</v>
      </c>
      <c r="P890" s="5">
        <f t="shared" si="177"/>
        <v>-836.66796400000055</v>
      </c>
      <c r="Q890" s="5">
        <f t="shared" si="178"/>
        <v>775.55770687799463</v>
      </c>
      <c r="R890" s="5">
        <f t="shared" si="179"/>
        <v>-61.110257122005919</v>
      </c>
      <c r="S890" s="3">
        <f t="shared" si="180"/>
        <v>30375.147929101371</v>
      </c>
    </row>
    <row r="891" spans="1:19" x14ac:dyDescent="0.3">
      <c r="A891" s="4">
        <v>41583</v>
      </c>
      <c r="B891" s="11">
        <v>226.895523</v>
      </c>
      <c r="C891" s="11">
        <v>124.97938499999999</v>
      </c>
      <c r="D891" s="3">
        <f>B891-'ADF test'!$E$3*'Profitability analysis'!C891</f>
        <v>98.344591029663235</v>
      </c>
      <c r="E891" s="3">
        <f t="shared" si="174"/>
        <v>59.790724830759082</v>
      </c>
      <c r="F891" s="3">
        <f t="shared" si="170"/>
        <v>11.493751515936838</v>
      </c>
      <c r="G891" s="17">
        <f t="shared" si="171"/>
        <v>3.3543326689677166</v>
      </c>
      <c r="H891" s="30">
        <f t="shared" si="172"/>
        <v>15.82217399999999</v>
      </c>
      <c r="I891" s="30">
        <f>(C891-C890)*'ADF test'!$E$3</f>
        <v>1.6063041535666585</v>
      </c>
      <c r="J891" s="5">
        <f t="shared" si="175"/>
        <v>0</v>
      </c>
      <c r="K891" s="49">
        <f t="shared" si="181"/>
        <v>-76</v>
      </c>
      <c r="L891" s="5">
        <f t="shared" si="176"/>
        <v>0</v>
      </c>
      <c r="M891" s="49">
        <f t="shared" si="182"/>
        <v>-1169</v>
      </c>
      <c r="N891" s="42">
        <f t="shared" si="173"/>
        <v>0</v>
      </c>
      <c r="P891" s="5">
        <f t="shared" si="177"/>
        <v>-1202.4852239999991</v>
      </c>
      <c r="Q891" s="5">
        <f t="shared" si="178"/>
        <v>122.07911567106605</v>
      </c>
      <c r="R891" s="5">
        <f t="shared" si="179"/>
        <v>-1080.406108328933</v>
      </c>
      <c r="S891" s="3">
        <f t="shared" si="180"/>
        <v>29294.741820772437</v>
      </c>
    </row>
    <row r="892" spans="1:19" x14ac:dyDescent="0.3">
      <c r="A892" s="4">
        <v>41584</v>
      </c>
      <c r="B892" s="11">
        <v>219.88990799999999</v>
      </c>
      <c r="C892" s="11">
        <v>119.743202</v>
      </c>
      <c r="D892" s="3">
        <f>B892-'ADF test'!$E$3*'Profitability analysis'!C892</f>
        <v>96.724793895683575</v>
      </c>
      <c r="E892" s="3">
        <f t="shared" si="174"/>
        <v>61.192476797840961</v>
      </c>
      <c r="F892" s="3">
        <f t="shared" si="170"/>
        <v>13.274375957052481</v>
      </c>
      <c r="G892" s="17">
        <f t="shared" si="171"/>
        <v>2.6767598878322274</v>
      </c>
      <c r="H892" s="30">
        <f t="shared" si="172"/>
        <v>-7.0056150000000059</v>
      </c>
      <c r="I892" s="30">
        <f>(C892-C891)*'ADF test'!$E$3</f>
        <v>-5.3858178660203313</v>
      </c>
      <c r="J892" s="5">
        <f t="shared" si="175"/>
        <v>0</v>
      </c>
      <c r="K892" s="49">
        <f t="shared" si="181"/>
        <v>-76</v>
      </c>
      <c r="L892" s="5">
        <f t="shared" si="176"/>
        <v>0</v>
      </c>
      <c r="M892" s="49">
        <f t="shared" si="182"/>
        <v>-1169</v>
      </c>
      <c r="N892" s="42">
        <f t="shared" si="173"/>
        <v>0</v>
      </c>
      <c r="P892" s="5">
        <f t="shared" si="177"/>
        <v>532.42674000000045</v>
      </c>
      <c r="Q892" s="5">
        <f t="shared" si="178"/>
        <v>-409.32215781754519</v>
      </c>
      <c r="R892" s="5">
        <f t="shared" si="179"/>
        <v>123.10458218245526</v>
      </c>
      <c r="S892" s="3">
        <f t="shared" si="180"/>
        <v>29417.846402954892</v>
      </c>
    </row>
    <row r="893" spans="1:19" x14ac:dyDescent="0.3">
      <c r="A893" s="4">
        <v>41585</v>
      </c>
      <c r="B893" s="11">
        <v>210.40614299999999</v>
      </c>
      <c r="C893" s="11">
        <v>116.52800000000001</v>
      </c>
      <c r="D893" s="3">
        <f>B893-'ADF test'!$E$3*'Profitability analysis'!C893</f>
        <v>90.548112008413639</v>
      </c>
      <c r="E893" s="3">
        <f t="shared" si="174"/>
        <v>62.421896081721044</v>
      </c>
      <c r="F893" s="3">
        <f t="shared" si="170"/>
        <v>14.22699830730501</v>
      </c>
      <c r="G893" s="17">
        <f t="shared" si="171"/>
        <v>1.9769606574178671</v>
      </c>
      <c r="H893" s="30">
        <f t="shared" si="172"/>
        <v>-9.4837650000000053</v>
      </c>
      <c r="I893" s="30">
        <f>(C893-C892)*'ADF test'!$E$3</f>
        <v>-3.3070831127300675</v>
      </c>
      <c r="J893" s="5">
        <f t="shared" si="175"/>
        <v>-10</v>
      </c>
      <c r="K893" s="49">
        <f t="shared" si="181"/>
        <v>-86</v>
      </c>
      <c r="L893" s="5">
        <f t="shared" si="176"/>
        <v>-10</v>
      </c>
      <c r="M893" s="49">
        <f t="shared" si="182"/>
        <v>-1179</v>
      </c>
      <c r="N893" s="42">
        <f t="shared" si="173"/>
        <v>-10</v>
      </c>
      <c r="P893" s="5">
        <f t="shared" si="177"/>
        <v>720.76614000000041</v>
      </c>
      <c r="Q893" s="5">
        <f t="shared" si="178"/>
        <v>-251.33831656748512</v>
      </c>
      <c r="R893" s="5">
        <f t="shared" si="179"/>
        <v>469.42782343251531</v>
      </c>
      <c r="S893" s="3">
        <f t="shared" si="180"/>
        <v>29887.274226387406</v>
      </c>
    </row>
    <row r="894" spans="1:19" x14ac:dyDescent="0.3">
      <c r="A894" s="4">
        <v>41586</v>
      </c>
      <c r="B894" s="11">
        <v>209.595978</v>
      </c>
      <c r="C894" s="11">
        <v>117.63035600000001</v>
      </c>
      <c r="D894" s="3">
        <f>B894-'ADF test'!$E$3*'Profitability analysis'!C894</f>
        <v>88.604088883226908</v>
      </c>
      <c r="E894" s="3">
        <f t="shared" si="174"/>
        <v>63.779199156309339</v>
      </c>
      <c r="F894" s="3">
        <f t="shared" si="170"/>
        <v>14.725926666978749</v>
      </c>
      <c r="G894" s="17">
        <f t="shared" si="171"/>
        <v>1.6857947406858014</v>
      </c>
      <c r="H894" s="30">
        <f t="shared" si="172"/>
        <v>-0.81016499999998359</v>
      </c>
      <c r="I894" s="30">
        <f>(C894-C893)*'ADF test'!$E$3</f>
        <v>1.1338581251867466</v>
      </c>
      <c r="J894" s="5">
        <f t="shared" si="175"/>
        <v>-10</v>
      </c>
      <c r="K894" s="49">
        <f t="shared" si="181"/>
        <v>-96</v>
      </c>
      <c r="L894" s="5">
        <f t="shared" si="176"/>
        <v>-10</v>
      </c>
      <c r="M894" s="49">
        <f t="shared" si="182"/>
        <v>-1189</v>
      </c>
      <c r="N894" s="42">
        <f t="shared" si="173"/>
        <v>-10</v>
      </c>
      <c r="P894" s="5">
        <f t="shared" si="177"/>
        <v>69.674189999998589</v>
      </c>
      <c r="Q894" s="5">
        <f t="shared" si="178"/>
        <v>97.51179876606021</v>
      </c>
      <c r="R894" s="5">
        <f t="shared" si="179"/>
        <v>167.18598876605881</v>
      </c>
      <c r="S894" s="3">
        <f t="shared" si="180"/>
        <v>30054.460215153464</v>
      </c>
    </row>
    <row r="895" spans="1:19" x14ac:dyDescent="0.3">
      <c r="A895" s="4">
        <v>41589</v>
      </c>
      <c r="B895" s="11">
        <v>205.92639199999999</v>
      </c>
      <c r="C895" s="11">
        <v>113.77211</v>
      </c>
      <c r="D895" s="3">
        <f>B895-'ADF test'!$E$3*'Profitability analysis'!C895</f>
        <v>88.903006321380516</v>
      </c>
      <c r="E895" s="3">
        <f t="shared" si="174"/>
        <v>65.174716841199768</v>
      </c>
      <c r="F895" s="3">
        <f t="shared" si="170"/>
        <v>15.064494528126762</v>
      </c>
      <c r="G895" s="17">
        <f t="shared" si="171"/>
        <v>1.5751135516613521</v>
      </c>
      <c r="H895" s="30">
        <f t="shared" si="172"/>
        <v>-3.6695860000000096</v>
      </c>
      <c r="I895" s="30">
        <f>(C895-C894)*'ADF test'!$E$3</f>
        <v>-3.9685034381536202</v>
      </c>
      <c r="J895" s="5">
        <f t="shared" si="175"/>
        <v>-10</v>
      </c>
      <c r="K895" s="49">
        <f t="shared" si="181"/>
        <v>-106</v>
      </c>
      <c r="L895" s="5">
        <f t="shared" si="176"/>
        <v>-10</v>
      </c>
      <c r="M895" s="49">
        <f t="shared" si="182"/>
        <v>-1199</v>
      </c>
      <c r="N895" s="42">
        <f t="shared" si="173"/>
        <v>-10</v>
      </c>
      <c r="P895" s="5">
        <f t="shared" si="177"/>
        <v>352.28025600000092</v>
      </c>
      <c r="Q895" s="5">
        <f t="shared" si="178"/>
        <v>-380.97633006274754</v>
      </c>
      <c r="R895" s="5">
        <f t="shared" si="179"/>
        <v>-28.696074062746618</v>
      </c>
      <c r="S895" s="3">
        <f t="shared" si="180"/>
        <v>30025.764141090716</v>
      </c>
    </row>
    <row r="896" spans="1:19" x14ac:dyDescent="0.3">
      <c r="A896" s="4">
        <v>41590</v>
      </c>
      <c r="B896" s="11">
        <v>202.35209699999999</v>
      </c>
      <c r="C896" s="11">
        <v>111.980789</v>
      </c>
      <c r="D896" s="3">
        <f>B896-'ADF test'!$E$3*'Profitability analysis'!C896</f>
        <v>87.171223060480798</v>
      </c>
      <c r="E896" s="3">
        <f t="shared" si="174"/>
        <v>66.50748085442676</v>
      </c>
      <c r="F896" s="3">
        <f t="shared" si="170"/>
        <v>15.18651654649446</v>
      </c>
      <c r="G896" s="17">
        <f t="shared" si="171"/>
        <v>1.3606637271154787</v>
      </c>
      <c r="H896" s="30">
        <f t="shared" si="172"/>
        <v>-3.5742950000000064</v>
      </c>
      <c r="I896" s="30">
        <f>(C896-C895)*'ADF test'!$E$3</f>
        <v>-1.8425117391002936</v>
      </c>
      <c r="J896" s="5">
        <f t="shared" si="175"/>
        <v>-1</v>
      </c>
      <c r="K896" s="49">
        <f t="shared" si="181"/>
        <v>-107</v>
      </c>
      <c r="L896" s="5">
        <f t="shared" si="176"/>
        <v>-1</v>
      </c>
      <c r="M896" s="49">
        <f t="shared" si="182"/>
        <v>-1200</v>
      </c>
      <c r="N896" s="42">
        <f t="shared" si="173"/>
        <v>-1</v>
      </c>
      <c r="P896" s="5">
        <f t="shared" si="177"/>
        <v>378.87527000000068</v>
      </c>
      <c r="Q896" s="5">
        <f t="shared" si="178"/>
        <v>-195.30624434463112</v>
      </c>
      <c r="R896" s="5">
        <f t="shared" si="179"/>
        <v>183.56902565536956</v>
      </c>
      <c r="S896" s="3">
        <f t="shared" si="180"/>
        <v>30209.333166746084</v>
      </c>
    </row>
    <row r="897" spans="1:19" x14ac:dyDescent="0.3">
      <c r="A897" s="4">
        <v>41591</v>
      </c>
      <c r="B897" s="11">
        <v>202.11381499999999</v>
      </c>
      <c r="C897" s="11">
        <v>108.85745199999999</v>
      </c>
      <c r="D897" s="3">
        <f>B897-'ADF test'!$E$3*'Profitability analysis'!C897</f>
        <v>90.145533938957811</v>
      </c>
      <c r="E897" s="3">
        <f t="shared" si="174"/>
        <v>67.965012202185306</v>
      </c>
      <c r="F897" s="3">
        <f t="shared" si="170"/>
        <v>15.290047096646864</v>
      </c>
      <c r="G897" s="17">
        <f t="shared" si="171"/>
        <v>1.4506509755379848</v>
      </c>
      <c r="H897" s="30">
        <f t="shared" si="172"/>
        <v>-0.23828199999999811</v>
      </c>
      <c r="I897" s="30">
        <f>(C897-C896)*'ADF test'!$E$3</f>
        <v>-3.2125928784770106</v>
      </c>
      <c r="J897" s="5">
        <f t="shared" si="175"/>
        <v>-1</v>
      </c>
      <c r="K897" s="49">
        <f t="shared" si="181"/>
        <v>-108</v>
      </c>
      <c r="L897" s="5">
        <f t="shared" si="176"/>
        <v>-1</v>
      </c>
      <c r="M897" s="49">
        <f t="shared" si="182"/>
        <v>-1201</v>
      </c>
      <c r="N897" s="42">
        <f t="shared" si="173"/>
        <v>-1</v>
      </c>
      <c r="P897" s="5">
        <f t="shared" si="177"/>
        <v>25.496173999999797</v>
      </c>
      <c r="Q897" s="5">
        <f t="shared" si="178"/>
        <v>-343.74743799704015</v>
      </c>
      <c r="R897" s="5">
        <f t="shared" si="179"/>
        <v>-318.25126399704038</v>
      </c>
      <c r="S897" s="3">
        <f t="shared" si="180"/>
        <v>29891.081902749043</v>
      </c>
    </row>
    <row r="898" spans="1:19" x14ac:dyDescent="0.3">
      <c r="A898" s="4">
        <v>41592</v>
      </c>
      <c r="B898" s="11">
        <v>212.69369499999999</v>
      </c>
      <c r="C898" s="11">
        <v>112.80755600000001</v>
      </c>
      <c r="D898" s="3">
        <f>B898-'ADF test'!$E$3*'Profitability analysis'!C898</f>
        <v>96.662427466590742</v>
      </c>
      <c r="E898" s="3">
        <f t="shared" si="174"/>
        <v>69.62233555542818</v>
      </c>
      <c r="F898" s="3">
        <f t="shared" si="170"/>
        <v>15.623792872143135</v>
      </c>
      <c r="G898" s="17">
        <f t="shared" si="171"/>
        <v>1.730699589558335</v>
      </c>
      <c r="H898" s="30">
        <f t="shared" si="172"/>
        <v>10.579880000000003</v>
      </c>
      <c r="I898" s="30">
        <f>(C898-C897)*'ADF test'!$E$3</f>
        <v>4.0629864723670739</v>
      </c>
      <c r="J898" s="5">
        <f t="shared" si="175"/>
        <v>-10</v>
      </c>
      <c r="K898" s="49">
        <f t="shared" si="181"/>
        <v>-118</v>
      </c>
      <c r="L898" s="5">
        <f t="shared" si="176"/>
        <v>-10</v>
      </c>
      <c r="M898" s="49">
        <f t="shared" si="182"/>
        <v>-1211</v>
      </c>
      <c r="N898" s="42">
        <f t="shared" si="173"/>
        <v>-10</v>
      </c>
      <c r="P898" s="5">
        <f t="shared" si="177"/>
        <v>-1142.6270400000003</v>
      </c>
      <c r="Q898" s="5">
        <f t="shared" si="178"/>
        <v>438.80253901564396</v>
      </c>
      <c r="R898" s="5">
        <f t="shared" si="179"/>
        <v>-703.82450098435629</v>
      </c>
      <c r="S898" s="3">
        <f t="shared" si="180"/>
        <v>29187.257401764688</v>
      </c>
    </row>
    <row r="899" spans="1:19" x14ac:dyDescent="0.3">
      <c r="A899" s="4">
        <v>41596</v>
      </c>
      <c r="B899" s="11">
        <v>229.46899400000001</v>
      </c>
      <c r="C899" s="11">
        <v>119.421677</v>
      </c>
      <c r="D899" s="3">
        <f>B899-'ADF test'!$E$3*'Profitability analysis'!C899</f>
        <v>106.63459314412661</v>
      </c>
      <c r="E899" s="3">
        <f t="shared" si="174"/>
        <v>71.422363639601343</v>
      </c>
      <c r="F899" s="3">
        <f t="shared" si="170"/>
        <v>16.674445002593124</v>
      </c>
      <c r="G899" s="17">
        <f t="shared" si="171"/>
        <v>2.1117482170500574</v>
      </c>
      <c r="H899" s="30">
        <f t="shared" si="172"/>
        <v>16.775299000000018</v>
      </c>
      <c r="I899" s="30">
        <f>(C899-C898)*'ADF test'!$E$3</f>
        <v>6.8031333224641442</v>
      </c>
      <c r="J899" s="5">
        <f t="shared" si="175"/>
        <v>-10</v>
      </c>
      <c r="K899" s="49">
        <f t="shared" si="181"/>
        <v>-128</v>
      </c>
      <c r="L899" s="5">
        <f t="shared" si="176"/>
        <v>-10</v>
      </c>
      <c r="M899" s="49">
        <f t="shared" si="182"/>
        <v>-1221</v>
      </c>
      <c r="N899" s="42">
        <f t="shared" si="173"/>
        <v>-10</v>
      </c>
      <c r="P899" s="5">
        <f t="shared" si="177"/>
        <v>-1979.4852820000021</v>
      </c>
      <c r="Q899" s="5">
        <f t="shared" si="178"/>
        <v>802.76973205076899</v>
      </c>
      <c r="R899" s="5">
        <f t="shared" si="179"/>
        <v>-1176.7155499492333</v>
      </c>
      <c r="S899" s="3">
        <f t="shared" si="180"/>
        <v>28010.541851815455</v>
      </c>
    </row>
    <row r="900" spans="1:19" x14ac:dyDescent="0.3">
      <c r="A900" s="4">
        <v>41597</v>
      </c>
      <c r="B900" s="11">
        <v>223.940765</v>
      </c>
      <c r="C900" s="11">
        <v>120.29438</v>
      </c>
      <c r="D900" s="3">
        <f>B900-'ADF test'!$E$3*'Profitability analysis'!C900</f>
        <v>100.20872183309019</v>
      </c>
      <c r="E900" s="3">
        <f t="shared" si="174"/>
        <v>72.872134984303983</v>
      </c>
      <c r="F900" s="3">
        <f t="shared" si="170"/>
        <v>17.233073891292904</v>
      </c>
      <c r="G900" s="17">
        <f t="shared" si="171"/>
        <v>1.5862861739714444</v>
      </c>
      <c r="H900" s="30">
        <f t="shared" si="172"/>
        <v>-5.5282290000000103</v>
      </c>
      <c r="I900" s="30">
        <f>(C900-C899)*'ADF test'!$E$3</f>
        <v>0.8976423110364079</v>
      </c>
      <c r="J900" s="5">
        <f t="shared" si="175"/>
        <v>-10</v>
      </c>
      <c r="K900" s="49">
        <f t="shared" si="181"/>
        <v>-138</v>
      </c>
      <c r="L900" s="5">
        <f t="shared" si="176"/>
        <v>-10</v>
      </c>
      <c r="M900" s="49">
        <f t="shared" si="182"/>
        <v>-1231</v>
      </c>
      <c r="N900" s="42">
        <f t="shared" si="173"/>
        <v>-10</v>
      </c>
      <c r="P900" s="5">
        <f t="shared" si="177"/>
        <v>707.61331200000132</v>
      </c>
      <c r="Q900" s="5">
        <f t="shared" si="178"/>
        <v>114.89821581266021</v>
      </c>
      <c r="R900" s="5">
        <f t="shared" si="179"/>
        <v>822.51152781266148</v>
      </c>
      <c r="S900" s="3">
        <f t="shared" si="180"/>
        <v>28833.053379628116</v>
      </c>
    </row>
    <row r="901" spans="1:19" x14ac:dyDescent="0.3">
      <c r="A901" s="4">
        <v>41598</v>
      </c>
      <c r="B901" s="11">
        <v>214.838257</v>
      </c>
      <c r="C901" s="11">
        <v>116.436134</v>
      </c>
      <c r="D901" s="3">
        <f>B901-'ADF test'!$E$3*'Profitability analysis'!C901</f>
        <v>95.074717271243813</v>
      </c>
      <c r="E901" s="3">
        <f t="shared" si="174"/>
        <v>74.111347198770076</v>
      </c>
      <c r="F901" s="3">
        <f t="shared" si="170"/>
        <v>17.454430598177908</v>
      </c>
      <c r="G901" s="17">
        <f t="shared" si="171"/>
        <v>1.2010343135835169</v>
      </c>
      <c r="H901" s="30">
        <f t="shared" si="172"/>
        <v>-9.1025080000000003</v>
      </c>
      <c r="I901" s="30">
        <f>(C901-C900)*'ADF test'!$E$3</f>
        <v>-3.9685034381536202</v>
      </c>
      <c r="J901" s="5">
        <f t="shared" si="175"/>
        <v>-1</v>
      </c>
      <c r="K901" s="49">
        <f t="shared" si="181"/>
        <v>-139</v>
      </c>
      <c r="L901" s="5">
        <f t="shared" si="176"/>
        <v>-1</v>
      </c>
      <c r="M901" s="49">
        <f t="shared" si="182"/>
        <v>-1232</v>
      </c>
      <c r="N901" s="42">
        <f t="shared" si="173"/>
        <v>-1</v>
      </c>
      <c r="P901" s="5">
        <f t="shared" si="177"/>
        <v>1256.1461039999999</v>
      </c>
      <c r="Q901" s="5">
        <f t="shared" si="178"/>
        <v>-547.65347446519957</v>
      </c>
      <c r="R901" s="5">
        <f t="shared" si="179"/>
        <v>708.49262953480036</v>
      </c>
      <c r="S901" s="3">
        <f t="shared" si="180"/>
        <v>29541.546009162917</v>
      </c>
    </row>
    <row r="902" spans="1:19" x14ac:dyDescent="0.3">
      <c r="A902" s="4">
        <v>41599</v>
      </c>
      <c r="B902" s="11">
        <v>203.209915</v>
      </c>
      <c r="C902" s="11">
        <v>111.19995900000001</v>
      </c>
      <c r="D902" s="3">
        <f>B902-'ADF test'!$E$3*'Profitability analysis'!C902</f>
        <v>88.832184908647434</v>
      </c>
      <c r="E902" s="3">
        <f t="shared" si="174"/>
        <v>75.067963408679518</v>
      </c>
      <c r="F902" s="3">
        <f t="shared" si="170"/>
        <v>17.448379277909179</v>
      </c>
      <c r="G902" s="17">
        <f t="shared" si="171"/>
        <v>0.78885386893178933</v>
      </c>
      <c r="H902" s="30">
        <f t="shared" si="172"/>
        <v>-11.628342000000004</v>
      </c>
      <c r="I902" s="30">
        <f>(C902-C901)*'ADF test'!$E$3</f>
        <v>-5.3858096374036135</v>
      </c>
      <c r="J902" s="5">
        <f t="shared" si="175"/>
        <v>0</v>
      </c>
      <c r="K902" s="49">
        <f t="shared" si="181"/>
        <v>-139</v>
      </c>
      <c r="L902" s="5">
        <f t="shared" si="176"/>
        <v>0</v>
      </c>
      <c r="M902" s="49">
        <f t="shared" si="182"/>
        <v>-1232</v>
      </c>
      <c r="N902" s="42">
        <f t="shared" si="173"/>
        <v>0</v>
      </c>
      <c r="P902" s="5">
        <f t="shared" si="177"/>
        <v>1616.3395380000004</v>
      </c>
      <c r="Q902" s="5">
        <f t="shared" si="178"/>
        <v>-748.62753959910231</v>
      </c>
      <c r="R902" s="5">
        <f t="shared" si="179"/>
        <v>867.7119984008981</v>
      </c>
      <c r="S902" s="3">
        <f t="shared" si="180"/>
        <v>30409.258007563814</v>
      </c>
    </row>
    <row r="903" spans="1:19" x14ac:dyDescent="0.3">
      <c r="A903" s="4">
        <v>41600</v>
      </c>
      <c r="B903" s="11">
        <v>199.77862500000001</v>
      </c>
      <c r="C903" s="11">
        <v>109.592354</v>
      </c>
      <c r="D903" s="3">
        <f>B903-'ADF test'!$E$3*'Profitability analysis'!C903</f>
        <v>87.05444057932084</v>
      </c>
      <c r="E903" s="3">
        <f t="shared" si="174"/>
        <v>75.946217232656707</v>
      </c>
      <c r="F903" s="3">
        <f t="shared" si="170"/>
        <v>17.363482998401736</v>
      </c>
      <c r="G903" s="17">
        <f t="shared" si="171"/>
        <v>0.63974626218061292</v>
      </c>
      <c r="H903" s="30">
        <f t="shared" si="172"/>
        <v>-3.43128999999999</v>
      </c>
      <c r="I903" s="30">
        <f>(C903-C902)*'ADF test'!$E$3</f>
        <v>-1.6535456706734</v>
      </c>
      <c r="J903" s="5">
        <f t="shared" si="175"/>
        <v>0</v>
      </c>
      <c r="K903" s="49">
        <f t="shared" si="181"/>
        <v>-139</v>
      </c>
      <c r="L903" s="5">
        <f t="shared" si="176"/>
        <v>0</v>
      </c>
      <c r="M903" s="49">
        <f t="shared" si="182"/>
        <v>-1232</v>
      </c>
      <c r="N903" s="42">
        <f t="shared" si="173"/>
        <v>0</v>
      </c>
      <c r="P903" s="5">
        <f t="shared" si="177"/>
        <v>476.9493099999986</v>
      </c>
      <c r="Q903" s="5">
        <f t="shared" si="178"/>
        <v>-229.8428482236026</v>
      </c>
      <c r="R903" s="5">
        <f t="shared" si="179"/>
        <v>247.106461776396</v>
      </c>
      <c r="S903" s="3">
        <f t="shared" si="180"/>
        <v>30656.364469340209</v>
      </c>
    </row>
    <row r="904" spans="1:19" x14ac:dyDescent="0.3">
      <c r="A904" s="4">
        <v>41603</v>
      </c>
      <c r="B904" s="11">
        <v>206.87953200000001</v>
      </c>
      <c r="C904" s="11">
        <v>111.751137</v>
      </c>
      <c r="D904" s="3">
        <f>B904-'ADF test'!$E$3*'Profitability analysis'!C904</f>
        <v>91.934872846054077</v>
      </c>
      <c r="E904" s="3">
        <f t="shared" si="174"/>
        <v>76.821418480545375</v>
      </c>
      <c r="F904" s="3">
        <f t="shared" si="170"/>
        <v>17.489370540641374</v>
      </c>
      <c r="G904" s="17">
        <f t="shared" si="171"/>
        <v>0.86415084696092537</v>
      </c>
      <c r="H904" s="30">
        <f t="shared" si="172"/>
        <v>7.1009070000000065</v>
      </c>
      <c r="I904" s="30">
        <f>(C904-C903)*'ADF test'!$E$3</f>
        <v>2.2204747332667658</v>
      </c>
      <c r="J904" s="5">
        <f t="shared" si="175"/>
        <v>0</v>
      </c>
      <c r="K904" s="49">
        <f t="shared" si="181"/>
        <v>-139</v>
      </c>
      <c r="L904" s="5">
        <f t="shared" si="176"/>
        <v>0</v>
      </c>
      <c r="M904" s="49">
        <f t="shared" si="182"/>
        <v>-1232</v>
      </c>
      <c r="N904" s="42">
        <f t="shared" si="173"/>
        <v>0</v>
      </c>
      <c r="P904" s="5">
        <f t="shared" si="177"/>
        <v>-987.02607300000091</v>
      </c>
      <c r="Q904" s="5">
        <f t="shared" si="178"/>
        <v>308.64598792408043</v>
      </c>
      <c r="R904" s="5">
        <f t="shared" si="179"/>
        <v>-678.38008507592053</v>
      </c>
      <c r="S904" s="3">
        <f t="shared" si="180"/>
        <v>29977.984384264288</v>
      </c>
    </row>
    <row r="905" spans="1:19" x14ac:dyDescent="0.3">
      <c r="A905" s="4">
        <v>41604</v>
      </c>
      <c r="B905" s="11">
        <v>196.20434599999999</v>
      </c>
      <c r="C905" s="11">
        <v>107.70916699999999</v>
      </c>
      <c r="D905" s="3">
        <f>B905-'ADF test'!$E$3*'Profitability analysis'!C905</f>
        <v>85.417164581251285</v>
      </c>
      <c r="E905" s="3">
        <f t="shared" si="174"/>
        <v>77.401673809044937</v>
      </c>
      <c r="F905" s="3">
        <f t="shared" si="170"/>
        <v>17.475697919026672</v>
      </c>
      <c r="G905" s="17">
        <f t="shared" si="171"/>
        <v>0.45866498776449321</v>
      </c>
      <c r="H905" s="30">
        <f t="shared" si="172"/>
        <v>-10.675186000000025</v>
      </c>
      <c r="I905" s="30">
        <f>(C905-C904)*'ADF test'!$E$3</f>
        <v>-4.1574777351972321</v>
      </c>
      <c r="J905" s="5">
        <f t="shared" si="175"/>
        <v>0</v>
      </c>
      <c r="K905" s="49">
        <f t="shared" si="181"/>
        <v>-139</v>
      </c>
      <c r="L905" s="5">
        <f t="shared" si="176"/>
        <v>0</v>
      </c>
      <c r="M905" s="49">
        <f t="shared" si="182"/>
        <v>-1232</v>
      </c>
      <c r="N905" s="42">
        <f t="shared" si="173"/>
        <v>0</v>
      </c>
      <c r="P905" s="5">
        <f t="shared" si="177"/>
        <v>1483.8508540000034</v>
      </c>
      <c r="Q905" s="5">
        <f t="shared" si="178"/>
        <v>-577.88940519241521</v>
      </c>
      <c r="R905" s="5">
        <f t="shared" si="179"/>
        <v>905.96144880758823</v>
      </c>
      <c r="S905" s="3">
        <f t="shared" si="180"/>
        <v>30883.945833071877</v>
      </c>
    </row>
    <row r="906" spans="1:19" x14ac:dyDescent="0.3">
      <c r="A906" s="4">
        <v>41605</v>
      </c>
      <c r="B906" s="11">
        <v>199.73097200000001</v>
      </c>
      <c r="C906" s="11">
        <v>106.97425800000001</v>
      </c>
      <c r="D906" s="3">
        <f>B906-'ADF test'!$E$3*'Profitability analysis'!C906</f>
        <v>89.6997011409279</v>
      </c>
      <c r="E906" s="3">
        <f t="shared" si="174"/>
        <v>78.263469245002071</v>
      </c>
      <c r="F906" s="3">
        <f t="shared" si="170"/>
        <v>17.421548851541456</v>
      </c>
      <c r="G906" s="17">
        <f t="shared" si="171"/>
        <v>0.65644174311826198</v>
      </c>
      <c r="H906" s="30">
        <f t="shared" si="172"/>
        <v>3.5266260000000216</v>
      </c>
      <c r="I906" s="30">
        <f>(C906-C905)*'ADF test'!$E$3</f>
        <v>-0.75591055967659482</v>
      </c>
      <c r="J906" s="5">
        <f t="shared" si="175"/>
        <v>0</v>
      </c>
      <c r="K906" s="49">
        <f t="shared" si="181"/>
        <v>-139</v>
      </c>
      <c r="L906" s="5">
        <f t="shared" si="176"/>
        <v>0</v>
      </c>
      <c r="M906" s="49">
        <f t="shared" si="182"/>
        <v>-1232</v>
      </c>
      <c r="N906" s="42">
        <f t="shared" si="173"/>
        <v>0</v>
      </c>
      <c r="P906" s="5">
        <f t="shared" si="177"/>
        <v>-490.201014000003</v>
      </c>
      <c r="Q906" s="5">
        <f t="shared" si="178"/>
        <v>-105.07156779504668</v>
      </c>
      <c r="R906" s="5">
        <f t="shared" si="179"/>
        <v>-595.27258179504963</v>
      </c>
      <c r="S906" s="3">
        <f t="shared" si="180"/>
        <v>30288.673251276829</v>
      </c>
    </row>
    <row r="907" spans="1:19" x14ac:dyDescent="0.3">
      <c r="A907" s="4">
        <v>41606</v>
      </c>
      <c r="B907" s="11">
        <v>198.730164</v>
      </c>
      <c r="C907" s="11">
        <v>107.571365</v>
      </c>
      <c r="D907" s="3">
        <f>B907-'ADF test'!$E$3*'Profitability analysis'!C907</f>
        <v>88.084722561227807</v>
      </c>
      <c r="E907" s="3">
        <f t="shared" si="174"/>
        <v>79.123042521497851</v>
      </c>
      <c r="F907" s="3">
        <f t="shared" si="170"/>
        <v>17.241869846517279</v>
      </c>
      <c r="G907" s="17">
        <f t="shared" si="171"/>
        <v>0.5197626544861168</v>
      </c>
      <c r="H907" s="30">
        <f t="shared" si="172"/>
        <v>-1.0008080000000064</v>
      </c>
      <c r="I907" s="30">
        <f>(C907-C906)*'ADF test'!$E$3</f>
        <v>0.61417057970009303</v>
      </c>
      <c r="J907" s="5">
        <f t="shared" si="175"/>
        <v>0</v>
      </c>
      <c r="K907" s="49">
        <f t="shared" si="181"/>
        <v>-139</v>
      </c>
      <c r="L907" s="5">
        <f t="shared" si="176"/>
        <v>0</v>
      </c>
      <c r="M907" s="49">
        <f t="shared" si="182"/>
        <v>-1232</v>
      </c>
      <c r="N907" s="42">
        <f t="shared" si="173"/>
        <v>0</v>
      </c>
      <c r="P907" s="5">
        <f t="shared" si="177"/>
        <v>139.11231200000088</v>
      </c>
      <c r="Q907" s="5">
        <f t="shared" si="178"/>
        <v>85.369710578312933</v>
      </c>
      <c r="R907" s="5">
        <f t="shared" si="179"/>
        <v>224.48202257831383</v>
      </c>
      <c r="S907" s="3">
        <f t="shared" si="180"/>
        <v>30513.155273855144</v>
      </c>
    </row>
    <row r="908" spans="1:19" x14ac:dyDescent="0.3">
      <c r="A908" s="4">
        <v>41607</v>
      </c>
      <c r="B908" s="11">
        <v>206.97483800000001</v>
      </c>
      <c r="C908" s="11">
        <v>110.465057</v>
      </c>
      <c r="D908" s="3">
        <f>B908-'ADF test'!$E$3*'Profitability analysis'!C908</f>
        <v>93.353011268284433</v>
      </c>
      <c r="E908" s="3">
        <f t="shared" si="174"/>
        <v>80.33323918023396</v>
      </c>
      <c r="F908" s="3">
        <f t="shared" si="170"/>
        <v>16.90989120877023</v>
      </c>
      <c r="G908" s="17">
        <f t="shared" si="171"/>
        <v>0.76995007994479792</v>
      </c>
      <c r="H908" s="30">
        <f t="shared" si="172"/>
        <v>8.2446740000000034</v>
      </c>
      <c r="I908" s="30">
        <f>(C908-C907)*'ADF test'!$E$3</f>
        <v>2.9763852929433754</v>
      </c>
      <c r="J908" s="5">
        <f t="shared" si="175"/>
        <v>0</v>
      </c>
      <c r="K908" s="49">
        <f t="shared" si="181"/>
        <v>-139</v>
      </c>
      <c r="L908" s="5">
        <f t="shared" si="176"/>
        <v>0</v>
      </c>
      <c r="M908" s="49">
        <f t="shared" si="182"/>
        <v>-1232</v>
      </c>
      <c r="N908" s="42">
        <f t="shared" si="173"/>
        <v>0</v>
      </c>
      <c r="P908" s="5">
        <f t="shared" si="177"/>
        <v>-1146.0096860000006</v>
      </c>
      <c r="Q908" s="5">
        <f t="shared" si="178"/>
        <v>413.71755571912917</v>
      </c>
      <c r="R908" s="5">
        <f t="shared" si="179"/>
        <v>-732.29213028087133</v>
      </c>
      <c r="S908" s="3">
        <f t="shared" si="180"/>
        <v>29780.863143574272</v>
      </c>
    </row>
    <row r="909" spans="1:19" x14ac:dyDescent="0.3">
      <c r="A909" s="4">
        <v>41610</v>
      </c>
      <c r="B909" s="11">
        <v>209.167068</v>
      </c>
      <c r="C909" s="11">
        <v>110.97030599999999</v>
      </c>
      <c r="D909" s="3">
        <f>B909-'ADF test'!$E$3*'Profitability analysis'!C909</f>
        <v>95.025553722797795</v>
      </c>
      <c r="E909" s="3">
        <f t="shared" si="174"/>
        <v>81.704831119115937</v>
      </c>
      <c r="F909" s="3">
        <f t="shared" si="170"/>
        <v>16.349548001721523</v>
      </c>
      <c r="G909" s="17">
        <f t="shared" si="171"/>
        <v>0.81474561879504281</v>
      </c>
      <c r="H909" s="30">
        <f t="shared" si="172"/>
        <v>2.192229999999995</v>
      </c>
      <c r="I909" s="30">
        <f>(C909-C908)*'ADF test'!$E$3</f>
        <v>0.51968754548663887</v>
      </c>
      <c r="J909" s="5">
        <f t="shared" si="175"/>
        <v>0</v>
      </c>
      <c r="K909" s="49">
        <f t="shared" si="181"/>
        <v>-139</v>
      </c>
      <c r="L909" s="5">
        <f t="shared" si="176"/>
        <v>0</v>
      </c>
      <c r="M909" s="49">
        <f t="shared" si="182"/>
        <v>-1232</v>
      </c>
      <c r="N909" s="42">
        <f t="shared" si="173"/>
        <v>0</v>
      </c>
      <c r="P909" s="5">
        <f t="shared" si="177"/>
        <v>-304.71996999999931</v>
      </c>
      <c r="Q909" s="5">
        <f t="shared" si="178"/>
        <v>72.236568822642809</v>
      </c>
      <c r="R909" s="5">
        <f t="shared" si="179"/>
        <v>-232.48340117735648</v>
      </c>
      <c r="S909" s="3">
        <f t="shared" si="180"/>
        <v>29548.379742396915</v>
      </c>
    </row>
    <row r="910" spans="1:19" x14ac:dyDescent="0.3">
      <c r="A910" s="4">
        <v>41611</v>
      </c>
      <c r="B910" s="11">
        <v>201.06535299999999</v>
      </c>
      <c r="C910" s="11">
        <v>109.316765</v>
      </c>
      <c r="D910" s="3">
        <f>B910-'ADF test'!$E$3*'Profitability analysis'!C910</f>
        <v>88.624633110617509</v>
      </c>
      <c r="E910" s="3">
        <f t="shared" si="174"/>
        <v>82.822518614690836</v>
      </c>
      <c r="F910" s="3">
        <f t="shared" si="170"/>
        <v>15.596413028489204</v>
      </c>
      <c r="G910" s="17">
        <f t="shared" si="171"/>
        <v>0.37201595554876848</v>
      </c>
      <c r="H910" s="30">
        <f t="shared" si="172"/>
        <v>-8.1017150000000129</v>
      </c>
      <c r="I910" s="30">
        <f>(C910-C909)*'ADF test'!$E$3</f>
        <v>-1.7007943878197298</v>
      </c>
      <c r="J910" s="5">
        <f t="shared" si="175"/>
        <v>0</v>
      </c>
      <c r="K910" s="49">
        <f t="shared" si="181"/>
        <v>-139</v>
      </c>
      <c r="L910" s="5">
        <f t="shared" si="176"/>
        <v>0</v>
      </c>
      <c r="M910" s="49">
        <f t="shared" si="182"/>
        <v>-1232</v>
      </c>
      <c r="N910" s="42">
        <f t="shared" si="173"/>
        <v>0</v>
      </c>
      <c r="P910" s="5">
        <f t="shared" si="177"/>
        <v>1126.1383850000018</v>
      </c>
      <c r="Q910" s="5">
        <f t="shared" si="178"/>
        <v>-236.41041990694245</v>
      </c>
      <c r="R910" s="5">
        <f t="shared" si="179"/>
        <v>889.72796509305931</v>
      </c>
      <c r="S910" s="3">
        <f t="shared" si="180"/>
        <v>30438.107707489973</v>
      </c>
    </row>
    <row r="911" spans="1:19" x14ac:dyDescent="0.3">
      <c r="A911" s="4">
        <v>41612</v>
      </c>
      <c r="B911" s="11">
        <v>201.68490600000001</v>
      </c>
      <c r="C911" s="11">
        <v>108.62779999999999</v>
      </c>
      <c r="D911" s="3">
        <f>B911-'ADF test'!$E$3*'Profitability analysis'!C911</f>
        <v>89.952839724531088</v>
      </c>
      <c r="E911" s="3">
        <f t="shared" si="174"/>
        <v>84.001031368487958</v>
      </c>
      <c r="F911" s="3">
        <f t="shared" si="170"/>
        <v>14.700123731823185</v>
      </c>
      <c r="G911" s="17">
        <f t="shared" si="171"/>
        <v>0.40488151423912927</v>
      </c>
      <c r="H911" s="30">
        <f t="shared" si="172"/>
        <v>0.61955300000002467</v>
      </c>
      <c r="I911" s="30">
        <f>(C911-C910)*'ADF test'!$E$3</f>
        <v>-0.70865361391356174</v>
      </c>
      <c r="J911" s="5">
        <f t="shared" si="175"/>
        <v>0</v>
      </c>
      <c r="K911" s="49">
        <f t="shared" si="181"/>
        <v>-139</v>
      </c>
      <c r="L911" s="5">
        <f t="shared" si="176"/>
        <v>0</v>
      </c>
      <c r="M911" s="49">
        <f t="shared" si="182"/>
        <v>-1232</v>
      </c>
      <c r="N911" s="42">
        <f t="shared" si="173"/>
        <v>0</v>
      </c>
      <c r="P911" s="5">
        <f t="shared" si="177"/>
        <v>-86.117867000003429</v>
      </c>
      <c r="Q911" s="5">
        <f t="shared" si="178"/>
        <v>-98.502852333985089</v>
      </c>
      <c r="R911" s="5">
        <f t="shared" si="179"/>
        <v>-184.62071933398852</v>
      </c>
      <c r="S911" s="3">
        <f t="shared" si="180"/>
        <v>30253.486988155986</v>
      </c>
    </row>
    <row r="912" spans="1:19" x14ac:dyDescent="0.3">
      <c r="A912" s="4">
        <v>41613</v>
      </c>
      <c r="B912" s="11">
        <v>207.070145</v>
      </c>
      <c r="C912" s="11">
        <v>112.80755600000001</v>
      </c>
      <c r="D912" s="3">
        <f>B912-'ADF test'!$E$3*'Profitability analysis'!C912</f>
        <v>91.038877466590748</v>
      </c>
      <c r="E912" s="3">
        <f t="shared" si="174"/>
        <v>85.122391291136822</v>
      </c>
      <c r="F912" s="3">
        <f t="shared" si="170"/>
        <v>13.85989786593834</v>
      </c>
      <c r="G912" s="17">
        <f t="shared" si="171"/>
        <v>0.42687805008968366</v>
      </c>
      <c r="H912" s="30">
        <f t="shared" si="172"/>
        <v>5.3852389999999843</v>
      </c>
      <c r="I912" s="30">
        <f>(C912-C911)*'ADF test'!$E$3</f>
        <v>4.2992012579403269</v>
      </c>
      <c r="J912" s="5">
        <f t="shared" si="175"/>
        <v>0</v>
      </c>
      <c r="K912" s="49">
        <f t="shared" si="181"/>
        <v>-139</v>
      </c>
      <c r="L912" s="5">
        <f t="shared" si="176"/>
        <v>0</v>
      </c>
      <c r="M912" s="49">
        <f t="shared" si="182"/>
        <v>-1232</v>
      </c>
      <c r="N912" s="42">
        <f t="shared" si="173"/>
        <v>0</v>
      </c>
      <c r="P912" s="5">
        <f t="shared" si="177"/>
        <v>-748.54822099999785</v>
      </c>
      <c r="Q912" s="5">
        <f t="shared" si="178"/>
        <v>597.58897485370539</v>
      </c>
      <c r="R912" s="5">
        <f t="shared" si="179"/>
        <v>-150.95924614629246</v>
      </c>
      <c r="S912" s="3">
        <f t="shared" si="180"/>
        <v>30102.527742009694</v>
      </c>
    </row>
    <row r="913" spans="1:19" x14ac:dyDescent="0.3">
      <c r="A913" s="4">
        <v>41614</v>
      </c>
      <c r="B913" s="11">
        <v>210.07254</v>
      </c>
      <c r="C913" s="11">
        <v>117.125107</v>
      </c>
      <c r="D913" s="3">
        <f>B913-'ADF test'!$E$3*'Profitability analysis'!C913</f>
        <v>89.600338428713556</v>
      </c>
      <c r="E913" s="3">
        <f t="shared" si="174"/>
        <v>85.982243022009385</v>
      </c>
      <c r="F913" s="3">
        <f t="shared" si="170"/>
        <v>13.27979757251771</v>
      </c>
      <c r="G913" s="17">
        <f t="shared" si="171"/>
        <v>0.27245109625705072</v>
      </c>
      <c r="H913" s="30">
        <f t="shared" si="172"/>
        <v>3.002395000000007</v>
      </c>
      <c r="I913" s="30">
        <f>(C913-C912)*'ADF test'!$E$3</f>
        <v>4.4409340378771969</v>
      </c>
      <c r="J913" s="5">
        <f t="shared" si="175"/>
        <v>0</v>
      </c>
      <c r="K913" s="49">
        <f t="shared" si="181"/>
        <v>-139</v>
      </c>
      <c r="L913" s="5">
        <f t="shared" si="176"/>
        <v>0</v>
      </c>
      <c r="M913" s="49">
        <f t="shared" si="182"/>
        <v>-1232</v>
      </c>
      <c r="N913" s="42">
        <f t="shared" si="173"/>
        <v>0</v>
      </c>
      <c r="P913" s="5">
        <f t="shared" si="177"/>
        <v>-417.33290500000101</v>
      </c>
      <c r="Q913" s="5">
        <f t="shared" si="178"/>
        <v>617.2898312649304</v>
      </c>
      <c r="R913" s="5">
        <f t="shared" si="179"/>
        <v>199.95692626492939</v>
      </c>
      <c r="S913" s="3">
        <f t="shared" si="180"/>
        <v>30302.484668274625</v>
      </c>
    </row>
    <row r="914" spans="1:19" x14ac:dyDescent="0.3">
      <c r="A914" s="4">
        <v>41617</v>
      </c>
      <c r="B914" s="11">
        <v>215.69610599999999</v>
      </c>
      <c r="C914" s="11">
        <v>121.396721</v>
      </c>
      <c r="D914" s="3">
        <f>B914-'ADF test'!$E$3*'Profitability analysis'!C914</f>
        <v>90.830220136559774</v>
      </c>
      <c r="E914" s="3">
        <f t="shared" si="174"/>
        <v>86.960228362246013</v>
      </c>
      <c r="F914" s="3">
        <f t="shared" ref="F914:F977" si="183">_xlfn.STDEV.S(D885:D914)</f>
        <v>12.469561924939088</v>
      </c>
      <c r="G914" s="17">
        <f t="shared" ref="G914:G977" si="184">(D914-E914)/F914</f>
        <v>0.3103550708203941</v>
      </c>
      <c r="H914" s="30">
        <f t="shared" ref="H914:H977" si="185">B914-B913</f>
        <v>5.6235659999999825</v>
      </c>
      <c r="I914" s="30">
        <f>(C914-C913)*'ADF test'!$E$3</f>
        <v>4.3936842921537664</v>
      </c>
      <c r="J914" s="5">
        <f t="shared" si="175"/>
        <v>0</v>
      </c>
      <c r="K914" s="49">
        <f t="shared" si="181"/>
        <v>-139</v>
      </c>
      <c r="L914" s="5">
        <f t="shared" si="176"/>
        <v>0</v>
      </c>
      <c r="M914" s="49">
        <f t="shared" si="182"/>
        <v>-1232</v>
      </c>
      <c r="N914" s="42">
        <f t="shared" si="173"/>
        <v>0</v>
      </c>
      <c r="P914" s="5">
        <f t="shared" si="177"/>
        <v>-781.67567399999757</v>
      </c>
      <c r="Q914" s="5">
        <f t="shared" si="178"/>
        <v>610.72211660937353</v>
      </c>
      <c r="R914" s="5">
        <f t="shared" si="179"/>
        <v>-170.95355739062404</v>
      </c>
      <c r="S914" s="3">
        <f t="shared" si="180"/>
        <v>30131.531110884</v>
      </c>
    </row>
    <row r="915" spans="1:19" x14ac:dyDescent="0.3">
      <c r="A915" s="4">
        <v>41618</v>
      </c>
      <c r="B915" s="11">
        <v>209.88192699999999</v>
      </c>
      <c r="C915" s="11">
        <v>116.711731</v>
      </c>
      <c r="D915" s="3">
        <f>B915-'ADF test'!$E$3*'Profitability analysis'!C915</f>
        <v>89.83491451133041</v>
      </c>
      <c r="E915" s="3">
        <f t="shared" si="174"/>
        <v>88.047966706687006</v>
      </c>
      <c r="F915" s="3">
        <f t="shared" si="183"/>
        <v>11.136258221346692</v>
      </c>
      <c r="G915" s="17">
        <f t="shared" si="184"/>
        <v>0.16046213810111445</v>
      </c>
      <c r="H915" s="30">
        <f t="shared" si="185"/>
        <v>-5.8141789999999958</v>
      </c>
      <c r="I915" s="30">
        <f>(C915-C914)*'ADF test'!$E$3</f>
        <v>-4.8188733747706305</v>
      </c>
      <c r="J915" s="5">
        <f t="shared" si="175"/>
        <v>0</v>
      </c>
      <c r="K915" s="49">
        <f t="shared" si="181"/>
        <v>-139</v>
      </c>
      <c r="L915" s="5">
        <f t="shared" si="176"/>
        <v>0</v>
      </c>
      <c r="M915" s="49">
        <f t="shared" si="182"/>
        <v>-1232</v>
      </c>
      <c r="N915" s="42">
        <f t="shared" si="173"/>
        <v>0</v>
      </c>
      <c r="P915" s="5">
        <f t="shared" si="177"/>
        <v>808.17088099999944</v>
      </c>
      <c r="Q915" s="5">
        <f t="shared" si="178"/>
        <v>-669.82339909311759</v>
      </c>
      <c r="R915" s="5">
        <f t="shared" si="179"/>
        <v>138.34748190688185</v>
      </c>
      <c r="S915" s="3">
        <f t="shared" si="180"/>
        <v>30269.878592790883</v>
      </c>
    </row>
    <row r="916" spans="1:19" x14ac:dyDescent="0.3">
      <c r="A916" s="4">
        <v>41619</v>
      </c>
      <c r="B916" s="11">
        <v>205.83107000000001</v>
      </c>
      <c r="C916" s="11">
        <v>115.10412599999999</v>
      </c>
      <c r="D916" s="3">
        <f>B916-'ADF test'!$E$3*'Profitability analysis'!C916</f>
        <v>87.437603182003826</v>
      </c>
      <c r="E916" s="3">
        <f t="shared" si="174"/>
        <v>88.946977259041631</v>
      </c>
      <c r="F916" s="3">
        <f t="shared" si="183"/>
        <v>9.8469375563435264</v>
      </c>
      <c r="G916" s="17">
        <f t="shared" si="184"/>
        <v>-0.15328360400391147</v>
      </c>
      <c r="H916" s="30">
        <f t="shared" si="185"/>
        <v>-4.0508569999999793</v>
      </c>
      <c r="I916" s="30">
        <f>(C916-C915)*'ADF test'!$E$3</f>
        <v>-1.6535456706734</v>
      </c>
      <c r="J916" s="5">
        <f t="shared" si="175"/>
        <v>0</v>
      </c>
      <c r="K916" s="49">
        <f t="shared" si="181"/>
        <v>-139</v>
      </c>
      <c r="L916" s="5">
        <f t="shared" si="176"/>
        <v>0</v>
      </c>
      <c r="M916" s="49">
        <f t="shared" si="182"/>
        <v>-1232</v>
      </c>
      <c r="N916" s="42">
        <f t="shared" si="173"/>
        <v>0</v>
      </c>
      <c r="P916" s="5">
        <f t="shared" si="177"/>
        <v>563.06912299999715</v>
      </c>
      <c r="Q916" s="5">
        <f t="shared" si="178"/>
        <v>-229.8428482236026</v>
      </c>
      <c r="R916" s="5">
        <f t="shared" si="179"/>
        <v>333.22627477639458</v>
      </c>
      <c r="S916" s="3">
        <f t="shared" si="180"/>
        <v>30603.104867567279</v>
      </c>
    </row>
    <row r="917" spans="1:19" x14ac:dyDescent="0.3">
      <c r="A917" s="4">
        <v>41620</v>
      </c>
      <c r="B917" s="11">
        <v>205.11621099999999</v>
      </c>
      <c r="C917" s="11">
        <v>112.623825</v>
      </c>
      <c r="D917" s="3">
        <f>B917-'ADF test'!$E$3*'Profitability analysis'!C917</f>
        <v>89.273924963673991</v>
      </c>
      <c r="E917" s="3">
        <f t="shared" si="174"/>
        <v>89.951973453003063</v>
      </c>
      <c r="F917" s="3">
        <f t="shared" si="183"/>
        <v>8.0778580603646777</v>
      </c>
      <c r="G917" s="17">
        <f t="shared" si="184"/>
        <v>-8.393914380051154E-2</v>
      </c>
      <c r="H917" s="30">
        <f t="shared" si="185"/>
        <v>-0.71485900000001834</v>
      </c>
      <c r="I917" s="30">
        <f>(C917-C916)*'ADF test'!$E$3</f>
        <v>-2.5511807816701761</v>
      </c>
      <c r="J917" s="5">
        <f t="shared" si="175"/>
        <v>0</v>
      </c>
      <c r="K917" s="49">
        <f t="shared" si="181"/>
        <v>-139</v>
      </c>
      <c r="L917" s="5">
        <f t="shared" si="176"/>
        <v>0</v>
      </c>
      <c r="M917" s="49">
        <f t="shared" si="182"/>
        <v>-1232</v>
      </c>
      <c r="N917" s="42">
        <f t="shared" si="173"/>
        <v>0</v>
      </c>
      <c r="P917" s="5">
        <f t="shared" si="177"/>
        <v>99.365401000002549</v>
      </c>
      <c r="Q917" s="5">
        <f t="shared" si="178"/>
        <v>-354.61412865215448</v>
      </c>
      <c r="R917" s="5">
        <f t="shared" si="179"/>
        <v>-255.24872765215193</v>
      </c>
      <c r="S917" s="3">
        <f t="shared" si="180"/>
        <v>30347.856139915126</v>
      </c>
    </row>
    <row r="918" spans="1:19" x14ac:dyDescent="0.3">
      <c r="A918" s="4">
        <v>41621</v>
      </c>
      <c r="B918" s="11">
        <v>199.540344</v>
      </c>
      <c r="C918" s="11">
        <v>109.316765</v>
      </c>
      <c r="D918" s="3">
        <f>B918-'ADF test'!$E$3*'Profitability analysis'!C918</f>
        <v>87.099624110617526</v>
      </c>
      <c r="E918" s="3">
        <f t="shared" si="174"/>
        <v>90.985659871063817</v>
      </c>
      <c r="F918" s="3">
        <f t="shared" si="183"/>
        <v>4.9885516170727966</v>
      </c>
      <c r="G918" s="17">
        <f t="shared" si="184"/>
        <v>-0.77899078905924102</v>
      </c>
      <c r="H918" s="30">
        <f t="shared" si="185"/>
        <v>-5.5758669999999881</v>
      </c>
      <c r="I918" s="30">
        <f>(C918-C917)*'ADF test'!$E$3</f>
        <v>-3.4015661469435217</v>
      </c>
      <c r="J918" s="5">
        <f t="shared" si="175"/>
        <v>0</v>
      </c>
      <c r="K918" s="49">
        <f t="shared" si="181"/>
        <v>-139</v>
      </c>
      <c r="L918" s="5">
        <f t="shared" si="176"/>
        <v>0</v>
      </c>
      <c r="M918" s="49">
        <f t="shared" si="182"/>
        <v>-1232</v>
      </c>
      <c r="N918" s="42">
        <f t="shared" si="173"/>
        <v>0</v>
      </c>
      <c r="P918" s="5">
        <f t="shared" si="177"/>
        <v>775.04551299999832</v>
      </c>
      <c r="Q918" s="5">
        <f t="shared" si="178"/>
        <v>-472.81769442514951</v>
      </c>
      <c r="R918" s="5">
        <f t="shared" si="179"/>
        <v>302.22781857484881</v>
      </c>
      <c r="S918" s="3">
        <f t="shared" si="180"/>
        <v>30650.083958489973</v>
      </c>
    </row>
    <row r="919" spans="1:19" x14ac:dyDescent="0.3">
      <c r="A919" s="4">
        <v>41624</v>
      </c>
      <c r="B919" s="11">
        <v>197.10981799999999</v>
      </c>
      <c r="C919" s="11">
        <v>107.938828</v>
      </c>
      <c r="D919" s="3">
        <f>B919-'ADF test'!$E$3*'Profitability analysis'!C919</f>
        <v>86.08641253848424</v>
      </c>
      <c r="E919" s="3">
        <f t="shared" si="174"/>
        <v>91.077718993924066</v>
      </c>
      <c r="F919" s="3">
        <f t="shared" si="183"/>
        <v>4.866284090975519</v>
      </c>
      <c r="G919" s="17">
        <f t="shared" si="184"/>
        <v>-1.0256915465942813</v>
      </c>
      <c r="H919" s="30">
        <f t="shared" si="185"/>
        <v>-2.4305260000000146</v>
      </c>
      <c r="I919" s="30">
        <f>(C919-C918)*'ADF test'!$E$3</f>
        <v>-1.417314427866726</v>
      </c>
      <c r="J919" s="5">
        <f t="shared" si="175"/>
        <v>1</v>
      </c>
      <c r="K919" s="49">
        <f t="shared" si="181"/>
        <v>-138</v>
      </c>
      <c r="L919" s="5">
        <f t="shared" si="176"/>
        <v>0</v>
      </c>
      <c r="M919" s="49">
        <f t="shared" si="182"/>
        <v>-1232</v>
      </c>
      <c r="N919" s="42">
        <f t="shared" si="173"/>
        <v>1</v>
      </c>
      <c r="P919" s="5">
        <f t="shared" si="177"/>
        <v>337.84311400000206</v>
      </c>
      <c r="Q919" s="5">
        <f t="shared" si="178"/>
        <v>-197.00670547347491</v>
      </c>
      <c r="R919" s="5">
        <f t="shared" si="179"/>
        <v>140.83640852652715</v>
      </c>
      <c r="S919" s="3">
        <f t="shared" si="180"/>
        <v>30790.920367016501</v>
      </c>
    </row>
    <row r="920" spans="1:19" x14ac:dyDescent="0.3">
      <c r="A920" s="4">
        <v>41625</v>
      </c>
      <c r="B920" s="11">
        <v>196.10900899999999</v>
      </c>
      <c r="C920" s="11">
        <v>105.688187</v>
      </c>
      <c r="D920" s="3">
        <f>B920-'ADF test'!$E$3*'Profitability analysis'!C920</f>
        <v>87.400561305964445</v>
      </c>
      <c r="E920" s="3">
        <f t="shared" si="174"/>
        <v>91.18678033134853</v>
      </c>
      <c r="F920" s="3">
        <f t="shared" si="183"/>
        <v>4.7402058430418164</v>
      </c>
      <c r="G920" s="17">
        <f t="shared" si="184"/>
        <v>-0.79874569813078988</v>
      </c>
      <c r="H920" s="30">
        <f t="shared" si="185"/>
        <v>-1.0008090000000038</v>
      </c>
      <c r="I920" s="30">
        <f>(C920-C919)*'ADF test'!$E$3</f>
        <v>-2.31495776748022</v>
      </c>
      <c r="J920" s="5">
        <f t="shared" si="175"/>
        <v>0</v>
      </c>
      <c r="K920" s="49">
        <f t="shared" si="181"/>
        <v>-138</v>
      </c>
      <c r="L920" s="5">
        <f t="shared" si="176"/>
        <v>0</v>
      </c>
      <c r="M920" s="49">
        <f t="shared" si="182"/>
        <v>-1232</v>
      </c>
      <c r="N920" s="42">
        <f t="shared" si="173"/>
        <v>0</v>
      </c>
      <c r="P920" s="5">
        <f t="shared" si="177"/>
        <v>138.11164200000053</v>
      </c>
      <c r="Q920" s="5">
        <f t="shared" si="178"/>
        <v>-319.46417191227033</v>
      </c>
      <c r="R920" s="5">
        <f t="shared" si="179"/>
        <v>-181.3525299122698</v>
      </c>
      <c r="S920" s="3">
        <f t="shared" si="180"/>
        <v>30609.56783710423</v>
      </c>
    </row>
    <row r="921" spans="1:19" x14ac:dyDescent="0.3">
      <c r="A921" s="4">
        <v>41626</v>
      </c>
      <c r="B921" s="11">
        <v>206.54591400000001</v>
      </c>
      <c r="C921" s="11">
        <v>110.740646</v>
      </c>
      <c r="D921" s="3">
        <f>B921-'ADF test'!$E$3*'Profitability analysis'!C921</f>
        <v>92.640622736987751</v>
      </c>
      <c r="E921" s="3">
        <f t="shared" si="174"/>
        <v>90.996648054926013</v>
      </c>
      <c r="F921" s="3">
        <f t="shared" si="183"/>
        <v>4.5539368601820742</v>
      </c>
      <c r="G921" s="17">
        <f t="shared" si="184"/>
        <v>0.36100076319371932</v>
      </c>
      <c r="H921" s="30">
        <f t="shared" si="185"/>
        <v>10.436905000000024</v>
      </c>
      <c r="I921" s="30">
        <f>(C921-C920)*'ADF test'!$E$3</f>
        <v>5.1968435689767203</v>
      </c>
      <c r="J921" s="5">
        <f t="shared" si="175"/>
        <v>0</v>
      </c>
      <c r="K921" s="49">
        <f t="shared" si="181"/>
        <v>-138</v>
      </c>
      <c r="L921" s="5">
        <f t="shared" si="176"/>
        <v>0</v>
      </c>
      <c r="M921" s="49">
        <f t="shared" si="182"/>
        <v>-1232</v>
      </c>
      <c r="N921" s="42">
        <f t="shared" si="173"/>
        <v>0</v>
      </c>
      <c r="P921" s="5">
        <f t="shared" si="177"/>
        <v>-1440.2928900000034</v>
      </c>
      <c r="Q921" s="5">
        <f t="shared" si="178"/>
        <v>717.16441251878734</v>
      </c>
      <c r="R921" s="5">
        <f t="shared" si="179"/>
        <v>-723.12847748121601</v>
      </c>
      <c r="S921" s="3">
        <f t="shared" si="180"/>
        <v>29886.439359623015</v>
      </c>
    </row>
    <row r="922" spans="1:19" x14ac:dyDescent="0.3">
      <c r="A922" s="4">
        <v>41627</v>
      </c>
      <c r="B922" s="11">
        <v>200.97004699999999</v>
      </c>
      <c r="C922" s="11">
        <v>109.13304100000001</v>
      </c>
      <c r="D922" s="3">
        <f>B922-'ADF test'!$E$3*'Profitability analysis'!C922</f>
        <v>88.71830140766113</v>
      </c>
      <c r="E922" s="3">
        <f t="shared" si="174"/>
        <v>90.729764971991941</v>
      </c>
      <c r="F922" s="3">
        <f t="shared" si="183"/>
        <v>4.43984427399573</v>
      </c>
      <c r="G922" s="17">
        <f t="shared" si="184"/>
        <v>-0.45304822426137759</v>
      </c>
      <c r="H922" s="30">
        <f t="shared" si="185"/>
        <v>-5.5758670000000166</v>
      </c>
      <c r="I922" s="30">
        <f>(C922-C921)*'ADF test'!$E$3</f>
        <v>-1.6535456706733853</v>
      </c>
      <c r="J922" s="5">
        <f t="shared" si="175"/>
        <v>0</v>
      </c>
      <c r="K922" s="49">
        <f t="shared" si="181"/>
        <v>-138</v>
      </c>
      <c r="L922" s="5">
        <f t="shared" si="176"/>
        <v>0</v>
      </c>
      <c r="M922" s="49">
        <f t="shared" si="182"/>
        <v>-1232</v>
      </c>
      <c r="N922" s="42">
        <f t="shared" si="173"/>
        <v>0</v>
      </c>
      <c r="P922" s="5">
        <f t="shared" si="177"/>
        <v>769.46964600000229</v>
      </c>
      <c r="Q922" s="5">
        <f t="shared" si="178"/>
        <v>-228.18930255292716</v>
      </c>
      <c r="R922" s="5">
        <f t="shared" si="179"/>
        <v>541.2803434470751</v>
      </c>
      <c r="S922" s="3">
        <f t="shared" si="180"/>
        <v>30427.719703070088</v>
      </c>
    </row>
    <row r="923" spans="1:19" x14ac:dyDescent="0.3">
      <c r="A923" s="4">
        <v>41628</v>
      </c>
      <c r="B923" s="11">
        <v>205.49748199999999</v>
      </c>
      <c r="C923" s="11">
        <v>113.129074</v>
      </c>
      <c r="D923" s="3">
        <f>B923-'ADF test'!$E$3*'Profitability analysis'!C923</f>
        <v>89.135508418187328</v>
      </c>
      <c r="E923" s="3">
        <f t="shared" si="174"/>
        <v>90.682678185651056</v>
      </c>
      <c r="F923" s="3">
        <f t="shared" si="183"/>
        <v>4.4493178064437382</v>
      </c>
      <c r="G923" s="17">
        <f t="shared" si="184"/>
        <v>-0.34773190740005916</v>
      </c>
      <c r="H923" s="30">
        <f t="shared" si="185"/>
        <v>4.527434999999997</v>
      </c>
      <c r="I923" s="30">
        <f>(C923-C922)*'ADF test'!$E$3</f>
        <v>4.1102279894737865</v>
      </c>
      <c r="J923" s="5">
        <f t="shared" si="175"/>
        <v>0</v>
      </c>
      <c r="K923" s="49">
        <f t="shared" si="181"/>
        <v>-138</v>
      </c>
      <c r="L923" s="5">
        <f t="shared" si="176"/>
        <v>0</v>
      </c>
      <c r="M923" s="49">
        <f t="shared" si="182"/>
        <v>-1232</v>
      </c>
      <c r="N923" s="42">
        <f t="shared" si="173"/>
        <v>0</v>
      </c>
      <c r="P923" s="5">
        <f t="shared" si="177"/>
        <v>-624.78602999999953</v>
      </c>
      <c r="Q923" s="5">
        <f t="shared" si="178"/>
        <v>567.21146254738255</v>
      </c>
      <c r="R923" s="5">
        <f t="shared" si="179"/>
        <v>-57.574567452616975</v>
      </c>
      <c r="S923" s="3">
        <f t="shared" si="180"/>
        <v>30370.145135617473</v>
      </c>
    </row>
    <row r="924" spans="1:19" x14ac:dyDescent="0.3">
      <c r="A924" s="4">
        <v>41631</v>
      </c>
      <c r="B924" s="11">
        <v>209.73895300000001</v>
      </c>
      <c r="C924" s="11">
        <v>117.997803</v>
      </c>
      <c r="D924" s="3">
        <f>B924-'ADF test'!$E$3*'Profitability analysis'!C924</f>
        <v>88.369116317716774</v>
      </c>
      <c r="E924" s="3">
        <f t="shared" si="174"/>
        <v>90.674845766800729</v>
      </c>
      <c r="F924" s="3">
        <f t="shared" si="183"/>
        <v>4.4533080844834272</v>
      </c>
      <c r="G924" s="17">
        <f t="shared" si="184"/>
        <v>-0.51775655430572221</v>
      </c>
      <c r="H924" s="30">
        <f t="shared" si="185"/>
        <v>4.2414710000000184</v>
      </c>
      <c r="I924" s="30">
        <f>(C924-C923)*'ADF test'!$E$3</f>
        <v>5.0078631004705771</v>
      </c>
      <c r="J924" s="5">
        <f t="shared" si="175"/>
        <v>0</v>
      </c>
      <c r="K924" s="49">
        <f t="shared" si="181"/>
        <v>-138</v>
      </c>
      <c r="L924" s="5">
        <f t="shared" si="176"/>
        <v>0</v>
      </c>
      <c r="M924" s="49">
        <f t="shared" si="182"/>
        <v>-1232</v>
      </c>
      <c r="N924" s="42">
        <f t="shared" si="173"/>
        <v>0</v>
      </c>
      <c r="P924" s="5">
        <f t="shared" si="177"/>
        <v>-585.3229980000026</v>
      </c>
      <c r="Q924" s="5">
        <f t="shared" si="178"/>
        <v>691.08510786493969</v>
      </c>
      <c r="R924" s="5">
        <f t="shared" si="179"/>
        <v>105.76210986493709</v>
      </c>
      <c r="S924" s="3">
        <f t="shared" si="180"/>
        <v>30475.907245482409</v>
      </c>
    </row>
    <row r="925" spans="1:19" x14ac:dyDescent="0.3">
      <c r="A925" s="4">
        <v>41632</v>
      </c>
      <c r="B925" s="11">
        <v>215.98204000000001</v>
      </c>
      <c r="C925" s="11">
        <v>118.319321</v>
      </c>
      <c r="D925" s="3">
        <f>B925-'ADF test'!$E$3*'Profitability analysis'!C925</f>
        <v>94.281497269313363</v>
      </c>
      <c r="E925" s="3">
        <f t="shared" si="174"/>
        <v>90.854128798398492</v>
      </c>
      <c r="F925" s="3">
        <f t="shared" si="183"/>
        <v>4.4876492649927187</v>
      </c>
      <c r="G925" s="17">
        <f t="shared" si="184"/>
        <v>0.7637335871256935</v>
      </c>
      <c r="H925" s="30">
        <f t="shared" si="185"/>
        <v>6.2430870000000027</v>
      </c>
      <c r="I925" s="30">
        <f>(C925-C924)*'ADF test'!$E$3</f>
        <v>0.33070604840341</v>
      </c>
      <c r="J925" s="5">
        <f t="shared" si="175"/>
        <v>0</v>
      </c>
      <c r="K925" s="49">
        <f t="shared" si="181"/>
        <v>-138</v>
      </c>
      <c r="L925" s="5">
        <f t="shared" si="176"/>
        <v>0</v>
      </c>
      <c r="M925" s="49">
        <f t="shared" si="182"/>
        <v>-1232</v>
      </c>
      <c r="N925" s="42">
        <f t="shared" si="173"/>
        <v>0</v>
      </c>
      <c r="P925" s="5">
        <f t="shared" si="177"/>
        <v>-861.54600600000038</v>
      </c>
      <c r="Q925" s="5">
        <f t="shared" si="178"/>
        <v>45.637434679670584</v>
      </c>
      <c r="R925" s="5">
        <f t="shared" si="179"/>
        <v>-815.90857132032977</v>
      </c>
      <c r="S925" s="3">
        <f t="shared" si="180"/>
        <v>29659.998674162078</v>
      </c>
    </row>
    <row r="926" spans="1:19" x14ac:dyDescent="0.3">
      <c r="A926" s="4">
        <v>41634</v>
      </c>
      <c r="B926" s="11">
        <v>218.12661700000001</v>
      </c>
      <c r="C926" s="11">
        <v>118.594917</v>
      </c>
      <c r="D926" s="3">
        <f>B926-'ADF test'!$E$3*'Profitability analysis'!C926</f>
        <v>96.142602537977069</v>
      </c>
      <c r="E926" s="3">
        <f t="shared" si="174"/>
        <v>91.153174780981701</v>
      </c>
      <c r="F926" s="3">
        <f t="shared" si="183"/>
        <v>4.5324583672354297</v>
      </c>
      <c r="G926" s="17">
        <f t="shared" si="184"/>
        <v>1.1008215305546574</v>
      </c>
      <c r="H926" s="30">
        <f t="shared" si="185"/>
        <v>2.1445769999999982</v>
      </c>
      <c r="I926" s="30">
        <f>(C926-C925)*'ADF test'!$E$3</f>
        <v>0.28347173133630027</v>
      </c>
      <c r="J926" s="5">
        <f t="shared" si="175"/>
        <v>-1</v>
      </c>
      <c r="K926" s="49">
        <f t="shared" si="181"/>
        <v>-139</v>
      </c>
      <c r="L926" s="5">
        <f t="shared" si="176"/>
        <v>-1</v>
      </c>
      <c r="M926" s="49">
        <f t="shared" si="182"/>
        <v>-1233</v>
      </c>
      <c r="N926" s="42">
        <f t="shared" si="173"/>
        <v>-1</v>
      </c>
      <c r="P926" s="5">
        <f t="shared" si="177"/>
        <v>-295.95162599999975</v>
      </c>
      <c r="Q926" s="5">
        <f t="shared" si="178"/>
        <v>39.119098924409435</v>
      </c>
      <c r="R926" s="5">
        <f t="shared" si="179"/>
        <v>-256.83252707559029</v>
      </c>
      <c r="S926" s="3">
        <f t="shared" si="180"/>
        <v>29403.166147086489</v>
      </c>
    </row>
    <row r="927" spans="1:19" x14ac:dyDescent="0.3">
      <c r="A927" s="4">
        <v>41635</v>
      </c>
      <c r="B927" s="11">
        <v>225.13218699999999</v>
      </c>
      <c r="C927" s="11">
        <v>119.51355</v>
      </c>
      <c r="D927" s="3">
        <f>B927-'ADF test'!$E$3*'Profitability analysis'!C927</f>
        <v>102.20328768125682</v>
      </c>
      <c r="E927" s="3">
        <f t="shared" si="174"/>
        <v>91.555099905725001</v>
      </c>
      <c r="F927" s="3">
        <f t="shared" si="183"/>
        <v>4.9549540779954411</v>
      </c>
      <c r="G927" s="17">
        <f t="shared" si="184"/>
        <v>2.1489982768598366</v>
      </c>
      <c r="H927" s="30">
        <f t="shared" si="185"/>
        <v>7.0055699999999774</v>
      </c>
      <c r="I927" s="30">
        <f>(C927-C926)*'ADF test'!$E$3</f>
        <v>0.94488485672022104</v>
      </c>
      <c r="J927" s="5">
        <f t="shared" si="175"/>
        <v>-10</v>
      </c>
      <c r="K927" s="49">
        <f t="shared" si="181"/>
        <v>-149</v>
      </c>
      <c r="L927" s="5">
        <f t="shared" si="176"/>
        <v>-10</v>
      </c>
      <c r="M927" s="49">
        <f t="shared" si="182"/>
        <v>-1243</v>
      </c>
      <c r="N927" s="42">
        <f t="shared" si="173"/>
        <v>-10</v>
      </c>
      <c r="P927" s="5">
        <f t="shared" si="177"/>
        <v>-973.77422999999681</v>
      </c>
      <c r="Q927" s="5">
        <f t="shared" si="178"/>
        <v>131.33899508411073</v>
      </c>
      <c r="R927" s="5">
        <f t="shared" si="179"/>
        <v>-842.4352349158861</v>
      </c>
      <c r="S927" s="3">
        <f t="shared" si="180"/>
        <v>28560.730912170602</v>
      </c>
    </row>
    <row r="928" spans="1:19" x14ac:dyDescent="0.3">
      <c r="A928" s="4">
        <v>41638</v>
      </c>
      <c r="B928" s="11">
        <v>224.560318</v>
      </c>
      <c r="C928" s="11">
        <v>117.171043</v>
      </c>
      <c r="D928" s="3">
        <f>B928-'ADF test'!$E$3*'Profitability analysis'!C928</f>
        <v>104.0408677115672</v>
      </c>
      <c r="E928" s="3">
        <f t="shared" si="174"/>
        <v>91.801047913890883</v>
      </c>
      <c r="F928" s="3">
        <f t="shared" si="183"/>
        <v>5.3819315137496933</v>
      </c>
      <c r="G928" s="17">
        <f t="shared" si="184"/>
        <v>2.2742429490985114</v>
      </c>
      <c r="H928" s="30">
        <f t="shared" si="185"/>
        <v>-0.57186899999999241</v>
      </c>
      <c r="I928" s="30">
        <f>(C928-C927)*'ADF test'!$E$3</f>
        <v>-2.4094490303103777</v>
      </c>
      <c r="J928" s="5">
        <f t="shared" si="175"/>
        <v>-10</v>
      </c>
      <c r="K928" s="49">
        <f t="shared" si="181"/>
        <v>-159</v>
      </c>
      <c r="L928" s="5">
        <f t="shared" si="176"/>
        <v>-10</v>
      </c>
      <c r="M928" s="49">
        <f t="shared" si="182"/>
        <v>-1253</v>
      </c>
      <c r="N928" s="42">
        <f t="shared" si="173"/>
        <v>-10</v>
      </c>
      <c r="P928" s="5">
        <f t="shared" si="177"/>
        <v>85.208480999998869</v>
      </c>
      <c r="Q928" s="5">
        <f t="shared" si="178"/>
        <v>-359.0079055162463</v>
      </c>
      <c r="R928" s="5">
        <f t="shared" si="179"/>
        <v>-273.79942451624743</v>
      </c>
      <c r="S928" s="3">
        <f t="shared" si="180"/>
        <v>28286.931487654354</v>
      </c>
    </row>
    <row r="929" spans="1:19" x14ac:dyDescent="0.3">
      <c r="A929" s="4">
        <v>41639</v>
      </c>
      <c r="B929" s="11">
        <v>226.800186</v>
      </c>
      <c r="C929" s="11">
        <v>119.789124</v>
      </c>
      <c r="D929" s="3">
        <f>B929-'ADF test'!$E$3*'Profitability analysis'!C929</f>
        <v>103.58783757861647</v>
      </c>
      <c r="E929" s="3">
        <f t="shared" si="174"/>
        <v>91.69948939504053</v>
      </c>
      <c r="F929" s="3">
        <f t="shared" si="183"/>
        <v>5.1144667712168914</v>
      </c>
      <c r="G929" s="17">
        <f t="shared" si="184"/>
        <v>2.3244550635231391</v>
      </c>
      <c r="H929" s="30">
        <f t="shared" si="185"/>
        <v>2.2398680000000013</v>
      </c>
      <c r="I929" s="30">
        <f>(C929-C928)*'ADF test'!$E$3</f>
        <v>2.6928981329507398</v>
      </c>
      <c r="J929" s="5">
        <f t="shared" si="175"/>
        <v>-10</v>
      </c>
      <c r="K929" s="49">
        <f t="shared" si="181"/>
        <v>-169</v>
      </c>
      <c r="L929" s="5">
        <f t="shared" si="176"/>
        <v>-10</v>
      </c>
      <c r="M929" s="49">
        <f t="shared" si="182"/>
        <v>-1263</v>
      </c>
      <c r="N929" s="42">
        <f t="shared" si="173"/>
        <v>-10</v>
      </c>
      <c r="P929" s="5">
        <f t="shared" si="177"/>
        <v>-356.13901200000021</v>
      </c>
      <c r="Q929" s="5">
        <f t="shared" si="178"/>
        <v>428.17080313916762</v>
      </c>
      <c r="R929" s="5">
        <f t="shared" si="179"/>
        <v>72.03179113916741</v>
      </c>
      <c r="S929" s="3">
        <f t="shared" si="180"/>
        <v>28358.963278793522</v>
      </c>
    </row>
    <row r="930" spans="1:19" x14ac:dyDescent="0.3">
      <c r="A930" s="4">
        <v>41640</v>
      </c>
      <c r="B930" s="11">
        <v>231.756531</v>
      </c>
      <c r="C930" s="11">
        <v>120.432175</v>
      </c>
      <c r="D930" s="3">
        <f>B930-'ADF test'!$E$3*'Profitability analysis'!C930</f>
        <v>107.88275505315332</v>
      </c>
      <c r="E930" s="3">
        <f t="shared" si="174"/>
        <v>91.955290502375959</v>
      </c>
      <c r="F930" s="3">
        <f t="shared" si="183"/>
        <v>5.7117645221656774</v>
      </c>
      <c r="G930" s="17">
        <f t="shared" si="184"/>
        <v>2.7885366227840023</v>
      </c>
      <c r="H930" s="30">
        <f t="shared" si="185"/>
        <v>4.9563449999999989</v>
      </c>
      <c r="I930" s="30">
        <f>(C930-C929)*'ADF test'!$E$3</f>
        <v>0.66142752546315542</v>
      </c>
      <c r="J930" s="5">
        <f t="shared" si="175"/>
        <v>0</v>
      </c>
      <c r="K930" s="49">
        <f t="shared" si="181"/>
        <v>-169</v>
      </c>
      <c r="L930" s="5">
        <f t="shared" si="176"/>
        <v>0</v>
      </c>
      <c r="M930" s="49">
        <f t="shared" si="182"/>
        <v>-1263</v>
      </c>
      <c r="N930" s="42">
        <f t="shared" si="173"/>
        <v>0</v>
      </c>
      <c r="P930" s="5">
        <f t="shared" si="177"/>
        <v>-837.62230499999987</v>
      </c>
      <c r="Q930" s="5">
        <f t="shared" si="178"/>
        <v>111.78125180327326</v>
      </c>
      <c r="R930" s="5">
        <f t="shared" si="179"/>
        <v>-725.84105319672665</v>
      </c>
      <c r="S930" s="3">
        <f t="shared" si="180"/>
        <v>27633.122225596795</v>
      </c>
    </row>
    <row r="931" spans="1:19" x14ac:dyDescent="0.3">
      <c r="A931" s="4">
        <v>41641</v>
      </c>
      <c r="B931" s="11">
        <v>224.98924299999999</v>
      </c>
      <c r="C931" s="11">
        <v>116.298332</v>
      </c>
      <c r="D931" s="3">
        <f>B931-'ADF test'!$E$3*'Profitability analysis'!C931</f>
        <v>105.36744325122031</v>
      </c>
      <c r="E931" s="3">
        <f t="shared" si="174"/>
        <v>92.298381368375175</v>
      </c>
      <c r="F931" s="3">
        <f t="shared" si="183"/>
        <v>6.1943440343632199</v>
      </c>
      <c r="G931" s="17">
        <f t="shared" si="184"/>
        <v>2.1098379118667463</v>
      </c>
      <c r="H931" s="30">
        <f t="shared" si="185"/>
        <v>-6.7672880000000077</v>
      </c>
      <c r="I931" s="30">
        <f>(C931-C930)*'ADF test'!$E$3</f>
        <v>-4.2519761980670063</v>
      </c>
      <c r="J931" s="5">
        <f t="shared" si="175"/>
        <v>-10</v>
      </c>
      <c r="K931" s="49">
        <f t="shared" si="181"/>
        <v>-179</v>
      </c>
      <c r="L931" s="5">
        <f t="shared" si="176"/>
        <v>-10</v>
      </c>
      <c r="M931" s="49">
        <f t="shared" si="182"/>
        <v>-1273</v>
      </c>
      <c r="N931" s="42">
        <f t="shared" ref="N931:N994" si="186">IF(J931&lt;&gt;"",J931,IF(L931&lt;&gt;"",L931,N930))</f>
        <v>-10</v>
      </c>
      <c r="P931" s="5">
        <f t="shared" si="177"/>
        <v>1143.6716720000013</v>
      </c>
      <c r="Q931" s="5">
        <f t="shared" si="178"/>
        <v>-718.58397747332413</v>
      </c>
      <c r="R931" s="5">
        <f t="shared" si="179"/>
        <v>425.08769452667718</v>
      </c>
      <c r="S931" s="3">
        <f t="shared" si="180"/>
        <v>28058.209920123471</v>
      </c>
    </row>
    <row r="932" spans="1:19" x14ac:dyDescent="0.3">
      <c r="A932" s="4">
        <v>41642</v>
      </c>
      <c r="B932" s="11">
        <v>228.84947199999999</v>
      </c>
      <c r="C932" s="11">
        <v>118.089668</v>
      </c>
      <c r="D932" s="3">
        <f>B932-'ADF test'!$E$3*'Profitability analysis'!C932</f>
        <v>107.38514508346368</v>
      </c>
      <c r="E932" s="3">
        <f t="shared" ref="E932:E995" si="187">AVERAGE(D903:D932)</f>
        <v>92.916813374202391</v>
      </c>
      <c r="F932" s="3">
        <f t="shared" si="183"/>
        <v>6.7385898954378654</v>
      </c>
      <c r="G932" s="17">
        <f t="shared" si="184"/>
        <v>2.1470859532580531</v>
      </c>
      <c r="H932" s="30">
        <f t="shared" si="185"/>
        <v>3.8602290000000039</v>
      </c>
      <c r="I932" s="30">
        <f>(C932-C931)*'ADF test'!$E$3</f>
        <v>1.8425271677566288</v>
      </c>
      <c r="J932" s="5">
        <f t="shared" ref="J932:J995" si="188">IF(AND(G932&lt;-1.5,G932&gt;-2.5),10,IF(AND(G932&lt;-1,G932&gt;-1.5),1,IF(AND(G932&gt;1.5,G932&lt;2.5),-10,IF(AND(G932&gt;1,G932&lt;1.5),-1,0))))</f>
        <v>-10</v>
      </c>
      <c r="K932" s="49">
        <f t="shared" si="181"/>
        <v>-189</v>
      </c>
      <c r="L932" s="5">
        <f t="shared" ref="L932:L995" si="189">IF(AND(G932&gt;1.5,G932&lt;2.5),-10,IF(AND(G932&gt;1,G932&lt;1.5),-1,0))</f>
        <v>-10</v>
      </c>
      <c r="M932" s="49">
        <f t="shared" si="182"/>
        <v>-1283</v>
      </c>
      <c r="N932" s="42">
        <f t="shared" si="186"/>
        <v>-10</v>
      </c>
      <c r="P932" s="5">
        <f t="shared" ref="P932:P995" si="190">K931*H932</f>
        <v>-690.9809910000007</v>
      </c>
      <c r="Q932" s="5">
        <f t="shared" ref="Q932:Q995" si="191">I932*-1*K931</f>
        <v>329.81236302843655</v>
      </c>
      <c r="R932" s="5">
        <f t="shared" ref="R932:R995" si="192">SUM(P932:Q932)</f>
        <v>-361.16862797156415</v>
      </c>
      <c r="S932" s="3">
        <f t="shared" ref="S932:S995" si="193">R932+S931</f>
        <v>27697.041292151906</v>
      </c>
    </row>
    <row r="933" spans="1:19" x14ac:dyDescent="0.3">
      <c r="A933" s="4">
        <v>41645</v>
      </c>
      <c r="B933" s="11">
        <v>221.462616</v>
      </c>
      <c r="C933" s="11">
        <v>115.747162</v>
      </c>
      <c r="D933" s="3">
        <f>B933-'ADF test'!$E$3*'Profitability analysis'!C933</f>
        <v>102.40773708519698</v>
      </c>
      <c r="E933" s="3">
        <f t="shared" si="187"/>
        <v>93.428589924398267</v>
      </c>
      <c r="F933" s="3">
        <f t="shared" si="183"/>
        <v>6.8599335991806543</v>
      </c>
      <c r="G933" s="17">
        <f t="shared" si="184"/>
        <v>1.3089262499379266</v>
      </c>
      <c r="H933" s="30">
        <f t="shared" si="185"/>
        <v>-7.3868559999999945</v>
      </c>
      <c r="I933" s="30">
        <f>(C933-C932)*'ADF test'!$E$3</f>
        <v>-2.4094480017332915</v>
      </c>
      <c r="J933" s="5">
        <f t="shared" si="188"/>
        <v>-1</v>
      </c>
      <c r="K933" s="49">
        <f t="shared" ref="K933:K996" si="194">J933+K932</f>
        <v>-190</v>
      </c>
      <c r="L933" s="5">
        <f t="shared" si="189"/>
        <v>-1</v>
      </c>
      <c r="M933" s="49">
        <f t="shared" ref="M933:M996" si="195">L933+M932</f>
        <v>-1284</v>
      </c>
      <c r="N933" s="42">
        <f t="shared" si="186"/>
        <v>-1</v>
      </c>
      <c r="P933" s="5">
        <f t="shared" si="190"/>
        <v>1396.1157839999989</v>
      </c>
      <c r="Q933" s="5">
        <f t="shared" si="191"/>
        <v>-455.38567232759209</v>
      </c>
      <c r="R933" s="5">
        <f t="shared" si="192"/>
        <v>940.73011167240679</v>
      </c>
      <c r="S933" s="3">
        <f t="shared" si="193"/>
        <v>28637.771403824314</v>
      </c>
    </row>
    <row r="934" spans="1:19" x14ac:dyDescent="0.3">
      <c r="A934" s="4">
        <v>41646</v>
      </c>
      <c r="B934" s="11">
        <v>220.17585800000001</v>
      </c>
      <c r="C934" s="11">
        <v>113.818039</v>
      </c>
      <c r="D934" s="3">
        <f>B934-'ADF test'!$E$3*'Profitability analysis'!C934</f>
        <v>103.1052308042738</v>
      </c>
      <c r="E934" s="3">
        <f t="shared" si="187"/>
        <v>93.800935189672273</v>
      </c>
      <c r="F934" s="3">
        <f t="shared" si="183"/>
        <v>7.0758183118344107</v>
      </c>
      <c r="G934" s="17">
        <f t="shared" si="184"/>
        <v>1.3149426970220472</v>
      </c>
      <c r="H934" s="30">
        <f t="shared" si="185"/>
        <v>-1.2867579999999919</v>
      </c>
      <c r="I934" s="30">
        <f>(C934-C933)*'ADF test'!$E$3</f>
        <v>-1.9842517190768101</v>
      </c>
      <c r="J934" s="5">
        <f t="shared" si="188"/>
        <v>-1</v>
      </c>
      <c r="K934" s="49">
        <f t="shared" si="194"/>
        <v>-191</v>
      </c>
      <c r="L934" s="5">
        <f t="shared" si="189"/>
        <v>-1</v>
      </c>
      <c r="M934" s="49">
        <f t="shared" si="195"/>
        <v>-1285</v>
      </c>
      <c r="N934" s="42">
        <f t="shared" si="186"/>
        <v>-1</v>
      </c>
      <c r="P934" s="5">
        <f t="shared" si="190"/>
        <v>244.48401999999845</v>
      </c>
      <c r="Q934" s="5">
        <f t="shared" si="191"/>
        <v>-377.00782662459392</v>
      </c>
      <c r="R934" s="5">
        <f t="shared" si="192"/>
        <v>-132.52380662459547</v>
      </c>
      <c r="S934" s="3">
        <f t="shared" si="193"/>
        <v>28505.247597199719</v>
      </c>
    </row>
    <row r="935" spans="1:19" x14ac:dyDescent="0.3">
      <c r="A935" s="4">
        <v>41647</v>
      </c>
      <c r="B935" s="11">
        <v>230.70808400000001</v>
      </c>
      <c r="C935" s="11">
        <v>118.778648</v>
      </c>
      <c r="D935" s="3">
        <f>B935-'ADF test'!$E$3*'Profitability analysis'!C935</f>
        <v>108.53508804089383</v>
      </c>
      <c r="E935" s="3">
        <f t="shared" si="187"/>
        <v>94.571532638327014</v>
      </c>
      <c r="F935" s="3">
        <f t="shared" si="183"/>
        <v>7.383443679478698</v>
      </c>
      <c r="G935" s="17">
        <f t="shared" si="184"/>
        <v>1.8911982008309565</v>
      </c>
      <c r="H935" s="30">
        <f t="shared" si="185"/>
        <v>10.532226000000009</v>
      </c>
      <c r="I935" s="30">
        <f>(C935-C934)*'ADF test'!$E$3</f>
        <v>5.1023687633799835</v>
      </c>
      <c r="J935" s="5">
        <f t="shared" si="188"/>
        <v>-10</v>
      </c>
      <c r="K935" s="49">
        <f t="shared" si="194"/>
        <v>-201</v>
      </c>
      <c r="L935" s="5">
        <f t="shared" si="189"/>
        <v>-10</v>
      </c>
      <c r="M935" s="49">
        <f t="shared" si="195"/>
        <v>-1295</v>
      </c>
      <c r="N935" s="42">
        <f t="shared" si="186"/>
        <v>-10</v>
      </c>
      <c r="P935" s="5">
        <f t="shared" si="190"/>
        <v>-2011.6551660000016</v>
      </c>
      <c r="Q935" s="5">
        <f t="shared" si="191"/>
        <v>974.55243380557681</v>
      </c>
      <c r="R935" s="5">
        <f t="shared" si="192"/>
        <v>-1037.1027321944248</v>
      </c>
      <c r="S935" s="3">
        <f t="shared" si="193"/>
        <v>27468.144865005295</v>
      </c>
    </row>
    <row r="936" spans="1:19" x14ac:dyDescent="0.3">
      <c r="A936" s="4">
        <v>41648</v>
      </c>
      <c r="B936" s="11">
        <v>222.74932899999999</v>
      </c>
      <c r="C936" s="11">
        <v>115.51750199999999</v>
      </c>
      <c r="D936" s="3">
        <f>B936-'ADF test'!$E$3*'Profitability analysis'!C936</f>
        <v>103.93067309938695</v>
      </c>
      <c r="E936" s="3">
        <f t="shared" si="187"/>
        <v>95.045898370275665</v>
      </c>
      <c r="F936" s="3">
        <f t="shared" si="183"/>
        <v>7.5156160622844386</v>
      </c>
      <c r="G936" s="17">
        <f t="shared" si="184"/>
        <v>1.1821751743942437</v>
      </c>
      <c r="H936" s="30">
        <f t="shared" si="185"/>
        <v>-7.9587550000000249</v>
      </c>
      <c r="I936" s="30">
        <f>(C936-C935)*'ADF test'!$E$3</f>
        <v>-3.3543400584931442</v>
      </c>
      <c r="J936" s="5">
        <f t="shared" si="188"/>
        <v>-1</v>
      </c>
      <c r="K936" s="49">
        <f t="shared" si="194"/>
        <v>-202</v>
      </c>
      <c r="L936" s="5">
        <f t="shared" si="189"/>
        <v>-1</v>
      </c>
      <c r="M936" s="49">
        <f t="shared" si="195"/>
        <v>-1296</v>
      </c>
      <c r="N936" s="42">
        <f t="shared" si="186"/>
        <v>-1</v>
      </c>
      <c r="P936" s="5">
        <f t="shared" si="190"/>
        <v>1599.7097550000051</v>
      </c>
      <c r="Q936" s="5">
        <f t="shared" si="191"/>
        <v>-674.22235175712194</v>
      </c>
      <c r="R936" s="5">
        <f t="shared" si="192"/>
        <v>925.48740324288315</v>
      </c>
      <c r="S936" s="3">
        <f t="shared" si="193"/>
        <v>28393.632268248177</v>
      </c>
    </row>
    <row r="937" spans="1:19" x14ac:dyDescent="0.3">
      <c r="A937" s="4">
        <v>41649</v>
      </c>
      <c r="B937" s="11">
        <v>219.318039</v>
      </c>
      <c r="C937" s="11">
        <v>113.77211</v>
      </c>
      <c r="D937" s="3">
        <f>B937-'ADF test'!$E$3*'Profitability analysis'!C937</f>
        <v>102.29465332138052</v>
      </c>
      <c r="E937" s="3">
        <f t="shared" si="187"/>
        <v>95.51956272894742</v>
      </c>
      <c r="F937" s="3">
        <f t="shared" si="183"/>
        <v>7.5095474886187477</v>
      </c>
      <c r="G937" s="17">
        <f t="shared" si="184"/>
        <v>0.90219691701813365</v>
      </c>
      <c r="H937" s="30">
        <f t="shared" si="185"/>
        <v>-3.43128999999999</v>
      </c>
      <c r="I937" s="30">
        <f>(C937-C936)*'ADF test'!$E$3</f>
        <v>-1.7952702219935666</v>
      </c>
      <c r="J937" s="5">
        <f t="shared" si="188"/>
        <v>0</v>
      </c>
      <c r="K937" s="49">
        <f t="shared" si="194"/>
        <v>-202</v>
      </c>
      <c r="L937" s="5">
        <f t="shared" si="189"/>
        <v>0</v>
      </c>
      <c r="M937" s="49">
        <f t="shared" si="195"/>
        <v>-1296</v>
      </c>
      <c r="N937" s="42">
        <f t="shared" si="186"/>
        <v>0</v>
      </c>
      <c r="P937" s="5">
        <f t="shared" si="190"/>
        <v>693.12057999999797</v>
      </c>
      <c r="Q937" s="5">
        <f t="shared" si="191"/>
        <v>-362.64458484270045</v>
      </c>
      <c r="R937" s="5">
        <f t="shared" si="192"/>
        <v>330.47599515729752</v>
      </c>
      <c r="S937" s="3">
        <f t="shared" si="193"/>
        <v>28724.108263405473</v>
      </c>
    </row>
    <row r="938" spans="1:19" x14ac:dyDescent="0.3">
      <c r="A938" s="4">
        <v>41652</v>
      </c>
      <c r="B938" s="11">
        <v>222.46339399999999</v>
      </c>
      <c r="C938" s="11">
        <v>114.139557</v>
      </c>
      <c r="D938" s="3">
        <f>B938-'ADF test'!$E$3*'Profitability analysis'!C938</f>
        <v>105.06206075587038</v>
      </c>
      <c r="E938" s="3">
        <f t="shared" si="187"/>
        <v>95.909864378533626</v>
      </c>
      <c r="F938" s="3">
        <f t="shared" si="183"/>
        <v>7.6950522909715762</v>
      </c>
      <c r="G938" s="17">
        <f t="shared" si="184"/>
        <v>1.1893611675744955</v>
      </c>
      <c r="H938" s="30">
        <f t="shared" si="185"/>
        <v>3.145354999999995</v>
      </c>
      <c r="I938" s="30">
        <f>(C938-C937)*'ADF test'!$E$3</f>
        <v>0.37794756551013703</v>
      </c>
      <c r="J938" s="5">
        <f t="shared" si="188"/>
        <v>-1</v>
      </c>
      <c r="K938" s="49">
        <f t="shared" si="194"/>
        <v>-203</v>
      </c>
      <c r="L938" s="5">
        <f t="shared" si="189"/>
        <v>-1</v>
      </c>
      <c r="M938" s="49">
        <f t="shared" si="195"/>
        <v>-1297</v>
      </c>
      <c r="N938" s="42">
        <f t="shared" si="186"/>
        <v>-1</v>
      </c>
      <c r="P938" s="5">
        <f t="shared" si="190"/>
        <v>-635.36170999999899</v>
      </c>
      <c r="Q938" s="5">
        <f t="shared" si="191"/>
        <v>76.345408233047678</v>
      </c>
      <c r="R938" s="5">
        <f t="shared" si="192"/>
        <v>-559.0163017669513</v>
      </c>
      <c r="S938" s="3">
        <f t="shared" si="193"/>
        <v>28165.091961638522</v>
      </c>
    </row>
    <row r="939" spans="1:19" x14ac:dyDescent="0.3">
      <c r="A939" s="4">
        <v>41653</v>
      </c>
      <c r="B939" s="11">
        <v>221.22431900000001</v>
      </c>
      <c r="C939" s="11">
        <v>112.302307</v>
      </c>
      <c r="D939" s="3">
        <f>B939-'ADF test'!$E$3*'Profitability analysis'!C939</f>
        <v>105.71273901207742</v>
      </c>
      <c r="E939" s="3">
        <f t="shared" si="187"/>
        <v>96.266103888176261</v>
      </c>
      <c r="F939" s="3">
        <f t="shared" si="183"/>
        <v>7.897420380144732</v>
      </c>
      <c r="G939" s="17">
        <f t="shared" si="184"/>
        <v>1.1961671874086099</v>
      </c>
      <c r="H939" s="30">
        <f t="shared" si="185"/>
        <v>-1.2390749999999855</v>
      </c>
      <c r="I939" s="30">
        <f>(C939-C938)*'ADF test'!$E$3</f>
        <v>-1.8897532562070207</v>
      </c>
      <c r="J939" s="5">
        <f t="shared" si="188"/>
        <v>-1</v>
      </c>
      <c r="K939" s="49">
        <f t="shared" si="194"/>
        <v>-204</v>
      </c>
      <c r="L939" s="5">
        <f t="shared" si="189"/>
        <v>-1</v>
      </c>
      <c r="M939" s="49">
        <f t="shared" si="195"/>
        <v>-1298</v>
      </c>
      <c r="N939" s="42">
        <f t="shared" si="186"/>
        <v>-1</v>
      </c>
      <c r="P939" s="5">
        <f t="shared" si="190"/>
        <v>251.53222499999706</v>
      </c>
      <c r="Q939" s="5">
        <f t="shared" si="191"/>
        <v>-383.61991101002519</v>
      </c>
      <c r="R939" s="5">
        <f t="shared" si="192"/>
        <v>-132.08768601002814</v>
      </c>
      <c r="S939" s="3">
        <f t="shared" si="193"/>
        <v>28033.004275628493</v>
      </c>
    </row>
    <row r="940" spans="1:19" x14ac:dyDescent="0.3">
      <c r="A940" s="4">
        <v>41654</v>
      </c>
      <c r="B940" s="11">
        <v>230.32681299999999</v>
      </c>
      <c r="C940" s="11">
        <v>114.87447400000001</v>
      </c>
      <c r="D940" s="3">
        <f>B940-'ADF test'!$E$3*'Profitability analysis'!C940</f>
        <v>112.16956096757704</v>
      </c>
      <c r="E940" s="3">
        <f t="shared" si="187"/>
        <v>97.050934816741588</v>
      </c>
      <c r="F940" s="3">
        <f t="shared" si="183"/>
        <v>8.2728415145064762</v>
      </c>
      <c r="G940" s="17">
        <f t="shared" si="184"/>
        <v>1.8275010012369817</v>
      </c>
      <c r="H940" s="30">
        <f t="shared" si="185"/>
        <v>9.1024939999999788</v>
      </c>
      <c r="I940" s="30">
        <f>(C940-C939)*'ADF test'!$E$3</f>
        <v>2.6456720445003481</v>
      </c>
      <c r="J940" s="5">
        <f t="shared" si="188"/>
        <v>-10</v>
      </c>
      <c r="K940" s="49">
        <f t="shared" si="194"/>
        <v>-214</v>
      </c>
      <c r="L940" s="5">
        <f t="shared" si="189"/>
        <v>-10</v>
      </c>
      <c r="M940" s="49">
        <f t="shared" si="195"/>
        <v>-1308</v>
      </c>
      <c r="N940" s="42">
        <f t="shared" si="186"/>
        <v>-10</v>
      </c>
      <c r="P940" s="5">
        <f t="shared" si="190"/>
        <v>-1856.9087759999957</v>
      </c>
      <c r="Q940" s="5">
        <f t="shared" si="191"/>
        <v>539.71709707807099</v>
      </c>
      <c r="R940" s="5">
        <f t="shared" si="192"/>
        <v>-1317.1916789219247</v>
      </c>
      <c r="S940" s="3">
        <f t="shared" si="193"/>
        <v>26715.812596706568</v>
      </c>
    </row>
    <row r="941" spans="1:19" x14ac:dyDescent="0.3">
      <c r="A941" s="4">
        <v>41655</v>
      </c>
      <c r="B941" s="11">
        <v>227.89631700000001</v>
      </c>
      <c r="C941" s="11">
        <v>113.726181</v>
      </c>
      <c r="D941" s="3">
        <f>B941-'ADF test'!$E$3*'Profitability analysis'!C941</f>
        <v>110.92017283848726</v>
      </c>
      <c r="E941" s="3">
        <f t="shared" si="187"/>
        <v>97.749845920540125</v>
      </c>
      <c r="F941" s="3">
        <f t="shared" si="183"/>
        <v>8.5340611717975587</v>
      </c>
      <c r="G941" s="17">
        <f t="shared" si="184"/>
        <v>1.5432660550255963</v>
      </c>
      <c r="H941" s="30">
        <f t="shared" si="185"/>
        <v>-2.4304959999999767</v>
      </c>
      <c r="I941" s="30">
        <f>(C941-C940)*'ADF test'!$E$3</f>
        <v>-1.1811078709101916</v>
      </c>
      <c r="J941" s="5">
        <f t="shared" si="188"/>
        <v>-10</v>
      </c>
      <c r="K941" s="49">
        <f t="shared" si="194"/>
        <v>-224</v>
      </c>
      <c r="L941" s="5">
        <f t="shared" si="189"/>
        <v>-10</v>
      </c>
      <c r="M941" s="49">
        <f t="shared" si="195"/>
        <v>-1318</v>
      </c>
      <c r="N941" s="42">
        <f t="shared" si="186"/>
        <v>-10</v>
      </c>
      <c r="P941" s="5">
        <f t="shared" si="190"/>
        <v>520.12614399999507</v>
      </c>
      <c r="Q941" s="5">
        <f t="shared" si="191"/>
        <v>-252.75708437478102</v>
      </c>
      <c r="R941" s="5">
        <f t="shared" si="192"/>
        <v>267.36905962521405</v>
      </c>
      <c r="S941" s="3">
        <f t="shared" si="193"/>
        <v>26983.181656331781</v>
      </c>
    </row>
    <row r="942" spans="1:19" x14ac:dyDescent="0.3">
      <c r="A942" s="4">
        <v>41656</v>
      </c>
      <c r="B942" s="11">
        <v>223.03529399999999</v>
      </c>
      <c r="C942" s="11">
        <v>112.118591</v>
      </c>
      <c r="D942" s="3">
        <f>B942-'ADF test'!$E$3*'Profitability analysis'!C942</f>
        <v>107.71268008050431</v>
      </c>
      <c r="E942" s="3">
        <f t="shared" si="187"/>
        <v>98.305639341003911</v>
      </c>
      <c r="F942" s="3">
        <f t="shared" si="183"/>
        <v>8.6244031868630238</v>
      </c>
      <c r="G942" s="17">
        <f t="shared" si="184"/>
        <v>1.0907468651082453</v>
      </c>
      <c r="H942" s="30">
        <f t="shared" si="185"/>
        <v>-4.8610230000000172</v>
      </c>
      <c r="I942" s="30">
        <f>(C942-C941)*'ADF test'!$E$3</f>
        <v>-1.6535302420170648</v>
      </c>
      <c r="J942" s="5">
        <f t="shared" si="188"/>
        <v>-1</v>
      </c>
      <c r="K942" s="49">
        <f t="shared" si="194"/>
        <v>-225</v>
      </c>
      <c r="L942" s="5">
        <f t="shared" si="189"/>
        <v>-1</v>
      </c>
      <c r="M942" s="49">
        <f t="shared" si="195"/>
        <v>-1319</v>
      </c>
      <c r="N942" s="42">
        <f t="shared" si="186"/>
        <v>-1</v>
      </c>
      <c r="P942" s="5">
        <f t="shared" si="190"/>
        <v>1088.8691520000039</v>
      </c>
      <c r="Q942" s="5">
        <f t="shared" si="191"/>
        <v>-370.39077421182253</v>
      </c>
      <c r="R942" s="5">
        <f t="shared" si="192"/>
        <v>718.47837778818132</v>
      </c>
      <c r="S942" s="3">
        <f t="shared" si="193"/>
        <v>27701.660034119963</v>
      </c>
    </row>
    <row r="943" spans="1:19" x14ac:dyDescent="0.3">
      <c r="A943" s="4">
        <v>41659</v>
      </c>
      <c r="B943" s="11">
        <v>225.990036</v>
      </c>
      <c r="C943" s="11">
        <v>114.138313</v>
      </c>
      <c r="D943" s="3">
        <f>B943-'ADF test'!$E$3*'Profitability analysis'!C943</f>
        <v>108.58998230576873</v>
      </c>
      <c r="E943" s="3">
        <f t="shared" si="187"/>
        <v>98.938627470239084</v>
      </c>
      <c r="F943" s="3">
        <f t="shared" si="183"/>
        <v>8.6602436985867293</v>
      </c>
      <c r="G943" s="17">
        <f t="shared" si="184"/>
        <v>1.1144437929737077</v>
      </c>
      <c r="H943" s="30">
        <f t="shared" si="185"/>
        <v>2.9547420000000102</v>
      </c>
      <c r="I943" s="30">
        <f>(C943-C942)*'ADF test'!$E$3</f>
        <v>2.0774397747355908</v>
      </c>
      <c r="J943" s="5">
        <f t="shared" si="188"/>
        <v>-1</v>
      </c>
      <c r="K943" s="49">
        <f t="shared" si="194"/>
        <v>-226</v>
      </c>
      <c r="L943" s="5">
        <f t="shared" si="189"/>
        <v>-1</v>
      </c>
      <c r="M943" s="49">
        <f t="shared" si="195"/>
        <v>-1320</v>
      </c>
      <c r="N943" s="42">
        <f t="shared" si="186"/>
        <v>-1</v>
      </c>
      <c r="P943" s="5">
        <f t="shared" si="190"/>
        <v>-664.81695000000229</v>
      </c>
      <c r="Q943" s="5">
        <f t="shared" si="191"/>
        <v>467.42394931550791</v>
      </c>
      <c r="R943" s="5">
        <f t="shared" si="192"/>
        <v>-197.39300068449438</v>
      </c>
      <c r="S943" s="3">
        <f t="shared" si="193"/>
        <v>27504.26703343547</v>
      </c>
    </row>
    <row r="944" spans="1:19" x14ac:dyDescent="0.3">
      <c r="A944" s="4">
        <v>41660</v>
      </c>
      <c r="B944" s="11">
        <v>231.232315</v>
      </c>
      <c r="C944" s="11">
        <v>115.31257600000001</v>
      </c>
      <c r="D944" s="3">
        <f>B944-'ADF test'!$E$3*'Profitability analysis'!C944</f>
        <v>112.6244412878651</v>
      </c>
      <c r="E944" s="3">
        <f t="shared" si="187"/>
        <v>99.665101508615933</v>
      </c>
      <c r="F944" s="3">
        <f t="shared" si="183"/>
        <v>8.8682251483193237</v>
      </c>
      <c r="G944" s="17">
        <f t="shared" si="184"/>
        <v>1.4613228196743713</v>
      </c>
      <c r="H944" s="30">
        <f t="shared" si="185"/>
        <v>5.2422789999999964</v>
      </c>
      <c r="I944" s="30">
        <f>(C944-C943)*'ADF test'!$E$3</f>
        <v>1.2078200179036318</v>
      </c>
      <c r="J944" s="5">
        <f t="shared" si="188"/>
        <v>-1</v>
      </c>
      <c r="K944" s="49">
        <f t="shared" si="194"/>
        <v>-227</v>
      </c>
      <c r="L944" s="5">
        <f t="shared" si="189"/>
        <v>-1</v>
      </c>
      <c r="M944" s="49">
        <f t="shared" si="195"/>
        <v>-1321</v>
      </c>
      <c r="N944" s="42">
        <f t="shared" si="186"/>
        <v>-1</v>
      </c>
      <c r="P944" s="5">
        <f t="shared" si="190"/>
        <v>-1184.7550539999993</v>
      </c>
      <c r="Q944" s="5">
        <f t="shared" si="191"/>
        <v>272.96732404622077</v>
      </c>
      <c r="R944" s="5">
        <f t="shared" si="192"/>
        <v>-911.78772995377858</v>
      </c>
      <c r="S944" s="3">
        <f t="shared" si="193"/>
        <v>26592.47930348169</v>
      </c>
    </row>
    <row r="945" spans="1:19" x14ac:dyDescent="0.3">
      <c r="A945" s="4">
        <v>41661</v>
      </c>
      <c r="B945" s="11">
        <v>234.75894199999999</v>
      </c>
      <c r="C945" s="11">
        <v>114.608017</v>
      </c>
      <c r="D945" s="3">
        <f>B945-'ADF test'!$E$3*'Profitability analysis'!C945</f>
        <v>116.87576153289976</v>
      </c>
      <c r="E945" s="3">
        <f t="shared" si="187"/>
        <v>100.56646307600157</v>
      </c>
      <c r="F945" s="3">
        <f t="shared" si="183"/>
        <v>9.2025441815205564</v>
      </c>
      <c r="G945" s="17">
        <f t="shared" si="184"/>
        <v>1.7722597289615369</v>
      </c>
      <c r="H945" s="30">
        <f t="shared" si="185"/>
        <v>3.5266269999999906</v>
      </c>
      <c r="I945" s="30">
        <f>(C945-C944)*'ADF test'!$E$3</f>
        <v>-0.72469324503468247</v>
      </c>
      <c r="J945" s="5">
        <f t="shared" si="188"/>
        <v>-10</v>
      </c>
      <c r="K945" s="49">
        <f t="shared" si="194"/>
        <v>-237</v>
      </c>
      <c r="L945" s="5">
        <f t="shared" si="189"/>
        <v>-10</v>
      </c>
      <c r="M945" s="49">
        <f t="shared" si="195"/>
        <v>-1331</v>
      </c>
      <c r="N945" s="42">
        <f t="shared" si="186"/>
        <v>-10</v>
      </c>
      <c r="P945" s="5">
        <f t="shared" si="190"/>
        <v>-800.5443289999979</v>
      </c>
      <c r="Q945" s="5">
        <f t="shared" si="191"/>
        <v>-164.50536662287291</v>
      </c>
      <c r="R945" s="5">
        <f t="shared" si="192"/>
        <v>-965.04969562287079</v>
      </c>
      <c r="S945" s="3">
        <f t="shared" si="193"/>
        <v>25627.42960785882</v>
      </c>
    </row>
    <row r="946" spans="1:19" x14ac:dyDescent="0.3">
      <c r="A946" s="4">
        <v>41662</v>
      </c>
      <c r="B946" s="11">
        <v>234.17520099999999</v>
      </c>
      <c r="C946" s="11">
        <v>112.729202</v>
      </c>
      <c r="D946" s="3">
        <f>B946-'ADF test'!$E$3*'Profitability analysis'!C946</f>
        <v>118.22452659579844</v>
      </c>
      <c r="E946" s="3">
        <f t="shared" si="187"/>
        <v>101.59269385646139</v>
      </c>
      <c r="F946" s="3">
        <f t="shared" si="183"/>
        <v>9.4024272722386204</v>
      </c>
      <c r="G946" s="17">
        <f t="shared" si="184"/>
        <v>1.7688871456037516</v>
      </c>
      <c r="H946" s="30">
        <f t="shared" si="185"/>
        <v>-0.5837410000000034</v>
      </c>
      <c r="I946" s="30">
        <f>(C946-C945)*'ADF test'!$E$3</f>
        <v>-1.9325060628986823</v>
      </c>
      <c r="J946" s="5">
        <f t="shared" si="188"/>
        <v>-10</v>
      </c>
      <c r="K946" s="49">
        <f t="shared" si="194"/>
        <v>-247</v>
      </c>
      <c r="L946" s="5">
        <f t="shared" si="189"/>
        <v>-10</v>
      </c>
      <c r="M946" s="49">
        <f t="shared" si="195"/>
        <v>-1341</v>
      </c>
      <c r="N946" s="42">
        <f t="shared" si="186"/>
        <v>-10</v>
      </c>
      <c r="P946" s="5">
        <f t="shared" si="190"/>
        <v>138.3466170000008</v>
      </c>
      <c r="Q946" s="5">
        <f t="shared" si="191"/>
        <v>-458.00393690698769</v>
      </c>
      <c r="R946" s="5">
        <f t="shared" si="192"/>
        <v>-319.65731990698691</v>
      </c>
      <c r="S946" s="3">
        <f t="shared" si="193"/>
        <v>25307.772287951833</v>
      </c>
    </row>
    <row r="947" spans="1:19" x14ac:dyDescent="0.3">
      <c r="A947" s="4">
        <v>41663</v>
      </c>
      <c r="B947" s="11">
        <v>221.43031300000001</v>
      </c>
      <c r="C947" s="11">
        <v>108.971558</v>
      </c>
      <c r="D947" s="3">
        <f>B947-'ADF test'!$E$3*'Profitability analysis'!C947</f>
        <v>109.34466512167506</v>
      </c>
      <c r="E947" s="3">
        <f t="shared" si="187"/>
        <v>102.26171852839477</v>
      </c>
      <c r="F947" s="3">
        <f t="shared" si="183"/>
        <v>9.2077117056854458</v>
      </c>
      <c r="G947" s="17">
        <f t="shared" si="184"/>
        <v>0.76924069950048735</v>
      </c>
      <c r="H947" s="30">
        <f t="shared" si="185"/>
        <v>-12.744887999999975</v>
      </c>
      <c r="I947" s="30">
        <f>(C947-C946)*'ADF test'!$E$3</f>
        <v>-3.8650265258765995</v>
      </c>
      <c r="J947" s="5">
        <f t="shared" si="188"/>
        <v>0</v>
      </c>
      <c r="K947" s="49">
        <f t="shared" si="194"/>
        <v>-247</v>
      </c>
      <c r="L947" s="5">
        <f t="shared" si="189"/>
        <v>0</v>
      </c>
      <c r="M947" s="49">
        <f t="shared" si="195"/>
        <v>-1341</v>
      </c>
      <c r="N947" s="42">
        <f t="shared" si="186"/>
        <v>0</v>
      </c>
      <c r="P947" s="5">
        <f t="shared" si="190"/>
        <v>3147.9873359999938</v>
      </c>
      <c r="Q947" s="5">
        <f t="shared" si="191"/>
        <v>-954.66155189152005</v>
      </c>
      <c r="R947" s="5">
        <f t="shared" si="192"/>
        <v>2193.3257841084737</v>
      </c>
      <c r="S947" s="3">
        <f t="shared" si="193"/>
        <v>27501.098072060307</v>
      </c>
    </row>
    <row r="948" spans="1:19" x14ac:dyDescent="0.3">
      <c r="A948" s="4">
        <v>41666</v>
      </c>
      <c r="B948" s="11">
        <v>204.59927400000001</v>
      </c>
      <c r="C948" s="11">
        <v>103.898743</v>
      </c>
      <c r="D948" s="3">
        <f>B948-'ADF test'!$E$3*'Profitability analysis'!C948</f>
        <v>97.731407405869291</v>
      </c>
      <c r="E948" s="3">
        <f t="shared" si="187"/>
        <v>102.61611130490317</v>
      </c>
      <c r="F948" s="3">
        <f t="shared" si="183"/>
        <v>8.7995757643186341</v>
      </c>
      <c r="G948" s="17">
        <f t="shared" si="184"/>
        <v>-0.55510674944590477</v>
      </c>
      <c r="H948" s="30">
        <f t="shared" si="185"/>
        <v>-16.831039000000004</v>
      </c>
      <c r="I948" s="30">
        <f>(C948-C947)*'ADF test'!$E$3</f>
        <v>-5.2177812841942259</v>
      </c>
      <c r="J948" s="5">
        <f t="shared" si="188"/>
        <v>0</v>
      </c>
      <c r="K948" s="49">
        <f t="shared" si="194"/>
        <v>-247</v>
      </c>
      <c r="L948" s="5">
        <f t="shared" si="189"/>
        <v>0</v>
      </c>
      <c r="M948" s="49">
        <f t="shared" si="195"/>
        <v>-1341</v>
      </c>
      <c r="N948" s="42">
        <f t="shared" si="186"/>
        <v>0</v>
      </c>
      <c r="P948" s="5">
        <f t="shared" si="190"/>
        <v>4157.2666330000011</v>
      </c>
      <c r="Q948" s="5">
        <f t="shared" si="191"/>
        <v>-1288.7919771959739</v>
      </c>
      <c r="R948" s="5">
        <f t="shared" si="192"/>
        <v>2868.474655804027</v>
      </c>
      <c r="S948" s="3">
        <f t="shared" si="193"/>
        <v>30369.572727864335</v>
      </c>
    </row>
    <row r="949" spans="1:19" x14ac:dyDescent="0.3">
      <c r="A949" s="4">
        <v>41667</v>
      </c>
      <c r="B949" s="11">
        <v>203.28585799999999</v>
      </c>
      <c r="C949" s="11">
        <v>104.039658</v>
      </c>
      <c r="D949" s="3">
        <f>B949-'ADF test'!$E$3*'Profitability analysis'!C949</f>
        <v>96.273049465415639</v>
      </c>
      <c r="E949" s="3">
        <f t="shared" si="187"/>
        <v>102.95566586913421</v>
      </c>
      <c r="F949" s="3">
        <f t="shared" si="183"/>
        <v>8.323394633358145</v>
      </c>
      <c r="G949" s="17">
        <f t="shared" si="184"/>
        <v>-0.80287150833101972</v>
      </c>
      <c r="H949" s="30">
        <f t="shared" si="185"/>
        <v>-1.3134160000000179</v>
      </c>
      <c r="I949" s="30">
        <f>(C949-C948)*'ADF test'!$E$3</f>
        <v>0.14494194045362663</v>
      </c>
      <c r="J949" s="5">
        <f t="shared" si="188"/>
        <v>0</v>
      </c>
      <c r="K949" s="49">
        <f t="shared" si="194"/>
        <v>-247</v>
      </c>
      <c r="L949" s="5">
        <f t="shared" si="189"/>
        <v>0</v>
      </c>
      <c r="M949" s="49">
        <f t="shared" si="195"/>
        <v>-1341</v>
      </c>
      <c r="N949" s="42">
        <f t="shared" si="186"/>
        <v>0</v>
      </c>
      <c r="P949" s="5">
        <f t="shared" si="190"/>
        <v>324.41375200000442</v>
      </c>
      <c r="Q949" s="5">
        <f t="shared" si="191"/>
        <v>35.800659292045779</v>
      </c>
      <c r="R949" s="5">
        <f t="shared" si="192"/>
        <v>360.21441129205022</v>
      </c>
      <c r="S949" s="3">
        <f t="shared" si="193"/>
        <v>30729.787139156386</v>
      </c>
    </row>
    <row r="950" spans="1:19" x14ac:dyDescent="0.3">
      <c r="A950" s="4">
        <v>41668</v>
      </c>
      <c r="B950" s="11">
        <v>202.60484299999999</v>
      </c>
      <c r="C950" s="11">
        <v>101.50324999999999</v>
      </c>
      <c r="D950" s="3">
        <f>B950-'ADF test'!$E$3*'Profitability analysis'!C950</f>
        <v>98.200925621801304</v>
      </c>
      <c r="E950" s="3">
        <f t="shared" si="187"/>
        <v>103.31567801299545</v>
      </c>
      <c r="F950" s="3">
        <f t="shared" si="183"/>
        <v>7.8473497898257643</v>
      </c>
      <c r="G950" s="17">
        <f t="shared" si="184"/>
        <v>-0.65178085954898013</v>
      </c>
      <c r="H950" s="30">
        <f t="shared" si="185"/>
        <v>-0.68101500000000215</v>
      </c>
      <c r="I950" s="30">
        <f>(C950-C949)*'ADF test'!$E$3</f>
        <v>-2.6088911563856634</v>
      </c>
      <c r="J950" s="5">
        <f t="shared" si="188"/>
        <v>0</v>
      </c>
      <c r="K950" s="49">
        <f t="shared" si="194"/>
        <v>-247</v>
      </c>
      <c r="L950" s="5">
        <f t="shared" si="189"/>
        <v>0</v>
      </c>
      <c r="M950" s="49">
        <f t="shared" si="195"/>
        <v>-1341</v>
      </c>
      <c r="N950" s="42">
        <f t="shared" si="186"/>
        <v>0</v>
      </c>
      <c r="P950" s="5">
        <f t="shared" si="190"/>
        <v>168.21070500000053</v>
      </c>
      <c r="Q950" s="5">
        <f t="shared" si="191"/>
        <v>-644.39611562725884</v>
      </c>
      <c r="R950" s="5">
        <f t="shared" si="192"/>
        <v>-476.18541062725831</v>
      </c>
      <c r="S950" s="3">
        <f t="shared" si="193"/>
        <v>30253.601728529127</v>
      </c>
    </row>
    <row r="951" spans="1:19" x14ac:dyDescent="0.3">
      <c r="A951" s="4">
        <v>41669</v>
      </c>
      <c r="B951" s="11">
        <v>180.86068700000001</v>
      </c>
      <c r="C951" s="11">
        <v>97.134986999999995</v>
      </c>
      <c r="D951" s="3">
        <f>B951-'ADF test'!$E$3*'Profitability analysis'!C951</f>
        <v>80.949864861000492</v>
      </c>
      <c r="E951" s="3">
        <f t="shared" si="187"/>
        <v>102.92598608379586</v>
      </c>
      <c r="F951" s="3">
        <f t="shared" si="183"/>
        <v>8.6454354346893965</v>
      </c>
      <c r="G951" s="17">
        <f t="shared" si="184"/>
        <v>-2.5419334154780953</v>
      </c>
      <c r="H951" s="30">
        <f t="shared" si="185"/>
        <v>-21.744155999999975</v>
      </c>
      <c r="I951" s="30">
        <f>(C951-C950)*'ADF test'!$E$3</f>
        <v>-4.4930952391991612</v>
      </c>
      <c r="J951" s="5">
        <f t="shared" si="188"/>
        <v>0</v>
      </c>
      <c r="K951" s="49">
        <f t="shared" si="194"/>
        <v>-247</v>
      </c>
      <c r="L951" s="5">
        <f t="shared" si="189"/>
        <v>0</v>
      </c>
      <c r="M951" s="49">
        <f t="shared" si="195"/>
        <v>-1341</v>
      </c>
      <c r="N951" s="42">
        <f t="shared" si="186"/>
        <v>0</v>
      </c>
      <c r="P951" s="5">
        <f t="shared" si="190"/>
        <v>5370.8065319999941</v>
      </c>
      <c r="Q951" s="5">
        <f t="shared" si="191"/>
        <v>-1109.7945240821928</v>
      </c>
      <c r="R951" s="5">
        <f t="shared" si="192"/>
        <v>4261.0120079178014</v>
      </c>
      <c r="S951" s="3">
        <f t="shared" si="193"/>
        <v>34514.613736446932</v>
      </c>
    </row>
    <row r="952" spans="1:19" x14ac:dyDescent="0.3">
      <c r="A952" s="4">
        <v>41670</v>
      </c>
      <c r="B952" s="11">
        <v>186.50346400000001</v>
      </c>
      <c r="C952" s="11">
        <v>101.64415700000001</v>
      </c>
      <c r="D952" s="3">
        <f>B952-'ADF test'!$E$3*'Profitability analysis'!C952</f>
        <v>81.954612909964396</v>
      </c>
      <c r="E952" s="3">
        <f t="shared" si="187"/>
        <v>102.70052980053931</v>
      </c>
      <c r="F952" s="3">
        <f t="shared" si="183"/>
        <v>9.1047133202532979</v>
      </c>
      <c r="G952" s="17">
        <f t="shared" si="184"/>
        <v>-2.2785908969177466</v>
      </c>
      <c r="H952" s="30">
        <f t="shared" si="185"/>
        <v>5.6427769999999953</v>
      </c>
      <c r="I952" s="30">
        <f>(C952-C951)*'ADF test'!$E$3</f>
        <v>4.6380289510360839</v>
      </c>
      <c r="J952" s="5">
        <f t="shared" si="188"/>
        <v>10</v>
      </c>
      <c r="K952" s="49">
        <f t="shared" si="194"/>
        <v>-237</v>
      </c>
      <c r="L952" s="5">
        <f t="shared" si="189"/>
        <v>0</v>
      </c>
      <c r="M952" s="49">
        <f t="shared" si="195"/>
        <v>-1341</v>
      </c>
      <c r="N952" s="42">
        <f t="shared" si="186"/>
        <v>10</v>
      </c>
      <c r="P952" s="5">
        <f t="shared" si="190"/>
        <v>-1393.7659189999988</v>
      </c>
      <c r="Q952" s="5">
        <f t="shared" si="191"/>
        <v>1145.5931509059128</v>
      </c>
      <c r="R952" s="5">
        <f t="shared" si="192"/>
        <v>-248.172768094086</v>
      </c>
      <c r="S952" s="3">
        <f t="shared" si="193"/>
        <v>34266.440968352843</v>
      </c>
    </row>
    <row r="953" spans="1:19" x14ac:dyDescent="0.3">
      <c r="A953" s="4">
        <v>41673</v>
      </c>
      <c r="B953" s="11">
        <v>177.35829200000001</v>
      </c>
      <c r="C953" s="11">
        <v>98.591071999999997</v>
      </c>
      <c r="D953" s="3">
        <f>B953-'ADF test'!$E$3*'Profitability analysis'!C953</f>
        <v>75.949774190806338</v>
      </c>
      <c r="E953" s="3">
        <f t="shared" si="187"/>
        <v>102.26100532629329</v>
      </c>
      <c r="F953" s="3">
        <f t="shared" si="183"/>
        <v>10.051206828141193</v>
      </c>
      <c r="G953" s="17">
        <f t="shared" si="184"/>
        <v>-2.6177186068663141</v>
      </c>
      <c r="H953" s="30">
        <f t="shared" si="185"/>
        <v>-9.1451720000000023</v>
      </c>
      <c r="I953" s="30">
        <f>(C953-C952)*'ADF test'!$E$3</f>
        <v>-3.1403332808419315</v>
      </c>
      <c r="J953" s="5">
        <f t="shared" si="188"/>
        <v>0</v>
      </c>
      <c r="K953" s="49">
        <f t="shared" si="194"/>
        <v>-237</v>
      </c>
      <c r="L953" s="5">
        <f t="shared" si="189"/>
        <v>0</v>
      </c>
      <c r="M953" s="49">
        <f t="shared" si="195"/>
        <v>-1341</v>
      </c>
      <c r="N953" s="42">
        <f t="shared" si="186"/>
        <v>0</v>
      </c>
      <c r="P953" s="5">
        <f t="shared" si="190"/>
        <v>2167.4057640000005</v>
      </c>
      <c r="Q953" s="5">
        <f t="shared" si="191"/>
        <v>-744.25898755953779</v>
      </c>
      <c r="R953" s="5">
        <f t="shared" si="192"/>
        <v>1423.1467764404629</v>
      </c>
      <c r="S953" s="3">
        <f t="shared" si="193"/>
        <v>35689.587744793309</v>
      </c>
    </row>
    <row r="954" spans="1:19" x14ac:dyDescent="0.3">
      <c r="A954" s="4">
        <v>41674</v>
      </c>
      <c r="B954" s="11">
        <v>179.401352</v>
      </c>
      <c r="C954" s="11">
        <v>99.624435000000005</v>
      </c>
      <c r="D954" s="3">
        <f>B954-'ADF test'!$E$3*'Profitability analysis'!C954</f>
        <v>76.929940684699986</v>
      </c>
      <c r="E954" s="3">
        <f t="shared" si="187"/>
        <v>101.87969947185938</v>
      </c>
      <c r="F954" s="3">
        <f t="shared" si="183"/>
        <v>10.786473702922359</v>
      </c>
      <c r="G954" s="17">
        <f t="shared" si="184"/>
        <v>-2.3130598075254012</v>
      </c>
      <c r="H954" s="30">
        <f t="shared" si="185"/>
        <v>2.043059999999997</v>
      </c>
      <c r="I954" s="30">
        <f>(C954-C953)*'ADF test'!$E$3</f>
        <v>1.0628935061063405</v>
      </c>
      <c r="J954" s="5">
        <f t="shared" si="188"/>
        <v>10</v>
      </c>
      <c r="K954" s="49">
        <f t="shared" si="194"/>
        <v>-227</v>
      </c>
      <c r="L954" s="5">
        <f t="shared" si="189"/>
        <v>0</v>
      </c>
      <c r="M954" s="49">
        <f t="shared" si="195"/>
        <v>-1341</v>
      </c>
      <c r="N954" s="42">
        <f t="shared" si="186"/>
        <v>10</v>
      </c>
      <c r="P954" s="5">
        <f t="shared" si="190"/>
        <v>-484.20521999999926</v>
      </c>
      <c r="Q954" s="5">
        <f t="shared" si="191"/>
        <v>251.90576094720268</v>
      </c>
      <c r="R954" s="5">
        <f t="shared" si="192"/>
        <v>-232.29945905279658</v>
      </c>
      <c r="S954" s="3">
        <f t="shared" si="193"/>
        <v>35457.288285740513</v>
      </c>
    </row>
    <row r="955" spans="1:19" x14ac:dyDescent="0.3">
      <c r="A955" s="4">
        <v>41675</v>
      </c>
      <c r="B955" s="11">
        <v>179.109497</v>
      </c>
      <c r="C955" s="11">
        <v>99.201690999999997</v>
      </c>
      <c r="D955" s="3">
        <f>B955-'ADF test'!$E$3*'Profitability analysis'!C955</f>
        <v>77.072910477483774</v>
      </c>
      <c r="E955" s="3">
        <f t="shared" si="187"/>
        <v>101.30607991213172</v>
      </c>
      <c r="F955" s="3">
        <f t="shared" si="183"/>
        <v>11.629133087879755</v>
      </c>
      <c r="G955" s="17">
        <f t="shared" si="184"/>
        <v>-2.0838328404637929</v>
      </c>
      <c r="H955" s="30">
        <f t="shared" si="185"/>
        <v>-0.2918549999999982</v>
      </c>
      <c r="I955" s="30">
        <f>(C955-C954)*'ADF test'!$E$3</f>
        <v>-0.43482479278377917</v>
      </c>
      <c r="J955" s="5">
        <f t="shared" si="188"/>
        <v>10</v>
      </c>
      <c r="K955" s="49">
        <f t="shared" si="194"/>
        <v>-217</v>
      </c>
      <c r="L955" s="5">
        <f t="shared" si="189"/>
        <v>0</v>
      </c>
      <c r="M955" s="49">
        <f t="shared" si="195"/>
        <v>-1341</v>
      </c>
      <c r="N955" s="42">
        <f t="shared" si="186"/>
        <v>10</v>
      </c>
      <c r="P955" s="5">
        <f t="shared" si="190"/>
        <v>66.251084999999591</v>
      </c>
      <c r="Q955" s="5">
        <f t="shared" si="191"/>
        <v>-98.705227961917871</v>
      </c>
      <c r="R955" s="5">
        <f t="shared" si="192"/>
        <v>-32.454142961918279</v>
      </c>
      <c r="S955" s="3">
        <f t="shared" si="193"/>
        <v>35424.834142778593</v>
      </c>
    </row>
    <row r="956" spans="1:19" x14ac:dyDescent="0.3">
      <c r="A956" s="4">
        <v>41676</v>
      </c>
      <c r="B956" s="11">
        <v>176.774551</v>
      </c>
      <c r="C956" s="11">
        <v>98.685012999999998</v>
      </c>
      <c r="D956" s="3">
        <f>B956-'ADF test'!$E$3*'Profitability analysis'!C956</f>
        <v>75.269407630517122</v>
      </c>
      <c r="E956" s="3">
        <f t="shared" si="187"/>
        <v>100.61030674854972</v>
      </c>
      <c r="F956" s="3">
        <f t="shared" si="183"/>
        <v>12.537652465391181</v>
      </c>
      <c r="G956" s="17">
        <f t="shared" si="184"/>
        <v>-2.0211837254209573</v>
      </c>
      <c r="H956" s="30">
        <f t="shared" si="185"/>
        <v>-2.3349460000000022</v>
      </c>
      <c r="I956" s="30">
        <f>(C956-C955)*'ADF test'!$E$3</f>
        <v>-0.53144315303335432</v>
      </c>
      <c r="J956" s="5">
        <f t="shared" si="188"/>
        <v>10</v>
      </c>
      <c r="K956" s="49">
        <f t="shared" si="194"/>
        <v>-207</v>
      </c>
      <c r="L956" s="5">
        <f t="shared" si="189"/>
        <v>0</v>
      </c>
      <c r="M956" s="49">
        <f t="shared" si="195"/>
        <v>-1341</v>
      </c>
      <c r="N956" s="42">
        <f t="shared" si="186"/>
        <v>10</v>
      </c>
      <c r="P956" s="5">
        <f t="shared" si="190"/>
        <v>506.68328200000047</v>
      </c>
      <c r="Q956" s="5">
        <f t="shared" si="191"/>
        <v>-115.32316420823788</v>
      </c>
      <c r="R956" s="5">
        <f t="shared" si="192"/>
        <v>391.3601177917626</v>
      </c>
      <c r="S956" s="3">
        <f t="shared" si="193"/>
        <v>35816.194260570352</v>
      </c>
    </row>
    <row r="957" spans="1:19" x14ac:dyDescent="0.3">
      <c r="A957" s="4">
        <v>41677</v>
      </c>
      <c r="B957" s="11">
        <v>178.47711200000001</v>
      </c>
      <c r="C957" s="11">
        <v>99.295631</v>
      </c>
      <c r="D957" s="3">
        <f>B957-'ADF test'!$E$3*'Profitability analysis'!C957</f>
        <v>76.343900945771651</v>
      </c>
      <c r="E957" s="3">
        <f t="shared" si="187"/>
        <v>99.748327190700209</v>
      </c>
      <c r="F957" s="3">
        <f t="shared" si="183"/>
        <v>13.290675692500651</v>
      </c>
      <c r="G957" s="17">
        <f t="shared" si="184"/>
        <v>-1.7609658670803814</v>
      </c>
      <c r="H957" s="30">
        <f t="shared" si="185"/>
        <v>1.7025610000000029</v>
      </c>
      <c r="I957" s="30">
        <f>(C957-C956)*'ADF test'!$E$3</f>
        <v>0.62806768474547536</v>
      </c>
      <c r="J957" s="5">
        <f t="shared" si="188"/>
        <v>10</v>
      </c>
      <c r="K957" s="49">
        <f t="shared" si="194"/>
        <v>-197</v>
      </c>
      <c r="L957" s="5">
        <f t="shared" si="189"/>
        <v>0</v>
      </c>
      <c r="M957" s="49">
        <f t="shared" si="195"/>
        <v>-1341</v>
      </c>
      <c r="N957" s="42">
        <f t="shared" si="186"/>
        <v>10</v>
      </c>
      <c r="P957" s="5">
        <f t="shared" si="190"/>
        <v>-352.4301270000006</v>
      </c>
      <c r="Q957" s="5">
        <f t="shared" si="191"/>
        <v>130.0100107423134</v>
      </c>
      <c r="R957" s="5">
        <f t="shared" si="192"/>
        <v>-222.4201162576872</v>
      </c>
      <c r="S957" s="3">
        <f t="shared" si="193"/>
        <v>35593.774144312665</v>
      </c>
    </row>
    <row r="958" spans="1:19" x14ac:dyDescent="0.3">
      <c r="A958" s="4">
        <v>41680</v>
      </c>
      <c r="B958" s="11">
        <v>176.33674600000001</v>
      </c>
      <c r="C958" s="11">
        <v>98.966842999999997</v>
      </c>
      <c r="D958" s="3">
        <f>B958-'ADF test'!$E$3*'Profitability analysis'!C958</f>
        <v>74.541718749609885</v>
      </c>
      <c r="E958" s="3">
        <f t="shared" si="187"/>
        <v>98.765022225301635</v>
      </c>
      <c r="F958" s="3">
        <f t="shared" si="183"/>
        <v>14.032671601343511</v>
      </c>
      <c r="G958" s="17">
        <f t="shared" si="184"/>
        <v>-1.7262075365158958</v>
      </c>
      <c r="H958" s="30">
        <f t="shared" si="185"/>
        <v>-2.1403660000000002</v>
      </c>
      <c r="I958" s="30">
        <f>(C958-C957)*'ADF test'!$E$3</f>
        <v>-0.33818380383823671</v>
      </c>
      <c r="J958" s="5">
        <f t="shared" si="188"/>
        <v>10</v>
      </c>
      <c r="K958" s="49">
        <f t="shared" si="194"/>
        <v>-187</v>
      </c>
      <c r="L958" s="5">
        <f t="shared" si="189"/>
        <v>0</v>
      </c>
      <c r="M958" s="49">
        <f t="shared" si="195"/>
        <v>-1341</v>
      </c>
      <c r="N958" s="42">
        <f t="shared" si="186"/>
        <v>10</v>
      </c>
      <c r="P958" s="5">
        <f t="shared" si="190"/>
        <v>421.65210200000001</v>
      </c>
      <c r="Q958" s="5">
        <f t="shared" si="191"/>
        <v>-66.622209356132629</v>
      </c>
      <c r="R958" s="5">
        <f t="shared" si="192"/>
        <v>355.02989264386736</v>
      </c>
      <c r="S958" s="3">
        <f t="shared" si="193"/>
        <v>35948.804036956535</v>
      </c>
    </row>
    <row r="959" spans="1:19" x14ac:dyDescent="0.3">
      <c r="A959" s="4">
        <v>41681</v>
      </c>
      <c r="B959" s="11">
        <v>176.67726099999999</v>
      </c>
      <c r="C959" s="11">
        <v>98.872901999999996</v>
      </c>
      <c r="D959" s="3">
        <f>B959-'ADF test'!$E$3*'Profitability analysis'!C959</f>
        <v>74.978859309899079</v>
      </c>
      <c r="E959" s="3">
        <f t="shared" si="187"/>
        <v>97.811389616344371</v>
      </c>
      <c r="F959" s="3">
        <f t="shared" si="183"/>
        <v>14.652056275113154</v>
      </c>
      <c r="G959" s="17">
        <f t="shared" si="184"/>
        <v>-1.5583157665881244</v>
      </c>
      <c r="H959" s="30">
        <f t="shared" si="185"/>
        <v>0.34051499999998214</v>
      </c>
      <c r="I959" s="30">
        <f>(C959-C958)*'ADF test'!$E$3</f>
        <v>-9.6625560289207102E-2</v>
      </c>
      <c r="J959" s="5">
        <f t="shared" si="188"/>
        <v>10</v>
      </c>
      <c r="K959" s="49">
        <f t="shared" si="194"/>
        <v>-177</v>
      </c>
      <c r="L959" s="5">
        <f t="shared" si="189"/>
        <v>0</v>
      </c>
      <c r="M959" s="49">
        <f t="shared" si="195"/>
        <v>-1341</v>
      </c>
      <c r="N959" s="42">
        <f t="shared" si="186"/>
        <v>10</v>
      </c>
      <c r="P959" s="5">
        <f t="shared" si="190"/>
        <v>-63.67630499999666</v>
      </c>
      <c r="Q959" s="5">
        <f t="shared" si="191"/>
        <v>-18.068979774081729</v>
      </c>
      <c r="R959" s="5">
        <f t="shared" si="192"/>
        <v>-81.745284774078385</v>
      </c>
      <c r="S959" s="3">
        <f t="shared" si="193"/>
        <v>35867.058752182456</v>
      </c>
    </row>
    <row r="960" spans="1:19" x14ac:dyDescent="0.3">
      <c r="A960" s="4">
        <v>41682</v>
      </c>
      <c r="B960" s="11">
        <v>175.80165099999999</v>
      </c>
      <c r="C960" s="11">
        <v>97.980468999999999</v>
      </c>
      <c r="D960" s="3">
        <f>B960-'ADF test'!$E$3*'Profitability analysis'!C960</f>
        <v>75.021185446895458</v>
      </c>
      <c r="E960" s="3">
        <f t="shared" si="187"/>
        <v>96.716003962802446</v>
      </c>
      <c r="F960" s="3">
        <f t="shared" si="183"/>
        <v>15.0948321277769</v>
      </c>
      <c r="G960" s="17">
        <f t="shared" si="184"/>
        <v>-1.4372348319121124</v>
      </c>
      <c r="H960" s="30">
        <f t="shared" si="185"/>
        <v>-0.87560999999999467</v>
      </c>
      <c r="I960" s="30">
        <f>(C960-C959)*'ADF test'!$E$3</f>
        <v>-0.91793613699637866</v>
      </c>
      <c r="J960" s="5">
        <f t="shared" si="188"/>
        <v>1</v>
      </c>
      <c r="K960" s="49">
        <f t="shared" si="194"/>
        <v>-176</v>
      </c>
      <c r="L960" s="5">
        <f t="shared" si="189"/>
        <v>0</v>
      </c>
      <c r="M960" s="49">
        <f t="shared" si="195"/>
        <v>-1341</v>
      </c>
      <c r="N960" s="42">
        <f t="shared" si="186"/>
        <v>1</v>
      </c>
      <c r="P960" s="5">
        <f t="shared" si="190"/>
        <v>154.98296999999906</v>
      </c>
      <c r="Q960" s="5">
        <f t="shared" si="191"/>
        <v>-162.47469624835901</v>
      </c>
      <c r="R960" s="5">
        <f t="shared" si="192"/>
        <v>-7.4917262483599529</v>
      </c>
      <c r="S960" s="3">
        <f t="shared" si="193"/>
        <v>35859.567025934099</v>
      </c>
    </row>
    <row r="961" spans="1:19" x14ac:dyDescent="0.3">
      <c r="A961" s="4">
        <v>41683</v>
      </c>
      <c r="B961" s="11">
        <v>167.77529899999999</v>
      </c>
      <c r="C961" s="11">
        <v>95.819809000000006</v>
      </c>
      <c r="D961" s="3">
        <f>B961-'ADF test'!$E$3*'Profitability analysis'!C961</f>
        <v>69.217238819357704</v>
      </c>
      <c r="E961" s="3">
        <f t="shared" si="187"/>
        <v>95.510997148407029</v>
      </c>
      <c r="F961" s="3">
        <f t="shared" si="183"/>
        <v>15.806522215559427</v>
      </c>
      <c r="G961" s="17">
        <f t="shared" si="184"/>
        <v>-1.6634752395543786</v>
      </c>
      <c r="H961" s="30">
        <f t="shared" si="185"/>
        <v>-8.0263520000000028</v>
      </c>
      <c r="I961" s="30">
        <f>(C961-C960)*'ADF test'!$E$3</f>
        <v>-2.2224053724622417</v>
      </c>
      <c r="J961" s="5">
        <f t="shared" si="188"/>
        <v>10</v>
      </c>
      <c r="K961" s="49">
        <f t="shared" si="194"/>
        <v>-166</v>
      </c>
      <c r="L961" s="5">
        <f t="shared" si="189"/>
        <v>0</v>
      </c>
      <c r="M961" s="49">
        <f t="shared" si="195"/>
        <v>-1341</v>
      </c>
      <c r="N961" s="42">
        <f t="shared" si="186"/>
        <v>10</v>
      </c>
      <c r="P961" s="5">
        <f t="shared" si="190"/>
        <v>1412.6379520000005</v>
      </c>
      <c r="Q961" s="5">
        <f t="shared" si="191"/>
        <v>-391.14334555335455</v>
      </c>
      <c r="R961" s="5">
        <f t="shared" si="192"/>
        <v>1021.494606446646</v>
      </c>
      <c r="S961" s="3">
        <f t="shared" si="193"/>
        <v>36881.061632380748</v>
      </c>
    </row>
    <row r="962" spans="1:19" x14ac:dyDescent="0.3">
      <c r="A962" s="4">
        <v>41684</v>
      </c>
      <c r="B962" s="11">
        <v>168.991409</v>
      </c>
      <c r="C962" s="11">
        <v>96.289519999999996</v>
      </c>
      <c r="D962" s="3">
        <f>B962-'ADF test'!$E$3*'Profitability analysis'!C962</f>
        <v>69.950214846449157</v>
      </c>
      <c r="E962" s="3">
        <f t="shared" si="187"/>
        <v>94.263166140506527</v>
      </c>
      <c r="F962" s="3">
        <f t="shared" si="183"/>
        <v>16.306529185188165</v>
      </c>
      <c r="G962" s="17">
        <f t="shared" si="184"/>
        <v>-1.4909948657953369</v>
      </c>
      <c r="H962" s="30">
        <f t="shared" si="185"/>
        <v>1.2161100000000147</v>
      </c>
      <c r="I962" s="30">
        <f>(C962-C961)*'ADF test'!$E$3</f>
        <v>0.48313397290855215</v>
      </c>
      <c r="J962" s="5">
        <f t="shared" si="188"/>
        <v>1</v>
      </c>
      <c r="K962" s="49">
        <f t="shared" si="194"/>
        <v>-165</v>
      </c>
      <c r="L962" s="5">
        <f t="shared" si="189"/>
        <v>0</v>
      </c>
      <c r="M962" s="49">
        <f t="shared" si="195"/>
        <v>-1341</v>
      </c>
      <c r="N962" s="42">
        <f t="shared" si="186"/>
        <v>1</v>
      </c>
      <c r="P962" s="5">
        <f t="shared" si="190"/>
        <v>-201.87426000000244</v>
      </c>
      <c r="Q962" s="5">
        <f t="shared" si="191"/>
        <v>80.200239502819656</v>
      </c>
      <c r="R962" s="5">
        <f t="shared" si="192"/>
        <v>-121.67402049718278</v>
      </c>
      <c r="S962" s="3">
        <f t="shared" si="193"/>
        <v>36759.387611883569</v>
      </c>
    </row>
    <row r="963" spans="1:19" x14ac:dyDescent="0.3">
      <c r="A963" s="4">
        <v>41687</v>
      </c>
      <c r="B963" s="11">
        <v>167.62936400000001</v>
      </c>
      <c r="C963" s="11">
        <v>96.571349999999995</v>
      </c>
      <c r="D963" s="3">
        <f>B963-'ADF test'!$E$3*'Profitability analysis'!C963</f>
        <v>68.298285965541922</v>
      </c>
      <c r="E963" s="3">
        <f t="shared" si="187"/>
        <v>93.126184436518031</v>
      </c>
      <c r="F963" s="3">
        <f t="shared" si="183"/>
        <v>16.897503460494733</v>
      </c>
      <c r="G963" s="17">
        <f t="shared" si="184"/>
        <v>-1.4693234730812232</v>
      </c>
      <c r="H963" s="30">
        <f t="shared" si="185"/>
        <v>-1.3620449999999948</v>
      </c>
      <c r="I963" s="30">
        <f>(C963-C962)*'ADF test'!$E$3</f>
        <v>0.2898838809072386</v>
      </c>
      <c r="J963" s="5">
        <f t="shared" si="188"/>
        <v>1</v>
      </c>
      <c r="K963" s="49">
        <f t="shared" si="194"/>
        <v>-164</v>
      </c>
      <c r="L963" s="5">
        <f t="shared" si="189"/>
        <v>0</v>
      </c>
      <c r="M963" s="49">
        <f t="shared" si="195"/>
        <v>-1341</v>
      </c>
      <c r="N963" s="42">
        <f t="shared" si="186"/>
        <v>1</v>
      </c>
      <c r="P963" s="5">
        <f t="shared" si="190"/>
        <v>224.73742499999915</v>
      </c>
      <c r="Q963" s="5">
        <f t="shared" si="191"/>
        <v>47.83084034969437</v>
      </c>
      <c r="R963" s="5">
        <f t="shared" si="192"/>
        <v>272.56826534969355</v>
      </c>
      <c r="S963" s="3">
        <f t="shared" si="193"/>
        <v>37031.95587723326</v>
      </c>
    </row>
    <row r="964" spans="1:19" x14ac:dyDescent="0.3">
      <c r="A964" s="4">
        <v>41688</v>
      </c>
      <c r="B964" s="11">
        <v>170.01295500000001</v>
      </c>
      <c r="C964" s="11">
        <v>98.544112999999996</v>
      </c>
      <c r="D964" s="3">
        <f>B964-'ADF test'!$E$3*'Profitability analysis'!C964</f>
        <v>68.652738142314419</v>
      </c>
      <c r="E964" s="3">
        <f t="shared" si="187"/>
        <v>91.977768014452707</v>
      </c>
      <c r="F964" s="3">
        <f t="shared" si="183"/>
        <v>17.360324833562018</v>
      </c>
      <c r="G964" s="17">
        <f t="shared" si="184"/>
        <v>-1.343582570934672</v>
      </c>
      <c r="H964" s="30">
        <f t="shared" si="185"/>
        <v>2.3835909999999956</v>
      </c>
      <c r="I964" s="30">
        <f>(C964-C963)*'ADF test'!$E$3</f>
        <v>2.0291388232275067</v>
      </c>
      <c r="J964" s="5">
        <f t="shared" si="188"/>
        <v>1</v>
      </c>
      <c r="K964" s="49">
        <f t="shared" si="194"/>
        <v>-163</v>
      </c>
      <c r="L964" s="5">
        <f t="shared" si="189"/>
        <v>0</v>
      </c>
      <c r="M964" s="49">
        <f t="shared" si="195"/>
        <v>-1341</v>
      </c>
      <c r="N964" s="42">
        <f t="shared" si="186"/>
        <v>1</v>
      </c>
      <c r="P964" s="5">
        <f t="shared" si="190"/>
        <v>-390.90892399999927</v>
      </c>
      <c r="Q964" s="5">
        <f t="shared" si="191"/>
        <v>332.77876700931108</v>
      </c>
      <c r="R964" s="5">
        <f t="shared" si="192"/>
        <v>-58.130156990688192</v>
      </c>
      <c r="S964" s="3">
        <f t="shared" si="193"/>
        <v>36973.825720242574</v>
      </c>
    </row>
    <row r="965" spans="1:19" x14ac:dyDescent="0.3">
      <c r="A965" s="4">
        <v>41689</v>
      </c>
      <c r="B965" s="11">
        <v>166.55917400000001</v>
      </c>
      <c r="C965" s="11">
        <v>98.309258</v>
      </c>
      <c r="D965" s="3">
        <f>B965-'ADF test'!$E$3*'Profitability analysis'!C965</f>
        <v>65.440523614480156</v>
      </c>
      <c r="E965" s="3">
        <f t="shared" si="187"/>
        <v>90.541282533572257</v>
      </c>
      <c r="F965" s="3">
        <f t="shared" si="183"/>
        <v>17.722206262258915</v>
      </c>
      <c r="G965" s="17">
        <f t="shared" si="184"/>
        <v>-1.4163450389665366</v>
      </c>
      <c r="H965" s="30">
        <f t="shared" si="185"/>
        <v>-3.4537809999999922</v>
      </c>
      <c r="I965" s="30">
        <f>(C965-C964)*'ADF test'!$E$3</f>
        <v>-0.24156647216573301</v>
      </c>
      <c r="J965" s="5">
        <f t="shared" si="188"/>
        <v>1</v>
      </c>
      <c r="K965" s="49">
        <f t="shared" si="194"/>
        <v>-162</v>
      </c>
      <c r="L965" s="5">
        <f t="shared" si="189"/>
        <v>0</v>
      </c>
      <c r="M965" s="49">
        <f t="shared" si="195"/>
        <v>-1341</v>
      </c>
      <c r="N965" s="42">
        <f t="shared" si="186"/>
        <v>1</v>
      </c>
      <c r="P965" s="5">
        <f t="shared" si="190"/>
        <v>562.96630299999879</v>
      </c>
      <c r="Q965" s="5">
        <f t="shared" si="191"/>
        <v>-39.375334963014481</v>
      </c>
      <c r="R965" s="5">
        <f t="shared" si="192"/>
        <v>523.59096803698435</v>
      </c>
      <c r="S965" s="3">
        <f t="shared" si="193"/>
        <v>37497.416688279562</v>
      </c>
    </row>
    <row r="966" spans="1:19" x14ac:dyDescent="0.3">
      <c r="A966" s="4">
        <v>41690</v>
      </c>
      <c r="B966" s="11">
        <v>162.132507</v>
      </c>
      <c r="C966" s="11">
        <v>96.571349999999995</v>
      </c>
      <c r="D966" s="3">
        <f>B966-'ADF test'!$E$3*'Profitability analysis'!C966</f>
        <v>62.801428965541916</v>
      </c>
      <c r="E966" s="3">
        <f t="shared" si="187"/>
        <v>89.170307729110775</v>
      </c>
      <c r="F966" s="3">
        <f t="shared" si="183"/>
        <v>18.234164398540575</v>
      </c>
      <c r="G966" s="17">
        <f t="shared" si="184"/>
        <v>-1.4461248778517852</v>
      </c>
      <c r="H966" s="30">
        <f t="shared" si="185"/>
        <v>-4.426667000000009</v>
      </c>
      <c r="I966" s="30">
        <f>(C966-C965)*'ADF test'!$E$3</f>
        <v>-1.7875723510617738</v>
      </c>
      <c r="J966" s="5">
        <f t="shared" si="188"/>
        <v>1</v>
      </c>
      <c r="K966" s="49">
        <f t="shared" si="194"/>
        <v>-161</v>
      </c>
      <c r="L966" s="5">
        <f t="shared" si="189"/>
        <v>0</v>
      </c>
      <c r="M966" s="49">
        <f t="shared" si="195"/>
        <v>-1341</v>
      </c>
      <c r="N966" s="42">
        <f t="shared" si="186"/>
        <v>1</v>
      </c>
      <c r="P966" s="5">
        <f t="shared" si="190"/>
        <v>717.12005400000146</v>
      </c>
      <c r="Q966" s="5">
        <f t="shared" si="191"/>
        <v>-289.58672087200733</v>
      </c>
      <c r="R966" s="5">
        <f t="shared" si="192"/>
        <v>427.53333312799413</v>
      </c>
      <c r="S966" s="3">
        <f t="shared" si="193"/>
        <v>37924.950021407552</v>
      </c>
    </row>
    <row r="967" spans="1:19" x14ac:dyDescent="0.3">
      <c r="A967" s="4">
        <v>41691</v>
      </c>
      <c r="B967" s="11">
        <v>163.05677800000001</v>
      </c>
      <c r="C967" s="11">
        <v>96.806197999999995</v>
      </c>
      <c r="D967" s="3">
        <f>B967-'ADF test'!$E$3*'Profitability analysis'!C967</f>
        <v>63.48414069341581</v>
      </c>
      <c r="E967" s="3">
        <f t="shared" si="187"/>
        <v>87.876623974845273</v>
      </c>
      <c r="F967" s="3">
        <f t="shared" si="183"/>
        <v>18.643090601554963</v>
      </c>
      <c r="G967" s="17">
        <f t="shared" si="184"/>
        <v>-1.3083926803099353</v>
      </c>
      <c r="H967" s="30">
        <f t="shared" si="185"/>
        <v>0.92427100000000451</v>
      </c>
      <c r="I967" s="30">
        <f>(C967-C966)*'ADF test'!$E$3</f>
        <v>0.24155927212611569</v>
      </c>
      <c r="J967" s="5">
        <f t="shared" si="188"/>
        <v>1</v>
      </c>
      <c r="K967" s="49">
        <f t="shared" si="194"/>
        <v>-160</v>
      </c>
      <c r="L967" s="5">
        <f t="shared" si="189"/>
        <v>0</v>
      </c>
      <c r="M967" s="49">
        <f t="shared" si="195"/>
        <v>-1341</v>
      </c>
      <c r="N967" s="42">
        <f t="shared" si="186"/>
        <v>1</v>
      </c>
      <c r="P967" s="5">
        <f t="shared" si="190"/>
        <v>-148.80763100000073</v>
      </c>
      <c r="Q967" s="5">
        <f t="shared" si="191"/>
        <v>38.891042812304626</v>
      </c>
      <c r="R967" s="5">
        <f t="shared" si="192"/>
        <v>-109.91658818769611</v>
      </c>
      <c r="S967" s="3">
        <f t="shared" si="193"/>
        <v>37815.033433219854</v>
      </c>
    </row>
    <row r="968" spans="1:19" x14ac:dyDescent="0.3">
      <c r="A968" s="4">
        <v>41694</v>
      </c>
      <c r="B968" s="11">
        <v>165.48899800000001</v>
      </c>
      <c r="C968" s="11">
        <v>96.994086999999993</v>
      </c>
      <c r="D968" s="3">
        <f>B968-'ADF test'!$E$3*'Profitability analysis'!C968</f>
        <v>65.723102372797783</v>
      </c>
      <c r="E968" s="3">
        <f t="shared" si="187"/>
        <v>86.565325362076194</v>
      </c>
      <c r="F968" s="3">
        <f t="shared" si="183"/>
        <v>18.775657524294388</v>
      </c>
      <c r="G968" s="17">
        <f t="shared" si="184"/>
        <v>-1.1100662100546963</v>
      </c>
      <c r="H968" s="30">
        <f t="shared" si="185"/>
        <v>2.4322200000000009</v>
      </c>
      <c r="I968" s="30">
        <f>(C968-C967)*'ADF test'!$E$3</f>
        <v>0.19325832061803153</v>
      </c>
      <c r="J968" s="5">
        <f t="shared" si="188"/>
        <v>1</v>
      </c>
      <c r="K968" s="49">
        <f t="shared" si="194"/>
        <v>-159</v>
      </c>
      <c r="L968" s="5">
        <f t="shared" si="189"/>
        <v>0</v>
      </c>
      <c r="M968" s="49">
        <f t="shared" si="195"/>
        <v>-1341</v>
      </c>
      <c r="N968" s="42">
        <f t="shared" si="186"/>
        <v>1</v>
      </c>
      <c r="P968" s="5">
        <f t="shared" si="190"/>
        <v>-389.15520000000015</v>
      </c>
      <c r="Q968" s="5">
        <f t="shared" si="191"/>
        <v>30.921331298885043</v>
      </c>
      <c r="R968" s="5">
        <f t="shared" si="192"/>
        <v>-358.23386870111511</v>
      </c>
      <c r="S968" s="3">
        <f t="shared" si="193"/>
        <v>37456.79956451874</v>
      </c>
    </row>
    <row r="969" spans="1:19" x14ac:dyDescent="0.3">
      <c r="A969" s="4">
        <v>41695</v>
      </c>
      <c r="B969" s="11">
        <v>164.418823</v>
      </c>
      <c r="C969" s="11">
        <v>95.866798000000003</v>
      </c>
      <c r="D969" s="3">
        <f>B969-'ADF test'!$E$3*'Profitability analysis'!C969</f>
        <v>65.812431010536969</v>
      </c>
      <c r="E969" s="3">
        <f t="shared" si="187"/>
        <v>85.23531509535816</v>
      </c>
      <c r="F969" s="3">
        <f t="shared" si="183"/>
        <v>18.785747994628402</v>
      </c>
      <c r="G969" s="17">
        <f t="shared" si="184"/>
        <v>-1.0339159287335788</v>
      </c>
      <c r="H969" s="30">
        <f t="shared" si="185"/>
        <v>-1.0701750000000061</v>
      </c>
      <c r="I969" s="30">
        <f>(C969-C968)*'ADF test'!$E$3</f>
        <v>-1.1595036377391976</v>
      </c>
      <c r="J969" s="5">
        <f t="shared" si="188"/>
        <v>1</v>
      </c>
      <c r="K969" s="49">
        <f t="shared" si="194"/>
        <v>-158</v>
      </c>
      <c r="L969" s="5">
        <f t="shared" si="189"/>
        <v>0</v>
      </c>
      <c r="M969" s="49">
        <f t="shared" si="195"/>
        <v>-1341</v>
      </c>
      <c r="N969" s="42">
        <f t="shared" si="186"/>
        <v>1</v>
      </c>
      <c r="P969" s="5">
        <f t="shared" si="190"/>
        <v>170.15782500000097</v>
      </c>
      <c r="Q969" s="5">
        <f t="shared" si="191"/>
        <v>-184.36107840053242</v>
      </c>
      <c r="R969" s="5">
        <f t="shared" si="192"/>
        <v>-14.203253400531452</v>
      </c>
      <c r="S969" s="3">
        <f t="shared" si="193"/>
        <v>37442.596311118206</v>
      </c>
    </row>
    <row r="970" spans="1:19" x14ac:dyDescent="0.3">
      <c r="A970" s="4">
        <v>41696</v>
      </c>
      <c r="B970" s="11">
        <v>163.54321300000001</v>
      </c>
      <c r="C970" s="11">
        <v>95.584969000000001</v>
      </c>
      <c r="D970" s="3">
        <f>B970-'ADF test'!$E$3*'Profitability analysis'!C970</f>
        <v>65.226703862867126</v>
      </c>
      <c r="E970" s="3">
        <f t="shared" si="187"/>
        <v>83.670553191867839</v>
      </c>
      <c r="F970" s="3">
        <f t="shared" si="183"/>
        <v>18.416317757042279</v>
      </c>
      <c r="G970" s="17">
        <f t="shared" si="184"/>
        <v>-1.0014949553065735</v>
      </c>
      <c r="H970" s="30">
        <f t="shared" si="185"/>
        <v>-0.87560999999999467</v>
      </c>
      <c r="I970" s="30">
        <f>(C970-C969)*'ADF test'!$E$3</f>
        <v>-0.28988285233015254</v>
      </c>
      <c r="J970" s="5">
        <f t="shared" si="188"/>
        <v>1</v>
      </c>
      <c r="K970" s="49">
        <f t="shared" si="194"/>
        <v>-157</v>
      </c>
      <c r="L970" s="5">
        <f t="shared" si="189"/>
        <v>0</v>
      </c>
      <c r="M970" s="49">
        <f t="shared" si="195"/>
        <v>-1341</v>
      </c>
      <c r="N970" s="42">
        <f t="shared" si="186"/>
        <v>1</v>
      </c>
      <c r="P970" s="5">
        <f t="shared" si="190"/>
        <v>138.34637999999916</v>
      </c>
      <c r="Q970" s="5">
        <f t="shared" si="191"/>
        <v>-45.801490668164099</v>
      </c>
      <c r="R970" s="5">
        <f t="shared" si="192"/>
        <v>92.544889331835066</v>
      </c>
      <c r="S970" s="3">
        <f t="shared" si="193"/>
        <v>37535.141200450038</v>
      </c>
    </row>
    <row r="971" spans="1:19" x14ac:dyDescent="0.3">
      <c r="A971" s="4">
        <v>41698</v>
      </c>
      <c r="B971" s="11">
        <v>166.70512400000001</v>
      </c>
      <c r="C971" s="11">
        <v>96.665290999999996</v>
      </c>
      <c r="D971" s="3">
        <f>B971-'ADF test'!$E$3*'Profitability analysis'!C971</f>
        <v>67.277420405252727</v>
      </c>
      <c r="E971" s="3">
        <f t="shared" si="187"/>
        <v>82.215794777426694</v>
      </c>
      <c r="F971" s="3">
        <f t="shared" si="183"/>
        <v>17.906236057311485</v>
      </c>
      <c r="G971" s="17">
        <f t="shared" si="184"/>
        <v>-0.83425541383245205</v>
      </c>
      <c r="H971" s="30">
        <f t="shared" si="185"/>
        <v>3.1619110000000035</v>
      </c>
      <c r="I971" s="30">
        <f>(C971-C970)*'ADF test'!$E$3</f>
        <v>1.1111944576144102</v>
      </c>
      <c r="J971" s="5">
        <f t="shared" si="188"/>
        <v>0</v>
      </c>
      <c r="K971" s="49">
        <f t="shared" si="194"/>
        <v>-157</v>
      </c>
      <c r="L971" s="5">
        <f t="shared" si="189"/>
        <v>0</v>
      </c>
      <c r="M971" s="49">
        <f t="shared" si="195"/>
        <v>-1341</v>
      </c>
      <c r="N971" s="42">
        <f t="shared" si="186"/>
        <v>0</v>
      </c>
      <c r="P971" s="5">
        <f t="shared" si="190"/>
        <v>-496.42002700000057</v>
      </c>
      <c r="Q971" s="5">
        <f t="shared" si="191"/>
        <v>174.4575298454624</v>
      </c>
      <c r="R971" s="5">
        <f t="shared" si="192"/>
        <v>-321.96249715453814</v>
      </c>
      <c r="S971" s="3">
        <f t="shared" si="193"/>
        <v>37213.178703295504</v>
      </c>
    </row>
    <row r="972" spans="1:19" x14ac:dyDescent="0.3">
      <c r="A972" s="4">
        <v>41701</v>
      </c>
      <c r="B972" s="11">
        <v>165.39170799999999</v>
      </c>
      <c r="C972" s="11">
        <v>95.397086999999999</v>
      </c>
      <c r="D972" s="3">
        <f>B972-'ADF test'!$E$3*'Profitability analysis'!C972</f>
        <v>67.268449983445535</v>
      </c>
      <c r="E972" s="3">
        <f t="shared" si="187"/>
        <v>80.867653774191382</v>
      </c>
      <c r="F972" s="3">
        <f t="shared" si="183"/>
        <v>17.436755505064564</v>
      </c>
      <c r="G972" s="17">
        <f t="shared" si="184"/>
        <v>-0.77991595321709428</v>
      </c>
      <c r="H972" s="30">
        <f t="shared" si="185"/>
        <v>-1.3134160000000179</v>
      </c>
      <c r="I972" s="30">
        <f>(C972-C971)*'ADF test'!$E$3</f>
        <v>-1.3044455781928244</v>
      </c>
      <c r="J972" s="5">
        <f t="shared" si="188"/>
        <v>0</v>
      </c>
      <c r="K972" s="49">
        <f t="shared" si="194"/>
        <v>-157</v>
      </c>
      <c r="L972" s="5">
        <f t="shared" si="189"/>
        <v>0</v>
      </c>
      <c r="M972" s="49">
        <f t="shared" si="195"/>
        <v>-1341</v>
      </c>
      <c r="N972" s="42">
        <f t="shared" si="186"/>
        <v>0</v>
      </c>
      <c r="P972" s="5">
        <f t="shared" si="190"/>
        <v>206.20631200000281</v>
      </c>
      <c r="Q972" s="5">
        <f t="shared" si="191"/>
        <v>-204.79795577627343</v>
      </c>
      <c r="R972" s="5">
        <f t="shared" si="192"/>
        <v>1.4083562237293847</v>
      </c>
      <c r="S972" s="3">
        <f t="shared" si="193"/>
        <v>37214.587059519232</v>
      </c>
    </row>
    <row r="973" spans="1:19" x14ac:dyDescent="0.3">
      <c r="A973" s="4">
        <v>41702</v>
      </c>
      <c r="B973" s="11">
        <v>171.42364499999999</v>
      </c>
      <c r="C973" s="11">
        <v>99.201690999999997</v>
      </c>
      <c r="D973" s="3">
        <f>B973-'ADF test'!$E$3*'Profitability analysis'!C973</f>
        <v>69.387058477483762</v>
      </c>
      <c r="E973" s="3">
        <f t="shared" si="187"/>
        <v>79.560889646581899</v>
      </c>
      <c r="F973" s="3">
        <f t="shared" si="183"/>
        <v>16.742698283293208</v>
      </c>
      <c r="G973" s="17">
        <f t="shared" si="184"/>
        <v>-0.60765779786225671</v>
      </c>
      <c r="H973" s="30">
        <f t="shared" si="185"/>
        <v>6.0319369999999992</v>
      </c>
      <c r="I973" s="30">
        <f>(C973-C972)*'ADF test'!$E$3</f>
        <v>3.9133285059617697</v>
      </c>
      <c r="J973" s="5">
        <f t="shared" si="188"/>
        <v>0</v>
      </c>
      <c r="K973" s="49">
        <f t="shared" si="194"/>
        <v>-157</v>
      </c>
      <c r="L973" s="5">
        <f t="shared" si="189"/>
        <v>0</v>
      </c>
      <c r="M973" s="49">
        <f t="shared" si="195"/>
        <v>-1341</v>
      </c>
      <c r="N973" s="42">
        <f t="shared" si="186"/>
        <v>0</v>
      </c>
      <c r="P973" s="5">
        <f t="shared" si="190"/>
        <v>-947.01410899999985</v>
      </c>
      <c r="Q973" s="5">
        <f t="shared" si="191"/>
        <v>614.39257543599786</v>
      </c>
      <c r="R973" s="5">
        <f t="shared" si="192"/>
        <v>-332.62153356400199</v>
      </c>
      <c r="S973" s="3">
        <f t="shared" si="193"/>
        <v>36881.965525955231</v>
      </c>
    </row>
    <row r="974" spans="1:19" x14ac:dyDescent="0.3">
      <c r="A974" s="4">
        <v>41703</v>
      </c>
      <c r="B974" s="11">
        <v>177.74743699999999</v>
      </c>
      <c r="C974" s="11">
        <v>102.583572</v>
      </c>
      <c r="D974" s="3">
        <f>B974-'ADF test'!$E$3*'Profitability analysis'!C974</f>
        <v>72.232325164186889</v>
      </c>
      <c r="E974" s="3">
        <f t="shared" si="187"/>
        <v>78.21448577579261</v>
      </c>
      <c r="F974" s="3">
        <f t="shared" si="183"/>
        <v>15.575561911704519</v>
      </c>
      <c r="G974" s="17">
        <f t="shared" si="184"/>
        <v>-0.38407350216433128</v>
      </c>
      <c r="H974" s="30">
        <f t="shared" si="185"/>
        <v>6.3237919999999974</v>
      </c>
      <c r="I974" s="30">
        <f>(C974-C973)*'ADF test'!$E$3</f>
        <v>3.4785253132968719</v>
      </c>
      <c r="J974" s="5">
        <f t="shared" si="188"/>
        <v>0</v>
      </c>
      <c r="K974" s="49">
        <f t="shared" si="194"/>
        <v>-157</v>
      </c>
      <c r="L974" s="5">
        <f t="shared" si="189"/>
        <v>0</v>
      </c>
      <c r="M974" s="49">
        <f t="shared" si="195"/>
        <v>-1341</v>
      </c>
      <c r="N974" s="42">
        <f t="shared" si="186"/>
        <v>0</v>
      </c>
      <c r="P974" s="5">
        <f t="shared" si="190"/>
        <v>-992.83534399999962</v>
      </c>
      <c r="Q974" s="5">
        <f t="shared" si="191"/>
        <v>546.12847418760884</v>
      </c>
      <c r="R974" s="5">
        <f t="shared" si="192"/>
        <v>-446.70686981239078</v>
      </c>
      <c r="S974" s="3">
        <f t="shared" si="193"/>
        <v>36435.25865614284</v>
      </c>
    </row>
    <row r="975" spans="1:19" x14ac:dyDescent="0.3">
      <c r="A975" s="4">
        <v>41704</v>
      </c>
      <c r="B975" s="11">
        <v>179.01220699999999</v>
      </c>
      <c r="C975" s="11">
        <v>104.791183</v>
      </c>
      <c r="D975" s="3">
        <f>B975-'ADF test'!$E$3*'Profitability analysis'!C975</f>
        <v>71.226397068833265</v>
      </c>
      <c r="E975" s="3">
        <f t="shared" si="187"/>
        <v>76.692840293657085</v>
      </c>
      <c r="F975" s="3">
        <f t="shared" si="183"/>
        <v>13.796579696713071</v>
      </c>
      <c r="G975" s="17">
        <f t="shared" si="184"/>
        <v>-0.39621727594746964</v>
      </c>
      <c r="H975" s="30">
        <f t="shared" si="185"/>
        <v>1.2647699999999986</v>
      </c>
      <c r="I975" s="30">
        <f>(C975-C974)*'ADF test'!$E$3</f>
        <v>2.2706980953536227</v>
      </c>
      <c r="J975" s="5">
        <f t="shared" si="188"/>
        <v>0</v>
      </c>
      <c r="K975" s="49">
        <f t="shared" si="194"/>
        <v>-157</v>
      </c>
      <c r="L975" s="5">
        <f t="shared" si="189"/>
        <v>0</v>
      </c>
      <c r="M975" s="49">
        <f t="shared" si="195"/>
        <v>-1341</v>
      </c>
      <c r="N975" s="42">
        <f t="shared" si="186"/>
        <v>0</v>
      </c>
      <c r="P975" s="5">
        <f t="shared" si="190"/>
        <v>-198.56888999999978</v>
      </c>
      <c r="Q975" s="5">
        <f t="shared" si="191"/>
        <v>356.49960097051877</v>
      </c>
      <c r="R975" s="5">
        <f t="shared" si="192"/>
        <v>157.93071097051899</v>
      </c>
      <c r="S975" s="3">
        <f t="shared" si="193"/>
        <v>36593.189367113358</v>
      </c>
    </row>
    <row r="976" spans="1:19" x14ac:dyDescent="0.3">
      <c r="A976" s="4">
        <v>41705</v>
      </c>
      <c r="B976" s="11">
        <v>185.57922400000001</v>
      </c>
      <c r="C976" s="11">
        <v>108.31398</v>
      </c>
      <c r="D976" s="3">
        <f>B976-'ADF test'!$E$3*'Profitability analysis'!C976</f>
        <v>74.169945786505707</v>
      </c>
      <c r="E976" s="3">
        <f t="shared" si="187"/>
        <v>75.224354266680677</v>
      </c>
      <c r="F976" s="3">
        <f t="shared" si="183"/>
        <v>11.351459304267427</v>
      </c>
      <c r="G976" s="17">
        <f t="shared" si="184"/>
        <v>-9.2887482737887272E-2</v>
      </c>
      <c r="H976" s="30">
        <f t="shared" si="185"/>
        <v>6.5670170000000212</v>
      </c>
      <c r="I976" s="30">
        <f>(C976-C975)*'ADF test'!$E$3</f>
        <v>3.6234682823275697</v>
      </c>
      <c r="J976" s="5">
        <f t="shared" si="188"/>
        <v>0</v>
      </c>
      <c r="K976" s="49">
        <f t="shared" si="194"/>
        <v>-157</v>
      </c>
      <c r="L976" s="5">
        <f t="shared" si="189"/>
        <v>0</v>
      </c>
      <c r="M976" s="49">
        <f t="shared" si="195"/>
        <v>-1341</v>
      </c>
      <c r="N976" s="42">
        <f t="shared" si="186"/>
        <v>0</v>
      </c>
      <c r="P976" s="5">
        <f t="shared" si="190"/>
        <v>-1031.0216690000034</v>
      </c>
      <c r="Q976" s="5">
        <f t="shared" si="191"/>
        <v>568.88452032542841</v>
      </c>
      <c r="R976" s="5">
        <f t="shared" si="192"/>
        <v>-462.13714867457497</v>
      </c>
      <c r="S976" s="3">
        <f t="shared" si="193"/>
        <v>36131.052218438781</v>
      </c>
    </row>
    <row r="977" spans="1:19" x14ac:dyDescent="0.3">
      <c r="A977" s="4">
        <v>41708</v>
      </c>
      <c r="B977" s="11">
        <v>193.508286</v>
      </c>
      <c r="C977" s="11">
        <v>109.863998</v>
      </c>
      <c r="D977" s="3">
        <f>B977-'ADF test'!$E$3*'Profitability analysis'!C977</f>
        <v>80.504694784639057</v>
      </c>
      <c r="E977" s="3">
        <f t="shared" si="187"/>
        <v>74.263021922112813</v>
      </c>
      <c r="F977" s="3">
        <f t="shared" si="183"/>
        <v>9.4189369203922642</v>
      </c>
      <c r="G977" s="17">
        <f t="shared" si="184"/>
        <v>0.66267275333512909</v>
      </c>
      <c r="H977" s="30">
        <f t="shared" si="185"/>
        <v>7.9290619999999876</v>
      </c>
      <c r="I977" s="30">
        <f>(C977-C976)*'ADF test'!$E$3</f>
        <v>1.5943130018666416</v>
      </c>
      <c r="J977" s="5">
        <f t="shared" si="188"/>
        <v>0</v>
      </c>
      <c r="K977" s="49">
        <f t="shared" si="194"/>
        <v>-157</v>
      </c>
      <c r="L977" s="5">
        <f t="shared" si="189"/>
        <v>0</v>
      </c>
      <c r="M977" s="49">
        <f t="shared" si="195"/>
        <v>-1341</v>
      </c>
      <c r="N977" s="42">
        <f t="shared" si="186"/>
        <v>0</v>
      </c>
      <c r="P977" s="5">
        <f t="shared" si="190"/>
        <v>-1244.862733999998</v>
      </c>
      <c r="Q977" s="5">
        <f t="shared" si="191"/>
        <v>250.30714129306273</v>
      </c>
      <c r="R977" s="5">
        <f t="shared" si="192"/>
        <v>-994.55559270693527</v>
      </c>
      <c r="S977" s="3">
        <f t="shared" si="193"/>
        <v>35136.496625731845</v>
      </c>
    </row>
    <row r="978" spans="1:19" x14ac:dyDescent="0.3">
      <c r="A978" s="4">
        <v>41709</v>
      </c>
      <c r="B978" s="11">
        <v>197.69172699999999</v>
      </c>
      <c r="C978" s="11">
        <v>109.11247299999999</v>
      </c>
      <c r="D978" s="3">
        <f>B978-'ADF test'!$E$3*'Profitability analysis'!C978</f>
        <v>85.461137181221432</v>
      </c>
      <c r="E978" s="3">
        <f t="shared" si="187"/>
        <v>73.854012914624548</v>
      </c>
      <c r="F978" s="3">
        <f t="shared" ref="F978:F1041" si="196">_xlfn.STDEV.S(D949:D978)</f>
        <v>8.5950844526461498</v>
      </c>
      <c r="G978" s="17">
        <f t="shared" ref="G978:G1041" si="197">(D978-E978)/F978</f>
        <v>1.3504374890724224</v>
      </c>
      <c r="H978" s="30">
        <f t="shared" ref="H978:H1041" si="198">B978-B977</f>
        <v>4.1834409999999878</v>
      </c>
      <c r="I978" s="30">
        <f>(C978-C977)*'ADF test'!$E$3</f>
        <v>-0.77300139658238398</v>
      </c>
      <c r="J978" s="5">
        <f t="shared" si="188"/>
        <v>-1</v>
      </c>
      <c r="K978" s="49">
        <f t="shared" si="194"/>
        <v>-158</v>
      </c>
      <c r="L978" s="5">
        <f t="shared" si="189"/>
        <v>-1</v>
      </c>
      <c r="M978" s="49">
        <f t="shared" si="195"/>
        <v>-1342</v>
      </c>
      <c r="N978" s="42">
        <f t="shared" si="186"/>
        <v>-1</v>
      </c>
      <c r="P978" s="5">
        <f t="shared" si="190"/>
        <v>-656.80023699999811</v>
      </c>
      <c r="Q978" s="5">
        <f t="shared" si="191"/>
        <v>-121.36121926343428</v>
      </c>
      <c r="R978" s="5">
        <f t="shared" si="192"/>
        <v>-778.16145626343234</v>
      </c>
      <c r="S978" s="3">
        <f t="shared" si="193"/>
        <v>34358.33516946841</v>
      </c>
    </row>
    <row r="979" spans="1:19" x14ac:dyDescent="0.3">
      <c r="A979" s="4">
        <v>41710</v>
      </c>
      <c r="B979" s="11">
        <v>193.55694600000001</v>
      </c>
      <c r="C979" s="11">
        <v>106.576065</v>
      </c>
      <c r="D979" s="3">
        <f>B979-'ADF test'!$E$3*'Profitability analysis'!C979</f>
        <v>83.935247337607109</v>
      </c>
      <c r="E979" s="3">
        <f t="shared" si="187"/>
        <v>73.442752843697605</v>
      </c>
      <c r="F979" s="3">
        <f t="shared" si="196"/>
        <v>7.7377998921166</v>
      </c>
      <c r="G979" s="17">
        <f t="shared" si="197"/>
        <v>1.3560048903047277</v>
      </c>
      <c r="H979" s="30">
        <f t="shared" si="198"/>
        <v>-4.1347809999999754</v>
      </c>
      <c r="I979" s="30">
        <f>(C979-C978)*'ADF test'!$E$3</f>
        <v>-2.6088911563856487</v>
      </c>
      <c r="J979" s="5">
        <f t="shared" si="188"/>
        <v>-1</v>
      </c>
      <c r="K979" s="49">
        <f t="shared" si="194"/>
        <v>-159</v>
      </c>
      <c r="L979" s="5">
        <f t="shared" si="189"/>
        <v>-1</v>
      </c>
      <c r="M979" s="49">
        <f t="shared" si="195"/>
        <v>-1343</v>
      </c>
      <c r="N979" s="42">
        <f t="shared" si="186"/>
        <v>-1</v>
      </c>
      <c r="P979" s="5">
        <f t="shared" si="190"/>
        <v>653.29539799999611</v>
      </c>
      <c r="Q979" s="5">
        <f t="shared" si="191"/>
        <v>-412.2048027089325</v>
      </c>
      <c r="R979" s="5">
        <f t="shared" si="192"/>
        <v>241.09059529106361</v>
      </c>
      <c r="S979" s="3">
        <f t="shared" si="193"/>
        <v>34599.425764759471</v>
      </c>
    </row>
    <row r="980" spans="1:19" x14ac:dyDescent="0.3">
      <c r="A980" s="4">
        <v>41711</v>
      </c>
      <c r="B980" s="11">
        <v>193.216431</v>
      </c>
      <c r="C980" s="11">
        <v>106.34120900000001</v>
      </c>
      <c r="D980" s="3">
        <f>B980-'ADF test'!$E$3*'Profitability analysis'!C980</f>
        <v>83.836299838349916</v>
      </c>
      <c r="E980" s="3">
        <f t="shared" si="187"/>
        <v>72.963931984249228</v>
      </c>
      <c r="F980" s="3">
        <f t="shared" si="196"/>
        <v>6.4980460864283431</v>
      </c>
      <c r="G980" s="17">
        <f t="shared" si="197"/>
        <v>1.6731749374336455</v>
      </c>
      <c r="H980" s="30">
        <f t="shared" si="198"/>
        <v>-0.34051500000001056</v>
      </c>
      <c r="I980" s="30">
        <f>(C980-C979)*'ADF test'!$E$3</f>
        <v>-0.2415675007428191</v>
      </c>
      <c r="J980" s="5">
        <f t="shared" si="188"/>
        <v>-10</v>
      </c>
      <c r="K980" s="49">
        <f t="shared" si="194"/>
        <v>-169</v>
      </c>
      <c r="L980" s="5">
        <f t="shared" si="189"/>
        <v>-10</v>
      </c>
      <c r="M980" s="49">
        <f t="shared" si="195"/>
        <v>-1353</v>
      </c>
      <c r="N980" s="42">
        <f t="shared" si="186"/>
        <v>-10</v>
      </c>
      <c r="P980" s="5">
        <f t="shared" si="190"/>
        <v>54.141885000001679</v>
      </c>
      <c r="Q980" s="5">
        <f t="shared" si="191"/>
        <v>-38.409232618108234</v>
      </c>
      <c r="R980" s="5">
        <f t="shared" si="192"/>
        <v>15.732652381893445</v>
      </c>
      <c r="S980" s="3">
        <f t="shared" si="193"/>
        <v>34615.158417141363</v>
      </c>
    </row>
    <row r="981" spans="1:19" x14ac:dyDescent="0.3">
      <c r="A981" s="4">
        <v>41712</v>
      </c>
      <c r="B981" s="11">
        <v>196.57290599999999</v>
      </c>
      <c r="C981" s="11">
        <v>106.012421</v>
      </c>
      <c r="D981" s="3">
        <f>B981-'ADF test'!$E$3*'Profitability analysis'!C981</f>
        <v>87.530958642188139</v>
      </c>
      <c r="E981" s="3">
        <f t="shared" si="187"/>
        <v>73.183301776955474</v>
      </c>
      <c r="F981" s="3">
        <f t="shared" si="196"/>
        <v>6.8769804266357903</v>
      </c>
      <c r="G981" s="17">
        <f t="shared" si="197"/>
        <v>2.0863309148971245</v>
      </c>
      <c r="H981" s="30">
        <f t="shared" si="198"/>
        <v>3.356474999999989</v>
      </c>
      <c r="I981" s="30">
        <f>(C981-C980)*'ADF test'!$E$3</f>
        <v>-0.33818380383823671</v>
      </c>
      <c r="J981" s="5">
        <f t="shared" si="188"/>
        <v>-10</v>
      </c>
      <c r="K981" s="49">
        <f t="shared" si="194"/>
        <v>-179</v>
      </c>
      <c r="L981" s="5">
        <f t="shared" si="189"/>
        <v>-10</v>
      </c>
      <c r="M981" s="49">
        <f t="shared" si="195"/>
        <v>-1363</v>
      </c>
      <c r="N981" s="42">
        <f t="shared" si="186"/>
        <v>-10</v>
      </c>
      <c r="P981" s="5">
        <f t="shared" si="190"/>
        <v>-567.2442749999982</v>
      </c>
      <c r="Q981" s="5">
        <f t="shared" si="191"/>
        <v>-57.153062848662003</v>
      </c>
      <c r="R981" s="5">
        <f t="shared" si="192"/>
        <v>-624.39733784866019</v>
      </c>
      <c r="S981" s="3">
        <f t="shared" si="193"/>
        <v>33990.761079292701</v>
      </c>
    </row>
    <row r="982" spans="1:19" x14ac:dyDescent="0.3">
      <c r="A982" s="4">
        <v>41716</v>
      </c>
      <c r="B982" s="11">
        <v>204.064178</v>
      </c>
      <c r="C982" s="11">
        <v>111.27310900000001</v>
      </c>
      <c r="D982" s="3">
        <f>B982-'ADF test'!$E$3*'Profitability analysis'!C982</f>
        <v>89.611207494609317</v>
      </c>
      <c r="E982" s="3">
        <f t="shared" si="187"/>
        <v>73.438521596443664</v>
      </c>
      <c r="F982" s="3">
        <f t="shared" si="196"/>
        <v>7.3402034324197922</v>
      </c>
      <c r="G982" s="17">
        <f t="shared" si="197"/>
        <v>2.203302135569575</v>
      </c>
      <c r="H982" s="30">
        <f t="shared" si="198"/>
        <v>7.4912720000000093</v>
      </c>
      <c r="I982" s="30">
        <f>(C982-C981)*'ADF test'!$E$3</f>
        <v>5.4110231475788364</v>
      </c>
      <c r="J982" s="5">
        <f t="shared" si="188"/>
        <v>-10</v>
      </c>
      <c r="K982" s="49">
        <f t="shared" si="194"/>
        <v>-189</v>
      </c>
      <c r="L982" s="5">
        <f t="shared" si="189"/>
        <v>-10</v>
      </c>
      <c r="M982" s="49">
        <f t="shared" si="195"/>
        <v>-1373</v>
      </c>
      <c r="N982" s="42">
        <f t="shared" si="186"/>
        <v>-10</v>
      </c>
      <c r="P982" s="5">
        <f t="shared" si="190"/>
        <v>-1340.9376880000016</v>
      </c>
      <c r="Q982" s="5">
        <f t="shared" si="191"/>
        <v>968.57314341661174</v>
      </c>
      <c r="R982" s="5">
        <f t="shared" si="192"/>
        <v>-372.36454458338983</v>
      </c>
      <c r="S982" s="3">
        <f t="shared" si="193"/>
        <v>33618.396534709311</v>
      </c>
    </row>
    <row r="983" spans="1:19" x14ac:dyDescent="0.3">
      <c r="A983" s="4">
        <v>41717</v>
      </c>
      <c r="B983" s="11">
        <v>201.68060299999999</v>
      </c>
      <c r="C983" s="11">
        <v>111.789787</v>
      </c>
      <c r="D983" s="3">
        <f>B983-'ADF test'!$E$3*'Profitability analysis'!C983</f>
        <v>86.696189341575945</v>
      </c>
      <c r="E983" s="3">
        <f t="shared" si="187"/>
        <v>73.796735434802642</v>
      </c>
      <c r="F983" s="3">
        <f t="shared" si="196"/>
        <v>7.7194087147998234</v>
      </c>
      <c r="G983" s="17">
        <f t="shared" si="197"/>
        <v>1.6710417058293832</v>
      </c>
      <c r="H983" s="30">
        <f t="shared" si="198"/>
        <v>-2.3835750000000075</v>
      </c>
      <c r="I983" s="30">
        <f>(C983-C982)*'ADF test'!$E$3</f>
        <v>0.53144315303335432</v>
      </c>
      <c r="J983" s="5">
        <f t="shared" si="188"/>
        <v>-10</v>
      </c>
      <c r="K983" s="49">
        <f t="shared" si="194"/>
        <v>-199</v>
      </c>
      <c r="L983" s="5">
        <f t="shared" si="189"/>
        <v>-10</v>
      </c>
      <c r="M983" s="49">
        <f t="shared" si="195"/>
        <v>-1383</v>
      </c>
      <c r="N983" s="42">
        <f t="shared" si="186"/>
        <v>-10</v>
      </c>
      <c r="P983" s="5">
        <f t="shared" si="190"/>
        <v>450.49567500000143</v>
      </c>
      <c r="Q983" s="5">
        <f t="shared" si="191"/>
        <v>100.44275592330396</v>
      </c>
      <c r="R983" s="5">
        <f t="shared" si="192"/>
        <v>550.93843092330542</v>
      </c>
      <c r="S983" s="3">
        <f t="shared" si="193"/>
        <v>34169.334965632617</v>
      </c>
    </row>
    <row r="984" spans="1:19" x14ac:dyDescent="0.3">
      <c r="A984" s="4">
        <v>41718</v>
      </c>
      <c r="B984" s="11">
        <v>195.454071</v>
      </c>
      <c r="C984" s="11">
        <v>108.126091</v>
      </c>
      <c r="D984" s="3">
        <f>B984-'ADF test'!$E$3*'Profitability analysis'!C984</f>
        <v>84.238051107123738</v>
      </c>
      <c r="E984" s="3">
        <f t="shared" si="187"/>
        <v>74.040339115550097</v>
      </c>
      <c r="F984" s="3">
        <f t="shared" si="196"/>
        <v>7.9340224861483337</v>
      </c>
      <c r="G984" s="17">
        <f t="shared" si="197"/>
        <v>1.2853142286119537</v>
      </c>
      <c r="H984" s="30">
        <f t="shared" si="198"/>
        <v>-6.2265319999999917</v>
      </c>
      <c r="I984" s="30">
        <f>(C984-C983)*'ADF test'!$E$3</f>
        <v>-3.7683937655477751</v>
      </c>
      <c r="J984" s="5">
        <f t="shared" si="188"/>
        <v>-1</v>
      </c>
      <c r="K984" s="49">
        <f t="shared" si="194"/>
        <v>-200</v>
      </c>
      <c r="L984" s="5">
        <f t="shared" si="189"/>
        <v>-1</v>
      </c>
      <c r="M984" s="49">
        <f t="shared" si="195"/>
        <v>-1384</v>
      </c>
      <c r="N984" s="42">
        <f t="shared" si="186"/>
        <v>-1</v>
      </c>
      <c r="P984" s="5">
        <f t="shared" si="190"/>
        <v>1239.0798679999984</v>
      </c>
      <c r="Q984" s="5">
        <f t="shared" si="191"/>
        <v>-749.91035934400725</v>
      </c>
      <c r="R984" s="5">
        <f t="shared" si="192"/>
        <v>489.16950865599119</v>
      </c>
      <c r="S984" s="3">
        <f t="shared" si="193"/>
        <v>34658.504474288609</v>
      </c>
    </row>
    <row r="985" spans="1:19" x14ac:dyDescent="0.3">
      <c r="A985" s="4">
        <v>41719</v>
      </c>
      <c r="B985" s="11">
        <v>196.524261</v>
      </c>
      <c r="C985" s="11">
        <v>109.39428700000001</v>
      </c>
      <c r="D985" s="3">
        <f>B985-'ADF test'!$E$3*'Profitability analysis'!C985</f>
        <v>84.003803757547601</v>
      </c>
      <c r="E985" s="3">
        <f t="shared" si="187"/>
        <v>74.271368891552214</v>
      </c>
      <c r="F985" s="3">
        <f t="shared" si="196"/>
        <v>8.124007774737132</v>
      </c>
      <c r="G985" s="17">
        <f t="shared" si="197"/>
        <v>1.1979844352512696</v>
      </c>
      <c r="H985" s="30">
        <f t="shared" si="198"/>
        <v>1.0701899999999966</v>
      </c>
      <c r="I985" s="30">
        <f>(C985-C984)*'ADF test'!$E$3</f>
        <v>1.304437349576121</v>
      </c>
      <c r="J985" s="5">
        <f t="shared" si="188"/>
        <v>-1</v>
      </c>
      <c r="K985" s="49">
        <f t="shared" si="194"/>
        <v>-201</v>
      </c>
      <c r="L985" s="5">
        <f t="shared" si="189"/>
        <v>-1</v>
      </c>
      <c r="M985" s="49">
        <f t="shared" si="195"/>
        <v>-1385</v>
      </c>
      <c r="N985" s="42">
        <f t="shared" si="186"/>
        <v>-1</v>
      </c>
      <c r="P985" s="5">
        <f t="shared" si="190"/>
        <v>-214.03799999999933</v>
      </c>
      <c r="Q985" s="5">
        <f t="shared" si="191"/>
        <v>260.88746991522419</v>
      </c>
      <c r="R985" s="5">
        <f t="shared" si="192"/>
        <v>46.849469915224859</v>
      </c>
      <c r="S985" s="3">
        <f t="shared" si="193"/>
        <v>34705.353944203831</v>
      </c>
    </row>
    <row r="986" spans="1:19" x14ac:dyDescent="0.3">
      <c r="A986" s="4">
        <v>41722</v>
      </c>
      <c r="B986" s="11">
        <v>199.73481799999999</v>
      </c>
      <c r="C986" s="11">
        <v>110.662498</v>
      </c>
      <c r="D986" s="3">
        <f>B986-'ADF test'!$E$3*'Profitability analysis'!C986</f>
        <v>85.909907979315165</v>
      </c>
      <c r="E986" s="3">
        <f t="shared" si="187"/>
        <v>74.626052236512137</v>
      </c>
      <c r="F986" s="3">
        <f t="shared" si="196"/>
        <v>8.3967790826314417</v>
      </c>
      <c r="G986" s="17">
        <f t="shared" si="197"/>
        <v>1.3438314420041659</v>
      </c>
      <c r="H986" s="30">
        <f t="shared" si="198"/>
        <v>3.2105569999999943</v>
      </c>
      <c r="I986" s="30">
        <f>(C986-C985)*'ADF test'!$E$3</f>
        <v>1.3044527782324418</v>
      </c>
      <c r="J986" s="5">
        <f t="shared" si="188"/>
        <v>-1</v>
      </c>
      <c r="K986" s="49">
        <f t="shared" si="194"/>
        <v>-202</v>
      </c>
      <c r="L986" s="5">
        <f t="shared" si="189"/>
        <v>-1</v>
      </c>
      <c r="M986" s="49">
        <f t="shared" si="195"/>
        <v>-1386</v>
      </c>
      <c r="N986" s="42">
        <f t="shared" si="186"/>
        <v>-1</v>
      </c>
      <c r="P986" s="5">
        <f t="shared" si="190"/>
        <v>-645.32195699999886</v>
      </c>
      <c r="Q986" s="5">
        <f t="shared" si="191"/>
        <v>262.19500842472081</v>
      </c>
      <c r="R986" s="5">
        <f t="shared" si="192"/>
        <v>-383.12694857527805</v>
      </c>
      <c r="S986" s="3">
        <f t="shared" si="193"/>
        <v>34322.226995628553</v>
      </c>
    </row>
    <row r="987" spans="1:19" x14ac:dyDescent="0.3">
      <c r="A987" s="4">
        <v>41723</v>
      </c>
      <c r="B987" s="11">
        <v>201.14550800000001</v>
      </c>
      <c r="C987" s="11">
        <v>111.460999</v>
      </c>
      <c r="D987" s="3">
        <f>B987-'ADF test'!$E$3*'Profitability analysis'!C987</f>
        <v>86.499278145414195</v>
      </c>
      <c r="E987" s="3">
        <f t="shared" si="187"/>
        <v>74.964564809833561</v>
      </c>
      <c r="F987" s="3">
        <f t="shared" si="196"/>
        <v>8.6687226842965703</v>
      </c>
      <c r="G987" s="17">
        <f t="shared" si="197"/>
        <v>1.3306127967936749</v>
      </c>
      <c r="H987" s="30">
        <f t="shared" si="198"/>
        <v>1.4106900000000167</v>
      </c>
      <c r="I987" s="30">
        <f>(C987-C986)*'ADF test'!$E$3</f>
        <v>0.82131983390097563</v>
      </c>
      <c r="J987" s="5">
        <f t="shared" si="188"/>
        <v>-1</v>
      </c>
      <c r="K987" s="49">
        <f t="shared" si="194"/>
        <v>-203</v>
      </c>
      <c r="L987" s="5">
        <f t="shared" si="189"/>
        <v>-1</v>
      </c>
      <c r="M987" s="49">
        <f t="shared" si="195"/>
        <v>-1387</v>
      </c>
      <c r="N987" s="42">
        <f t="shared" si="186"/>
        <v>-1</v>
      </c>
      <c r="P987" s="5">
        <f t="shared" si="190"/>
        <v>-284.95938000000336</v>
      </c>
      <c r="Q987" s="5">
        <f t="shared" si="191"/>
        <v>165.90660644799706</v>
      </c>
      <c r="R987" s="5">
        <f t="shared" si="192"/>
        <v>-119.0527735520063</v>
      </c>
      <c r="S987" s="3">
        <f t="shared" si="193"/>
        <v>34203.174222076545</v>
      </c>
    </row>
    <row r="988" spans="1:19" x14ac:dyDescent="0.3">
      <c r="A988" s="4">
        <v>41724</v>
      </c>
      <c r="B988" s="11">
        <v>203.237213</v>
      </c>
      <c r="C988" s="11">
        <v>112.400414</v>
      </c>
      <c r="D988" s="3">
        <f>B988-'ADF test'!$E$3*'Profitability analysis'!C988</f>
        <v>87.624722399636696</v>
      </c>
      <c r="E988" s="3">
        <f t="shared" si="187"/>
        <v>75.400664931501112</v>
      </c>
      <c r="F988" s="3">
        <f t="shared" si="196"/>
        <v>8.9705478406194672</v>
      </c>
      <c r="G988" s="17">
        <f t="shared" si="197"/>
        <v>1.3626879523214763</v>
      </c>
      <c r="H988" s="30">
        <f t="shared" si="198"/>
        <v>2.0917049999999904</v>
      </c>
      <c r="I988" s="30">
        <f>(C988-C987)*'ADF test'!$E$3</f>
        <v>0.96626074577750154</v>
      </c>
      <c r="J988" s="5">
        <f t="shared" si="188"/>
        <v>-1</v>
      </c>
      <c r="K988" s="49">
        <f t="shared" si="194"/>
        <v>-204</v>
      </c>
      <c r="L988" s="5">
        <f t="shared" si="189"/>
        <v>-1</v>
      </c>
      <c r="M988" s="49">
        <f t="shared" si="195"/>
        <v>-1388</v>
      </c>
      <c r="N988" s="42">
        <f t="shared" si="186"/>
        <v>-1</v>
      </c>
      <c r="P988" s="5">
        <f t="shared" si="190"/>
        <v>-424.61611499999805</v>
      </c>
      <c r="Q988" s="5">
        <f t="shared" si="191"/>
        <v>196.1509313928328</v>
      </c>
      <c r="R988" s="5">
        <f t="shared" si="192"/>
        <v>-228.46518360716524</v>
      </c>
      <c r="S988" s="3">
        <f t="shared" si="193"/>
        <v>33974.70903846938</v>
      </c>
    </row>
    <row r="989" spans="1:19" x14ac:dyDescent="0.3">
      <c r="A989" s="4">
        <v>41725</v>
      </c>
      <c r="B989" s="11">
        <v>205.86404400000001</v>
      </c>
      <c r="C989" s="11">
        <v>114.608017</v>
      </c>
      <c r="D989" s="3">
        <f>B989-'ADF test'!$E$3*'Profitability analysis'!C989</f>
        <v>87.980863532899775</v>
      </c>
      <c r="E989" s="3">
        <f t="shared" si="187"/>
        <v>75.834065072267791</v>
      </c>
      <c r="F989" s="3">
        <f t="shared" si="196"/>
        <v>9.2589184120560759</v>
      </c>
      <c r="G989" s="17">
        <f t="shared" si="197"/>
        <v>1.3119025268454239</v>
      </c>
      <c r="H989" s="30">
        <f t="shared" si="198"/>
        <v>2.6268310000000099</v>
      </c>
      <c r="I989" s="30">
        <f>(C989-C988)*'ADF test'!$E$3</f>
        <v>2.2706898667369191</v>
      </c>
      <c r="J989" s="5">
        <f t="shared" si="188"/>
        <v>-1</v>
      </c>
      <c r="K989" s="49">
        <f t="shared" si="194"/>
        <v>-205</v>
      </c>
      <c r="L989" s="5">
        <f t="shared" si="189"/>
        <v>-1</v>
      </c>
      <c r="M989" s="49">
        <f t="shared" si="195"/>
        <v>-1389</v>
      </c>
      <c r="N989" s="42">
        <f t="shared" si="186"/>
        <v>-1</v>
      </c>
      <c r="P989" s="5">
        <f t="shared" si="190"/>
        <v>-535.87352400000202</v>
      </c>
      <c r="Q989" s="5">
        <f t="shared" si="191"/>
        <v>463.22073281433148</v>
      </c>
      <c r="R989" s="5">
        <f t="shared" si="192"/>
        <v>-72.652791185670537</v>
      </c>
      <c r="S989" s="3">
        <f t="shared" si="193"/>
        <v>33902.056247283712</v>
      </c>
    </row>
    <row r="990" spans="1:19" x14ac:dyDescent="0.3">
      <c r="A990" s="4">
        <v>41726</v>
      </c>
      <c r="B990" s="11">
        <v>221.770813</v>
      </c>
      <c r="C990" s="11">
        <v>125.64608800000001</v>
      </c>
      <c r="D990" s="3">
        <f>B990-'ADF test'!$E$3*'Profitability analysis'!C990</f>
        <v>92.534125598898243</v>
      </c>
      <c r="E990" s="3">
        <f t="shared" si="187"/>
        <v>76.417829744001224</v>
      </c>
      <c r="F990" s="3">
        <f t="shared" si="196"/>
        <v>9.745215178213952</v>
      </c>
      <c r="G990" s="17">
        <f t="shared" si="197"/>
        <v>1.6537650077677117</v>
      </c>
      <c r="H990" s="30">
        <f t="shared" si="198"/>
        <v>15.906768999999997</v>
      </c>
      <c r="I990" s="30">
        <f>(C990-C989)*'ADF test'!$E$3</f>
        <v>11.353506934001533</v>
      </c>
      <c r="J990" s="5">
        <f t="shared" si="188"/>
        <v>-10</v>
      </c>
      <c r="K990" s="49">
        <f t="shared" si="194"/>
        <v>-215</v>
      </c>
      <c r="L990" s="5">
        <f t="shared" si="189"/>
        <v>-10</v>
      </c>
      <c r="M990" s="49">
        <f t="shared" si="195"/>
        <v>-1399</v>
      </c>
      <c r="N990" s="42">
        <f t="shared" si="186"/>
        <v>-10</v>
      </c>
      <c r="P990" s="5">
        <f t="shared" si="190"/>
        <v>-3260.8876449999993</v>
      </c>
      <c r="Q990" s="5">
        <f t="shared" si="191"/>
        <v>2327.4689214703144</v>
      </c>
      <c r="R990" s="5">
        <f t="shared" si="192"/>
        <v>-933.41872352968494</v>
      </c>
      <c r="S990" s="3">
        <f t="shared" si="193"/>
        <v>32968.637523754027</v>
      </c>
    </row>
    <row r="991" spans="1:19" x14ac:dyDescent="0.3">
      <c r="A991" s="4">
        <v>41729</v>
      </c>
      <c r="B991" s="11">
        <v>222.30590799999999</v>
      </c>
      <c r="C991" s="11">
        <v>129.07492099999999</v>
      </c>
      <c r="D991" s="3">
        <f>B991-'ADF test'!$E$3*'Profitability analysis'!C991</f>
        <v>89.542401534132921</v>
      </c>
      <c r="E991" s="3">
        <f t="shared" si="187"/>
        <v>77.095335167827059</v>
      </c>
      <c r="F991" s="3">
        <f t="shared" si="196"/>
        <v>9.9320845717161212</v>
      </c>
      <c r="G991" s="17">
        <f t="shared" si="197"/>
        <v>1.2532179198062534</v>
      </c>
      <c r="H991" s="30">
        <f t="shared" si="198"/>
        <v>0.53509499999998411</v>
      </c>
      <c r="I991" s="30">
        <f>(C991-C990)*'ADF test'!$E$3</f>
        <v>3.5268190647653093</v>
      </c>
      <c r="J991" s="5">
        <f t="shared" si="188"/>
        <v>-1</v>
      </c>
      <c r="K991" s="49">
        <f t="shared" si="194"/>
        <v>-216</v>
      </c>
      <c r="L991" s="5">
        <f t="shared" si="189"/>
        <v>-1</v>
      </c>
      <c r="M991" s="49">
        <f t="shared" si="195"/>
        <v>-1400</v>
      </c>
      <c r="N991" s="42">
        <f t="shared" si="186"/>
        <v>-1</v>
      </c>
      <c r="P991" s="5">
        <f t="shared" si="190"/>
        <v>-115.04542499999658</v>
      </c>
      <c r="Q991" s="5">
        <f t="shared" si="191"/>
        <v>758.26609892454144</v>
      </c>
      <c r="R991" s="5">
        <f t="shared" si="192"/>
        <v>643.22067392454483</v>
      </c>
      <c r="S991" s="3">
        <f t="shared" si="193"/>
        <v>33611.858197678572</v>
      </c>
    </row>
    <row r="992" spans="1:19" x14ac:dyDescent="0.3">
      <c r="A992" s="4">
        <v>41730</v>
      </c>
      <c r="B992" s="11">
        <v>217.83059700000001</v>
      </c>
      <c r="C992" s="11">
        <v>126.67944300000001</v>
      </c>
      <c r="D992" s="3">
        <f>B992-'ADF test'!$E$3*'Profitability analysis'!C992</f>
        <v>87.531024321408637</v>
      </c>
      <c r="E992" s="3">
        <f t="shared" si="187"/>
        <v>77.681362150325711</v>
      </c>
      <c r="F992" s="3">
        <f t="shared" si="196"/>
        <v>10.014284365480696</v>
      </c>
      <c r="G992" s="17">
        <f t="shared" si="197"/>
        <v>0.98356126225402341</v>
      </c>
      <c r="H992" s="30">
        <f t="shared" si="198"/>
        <v>-4.4753109999999765</v>
      </c>
      <c r="I992" s="30">
        <f>(C992-C991)*'ADF test'!$E$3</f>
        <v>-2.4639337872756868</v>
      </c>
      <c r="J992" s="5">
        <f t="shared" si="188"/>
        <v>0</v>
      </c>
      <c r="K992" s="49">
        <f t="shared" si="194"/>
        <v>-216</v>
      </c>
      <c r="L992" s="5">
        <f t="shared" si="189"/>
        <v>0</v>
      </c>
      <c r="M992" s="49">
        <f t="shared" si="195"/>
        <v>-1400</v>
      </c>
      <c r="N992" s="42">
        <f t="shared" si="186"/>
        <v>0</v>
      </c>
      <c r="P992" s="5">
        <f t="shared" si="190"/>
        <v>966.66717599999492</v>
      </c>
      <c r="Q992" s="5">
        <f t="shared" si="191"/>
        <v>-532.20969805154834</v>
      </c>
      <c r="R992" s="5">
        <f t="shared" si="192"/>
        <v>434.45747794844658</v>
      </c>
      <c r="S992" s="3">
        <f t="shared" si="193"/>
        <v>34046.315675627018</v>
      </c>
    </row>
    <row r="993" spans="1:19" x14ac:dyDescent="0.3">
      <c r="A993" s="4">
        <v>41731</v>
      </c>
      <c r="B993" s="11">
        <v>229.35938999999999</v>
      </c>
      <c r="C993" s="11">
        <v>135.27503999999999</v>
      </c>
      <c r="D993" s="3">
        <f>B993-'ADF test'!$E$3*'Profitability analysis'!C993</f>
        <v>90.21858318354316</v>
      </c>
      <c r="E993" s="3">
        <f t="shared" si="187"/>
        <v>78.412038724259077</v>
      </c>
      <c r="F993" s="3">
        <f t="shared" si="196"/>
        <v>10.105331460898467</v>
      </c>
      <c r="G993" s="17">
        <f t="shared" si="197"/>
        <v>1.1683480650751816</v>
      </c>
      <c r="H993" s="30">
        <f t="shared" si="198"/>
        <v>11.528792999999979</v>
      </c>
      <c r="I993" s="30">
        <f>(C993-C992)*'ADF test'!$E$3</f>
        <v>8.8412341378654453</v>
      </c>
      <c r="J993" s="5">
        <f t="shared" si="188"/>
        <v>-1</v>
      </c>
      <c r="K993" s="49">
        <f t="shared" si="194"/>
        <v>-217</v>
      </c>
      <c r="L993" s="5">
        <f t="shared" si="189"/>
        <v>-1</v>
      </c>
      <c r="M993" s="49">
        <f t="shared" si="195"/>
        <v>-1401</v>
      </c>
      <c r="N993" s="42">
        <f t="shared" si="186"/>
        <v>-1</v>
      </c>
      <c r="P993" s="5">
        <f t="shared" si="190"/>
        <v>-2490.2192879999957</v>
      </c>
      <c r="Q993" s="5">
        <f t="shared" si="191"/>
        <v>1909.7065737789362</v>
      </c>
      <c r="R993" s="5">
        <f t="shared" si="192"/>
        <v>-580.51271422105947</v>
      </c>
      <c r="S993" s="3">
        <f t="shared" si="193"/>
        <v>33465.802961405956</v>
      </c>
    </row>
    <row r="994" spans="1:19" x14ac:dyDescent="0.3">
      <c r="A994" s="4">
        <v>41732</v>
      </c>
      <c r="B994" s="11">
        <v>225.856964</v>
      </c>
      <c r="C994" s="11">
        <v>133.95988500000001</v>
      </c>
      <c r="D994" s="3">
        <f>B994-'ADF test'!$E$3*'Profitability analysis'!C994</f>
        <v>88.068895484627348</v>
      </c>
      <c r="E994" s="3">
        <f t="shared" si="187"/>
        <v>79.059243969002864</v>
      </c>
      <c r="F994" s="3">
        <f t="shared" si="196"/>
        <v>10.080467096937664</v>
      </c>
      <c r="G994" s="17">
        <f t="shared" si="197"/>
        <v>0.89377321794557685</v>
      </c>
      <c r="H994" s="30">
        <f t="shared" si="198"/>
        <v>-3.5024259999999856</v>
      </c>
      <c r="I994" s="30">
        <f>(C994-C993)*'ADF test'!$E$3</f>
        <v>-1.3527383010841758</v>
      </c>
      <c r="J994" s="5">
        <f t="shared" si="188"/>
        <v>0</v>
      </c>
      <c r="K994" s="49">
        <f t="shared" si="194"/>
        <v>-217</v>
      </c>
      <c r="L994" s="5">
        <f t="shared" si="189"/>
        <v>0</v>
      </c>
      <c r="M994" s="49">
        <f t="shared" si="195"/>
        <v>-1401</v>
      </c>
      <c r="N994" s="42">
        <f t="shared" si="186"/>
        <v>0</v>
      </c>
      <c r="P994" s="5">
        <f t="shared" si="190"/>
        <v>760.0264419999969</v>
      </c>
      <c r="Q994" s="5">
        <f t="shared" si="191"/>
        <v>-293.54421133526614</v>
      </c>
      <c r="R994" s="5">
        <f t="shared" si="192"/>
        <v>466.48223066473076</v>
      </c>
      <c r="S994" s="3">
        <f t="shared" si="193"/>
        <v>33932.285192070689</v>
      </c>
    </row>
    <row r="995" spans="1:19" x14ac:dyDescent="0.3">
      <c r="A995" s="4">
        <v>41733</v>
      </c>
      <c r="B995" s="11">
        <v>226.68392900000001</v>
      </c>
      <c r="C995" s="11">
        <v>133.161362</v>
      </c>
      <c r="D995" s="3">
        <f>B995-'ADF test'!$E$3*'Profitability analysis'!C995</f>
        <v>89.717202947224308</v>
      </c>
      <c r="E995" s="3">
        <f t="shared" si="187"/>
        <v>79.868466613427671</v>
      </c>
      <c r="F995" s="3">
        <f t="shared" si="196"/>
        <v>9.9226942891467935</v>
      </c>
      <c r="G995" s="17">
        <f t="shared" si="197"/>
        <v>0.99254658531291751</v>
      </c>
      <c r="H995" s="30">
        <f t="shared" si="198"/>
        <v>0.82696500000000128</v>
      </c>
      <c r="I995" s="30">
        <f>(C995-C994)*'ADF test'!$E$3</f>
        <v>-0.82134246259694288</v>
      </c>
      <c r="J995" s="5">
        <f t="shared" si="188"/>
        <v>0</v>
      </c>
      <c r="K995" s="49">
        <f t="shared" si="194"/>
        <v>-217</v>
      </c>
      <c r="L995" s="5">
        <f t="shared" si="189"/>
        <v>0</v>
      </c>
      <c r="M995" s="49">
        <f t="shared" si="195"/>
        <v>-1401</v>
      </c>
      <c r="N995" s="42">
        <f t="shared" ref="N995:N1058" si="199">IF(J995&lt;&gt;"",J995,IF(L995&lt;&gt;"",L995,N994))</f>
        <v>0</v>
      </c>
      <c r="P995" s="5">
        <f t="shared" si="190"/>
        <v>-179.45140500000028</v>
      </c>
      <c r="Q995" s="5">
        <f t="shared" si="191"/>
        <v>-178.23131438353661</v>
      </c>
      <c r="R995" s="5">
        <f t="shared" si="192"/>
        <v>-357.68271938353689</v>
      </c>
      <c r="S995" s="3">
        <f t="shared" si="193"/>
        <v>33574.602472687155</v>
      </c>
    </row>
    <row r="996" spans="1:19" x14ac:dyDescent="0.3">
      <c r="A996" s="4">
        <v>41736</v>
      </c>
      <c r="B996" s="11">
        <v>224.88407900000001</v>
      </c>
      <c r="C996" s="11">
        <v>130.155258</v>
      </c>
      <c r="D996" s="3">
        <f>B996-'ADF test'!$E$3*'Profitability analysis'!C996</f>
        <v>91.00936264786219</v>
      </c>
      <c r="E996" s="3">
        <f t="shared" ref="E996:E1059" si="200">AVERAGE(D967:D996)</f>
        <v>80.808731069505029</v>
      </c>
      <c r="F996" s="3">
        <f t="shared" si="196"/>
        <v>9.5802398459554006</v>
      </c>
      <c r="G996" s="17">
        <f t="shared" si="197"/>
        <v>1.0647574322122717</v>
      </c>
      <c r="H996" s="30">
        <f t="shared" si="198"/>
        <v>-1.7998499999999922</v>
      </c>
      <c r="I996" s="30">
        <f>(C996-C995)*'ADF test'!$E$3</f>
        <v>-3.0920097006378802</v>
      </c>
      <c r="J996" s="5">
        <f t="shared" ref="J996:J1059" si="201">IF(AND(G996&lt;-1.5,G996&gt;-2.5),10,IF(AND(G996&lt;-1,G996&gt;-1.5),1,IF(AND(G996&gt;1.5,G996&lt;2.5),-10,IF(AND(G996&gt;1,G996&lt;1.5),-1,0))))</f>
        <v>-1</v>
      </c>
      <c r="K996" s="49">
        <f t="shared" si="194"/>
        <v>-218</v>
      </c>
      <c r="L996" s="5">
        <f t="shared" ref="L996:L1059" si="202">IF(AND(G996&gt;1.5,G996&lt;2.5),-10,IF(AND(G996&gt;1,G996&lt;1.5),-1,0))</f>
        <v>-1</v>
      </c>
      <c r="M996" s="49">
        <f t="shared" si="195"/>
        <v>-1402</v>
      </c>
      <c r="N996" s="42">
        <f t="shared" si="199"/>
        <v>-1</v>
      </c>
      <c r="P996" s="5">
        <f t="shared" ref="P996:P1059" si="203">K995*H996</f>
        <v>390.5674499999983</v>
      </c>
      <c r="Q996" s="5">
        <f t="shared" ref="Q996:Q1059" si="204">I996*-1*K995</f>
        <v>-670.96610503841998</v>
      </c>
      <c r="R996" s="5">
        <f t="shared" ref="R996:R1059" si="205">SUM(P996:Q996)</f>
        <v>-280.39865503842168</v>
      </c>
      <c r="S996" s="3">
        <f t="shared" ref="S996:S1059" si="206">R996+S995</f>
        <v>33294.203817648733</v>
      </c>
    </row>
    <row r="997" spans="1:19" x14ac:dyDescent="0.3">
      <c r="A997" s="4">
        <v>41738</v>
      </c>
      <c r="B997" s="11">
        <v>233.688751</v>
      </c>
      <c r="C997" s="11">
        <v>138.65692100000001</v>
      </c>
      <c r="D997" s="3">
        <f>B997-'ADF test'!$E$3*'Profitability analysis'!C997</f>
        <v>91.069418870246295</v>
      </c>
      <c r="E997" s="3">
        <f t="shared" si="200"/>
        <v>81.728240342066059</v>
      </c>
      <c r="F997" s="3">
        <f t="shared" si="196"/>
        <v>9.1753497218889954</v>
      </c>
      <c r="G997" s="17">
        <f t="shared" si="197"/>
        <v>1.0180732954402418</v>
      </c>
      <c r="H997" s="30">
        <f t="shared" si="198"/>
        <v>8.8046719999999823</v>
      </c>
      <c r="I997" s="30">
        <f>(C997-C996)*'ADF test'!$E$3</f>
        <v>8.7446157776158859</v>
      </c>
      <c r="J997" s="5">
        <f t="shared" si="201"/>
        <v>-1</v>
      </c>
      <c r="K997" s="49">
        <f t="shared" ref="K997:K1060" si="207">J997+K996</f>
        <v>-219</v>
      </c>
      <c r="L997" s="5">
        <f t="shared" si="202"/>
        <v>-1</v>
      </c>
      <c r="M997" s="49">
        <f t="shared" ref="M997:M1060" si="208">L997+M996</f>
        <v>-1403</v>
      </c>
      <c r="N997" s="42">
        <f t="shared" si="199"/>
        <v>-1</v>
      </c>
      <c r="P997" s="5">
        <f t="shared" si="203"/>
        <v>-1919.4184959999961</v>
      </c>
      <c r="Q997" s="5">
        <f t="shared" si="204"/>
        <v>1906.3262395202632</v>
      </c>
      <c r="R997" s="5">
        <f t="shared" si="205"/>
        <v>-13.092256479732896</v>
      </c>
      <c r="S997" s="3">
        <f t="shared" si="206"/>
        <v>33281.111561169004</v>
      </c>
    </row>
    <row r="998" spans="1:19" x14ac:dyDescent="0.3">
      <c r="A998" s="4">
        <v>41739</v>
      </c>
      <c r="B998" s="11">
        <v>231.645691</v>
      </c>
      <c r="C998" s="11">
        <v>142.64941400000001</v>
      </c>
      <c r="D998" s="3">
        <f>B998-'ADF test'!$E$3*'Profitability analysis'!C998</f>
        <v>84.919772043666484</v>
      </c>
      <c r="E998" s="3">
        <f t="shared" si="200"/>
        <v>82.368129331094991</v>
      </c>
      <c r="F998" s="3">
        <f t="shared" si="196"/>
        <v>8.6764881038847594</v>
      </c>
      <c r="G998" s="17">
        <f t="shared" si="197"/>
        <v>0.29408704098021354</v>
      </c>
      <c r="H998" s="30">
        <f t="shared" si="198"/>
        <v>-2.043059999999997</v>
      </c>
      <c r="I998" s="30">
        <f>(C998-C997)*'ADF test'!$E$3</f>
        <v>4.1065868265798011</v>
      </c>
      <c r="J998" s="5">
        <f t="shared" si="201"/>
        <v>0</v>
      </c>
      <c r="K998" s="49">
        <f t="shared" si="207"/>
        <v>-219</v>
      </c>
      <c r="L998" s="5">
        <f t="shared" si="202"/>
        <v>0</v>
      </c>
      <c r="M998" s="49">
        <f t="shared" si="208"/>
        <v>-1403</v>
      </c>
      <c r="N998" s="42">
        <f t="shared" si="199"/>
        <v>0</v>
      </c>
      <c r="P998" s="5">
        <f t="shared" si="203"/>
        <v>447.43013999999937</v>
      </c>
      <c r="Q998" s="5">
        <f t="shared" si="204"/>
        <v>899.34251502097641</v>
      </c>
      <c r="R998" s="5">
        <f t="shared" si="205"/>
        <v>1346.7726550209759</v>
      </c>
      <c r="S998" s="3">
        <f t="shared" si="206"/>
        <v>34627.884216189981</v>
      </c>
    </row>
    <row r="999" spans="1:19" x14ac:dyDescent="0.3">
      <c r="A999" s="4">
        <v>41740</v>
      </c>
      <c r="B999" s="11">
        <v>227.80275</v>
      </c>
      <c r="C999" s="11">
        <v>145.84339900000001</v>
      </c>
      <c r="D999" s="3">
        <f>B999-'ADF test'!$E$3*'Profitability analysis'!C999</f>
        <v>77.791571251027278</v>
      </c>
      <c r="E999" s="3">
        <f t="shared" si="200"/>
        <v>82.767434005778014</v>
      </c>
      <c r="F999" s="3">
        <f t="shared" si="196"/>
        <v>8.1478415567241047</v>
      </c>
      <c r="G999" s="17">
        <f t="shared" si="197"/>
        <v>-0.61069704413242365</v>
      </c>
      <c r="H999" s="30">
        <f t="shared" si="198"/>
        <v>-3.8429409999999962</v>
      </c>
      <c r="I999" s="30">
        <f>(C999-C998)*'ADF test'!$E$3</f>
        <v>3.2852597926392084</v>
      </c>
      <c r="J999" s="5">
        <f t="shared" si="201"/>
        <v>0</v>
      </c>
      <c r="K999" s="49">
        <f t="shared" si="207"/>
        <v>-219</v>
      </c>
      <c r="L999" s="5">
        <f t="shared" si="202"/>
        <v>0</v>
      </c>
      <c r="M999" s="49">
        <f t="shared" si="208"/>
        <v>-1403</v>
      </c>
      <c r="N999" s="42">
        <f t="shared" si="199"/>
        <v>0</v>
      </c>
      <c r="P999" s="5">
        <f t="shared" si="203"/>
        <v>841.60407899999916</v>
      </c>
      <c r="Q999" s="5">
        <f t="shared" si="204"/>
        <v>719.47189458798664</v>
      </c>
      <c r="R999" s="5">
        <f t="shared" si="205"/>
        <v>1561.0759735879858</v>
      </c>
      <c r="S999" s="3">
        <f t="shared" si="206"/>
        <v>36188.960189777965</v>
      </c>
    </row>
    <row r="1000" spans="1:19" x14ac:dyDescent="0.3">
      <c r="A1000" s="4">
        <v>41744</v>
      </c>
      <c r="B1000" s="11">
        <v>214.620071</v>
      </c>
      <c r="C1000" s="11">
        <v>142.50848400000001</v>
      </c>
      <c r="D1000" s="3">
        <f>B1000-'ADF test'!$E$3*'Profitability analysis'!C1000</f>
        <v>68.03910941277644</v>
      </c>
      <c r="E1000" s="3">
        <f t="shared" si="200"/>
        <v>82.861180857441624</v>
      </c>
      <c r="F1000" s="3">
        <f t="shared" si="196"/>
        <v>7.9529110180625828</v>
      </c>
      <c r="G1000" s="17">
        <f t="shared" si="197"/>
        <v>-1.8637290686393226</v>
      </c>
      <c r="H1000" s="30">
        <f t="shared" si="198"/>
        <v>-13.182679000000007</v>
      </c>
      <c r="I1000" s="30">
        <f>(C1000-C999)*'ADF test'!$E$3</f>
        <v>-3.4302171617491557</v>
      </c>
      <c r="J1000" s="5">
        <f t="shared" si="201"/>
        <v>10</v>
      </c>
      <c r="K1000" s="49">
        <f t="shared" si="207"/>
        <v>-209</v>
      </c>
      <c r="L1000" s="5">
        <f t="shared" si="202"/>
        <v>0</v>
      </c>
      <c r="M1000" s="49">
        <f t="shared" si="208"/>
        <v>-1403</v>
      </c>
      <c r="N1000" s="42">
        <f t="shared" si="199"/>
        <v>10</v>
      </c>
      <c r="P1000" s="5">
        <f t="shared" si="203"/>
        <v>2887.0067010000016</v>
      </c>
      <c r="Q1000" s="5">
        <f t="shared" si="204"/>
        <v>-751.21755842306504</v>
      </c>
      <c r="R1000" s="5">
        <f t="shared" si="205"/>
        <v>2135.7891425769367</v>
      </c>
      <c r="S1000" s="3">
        <f t="shared" si="206"/>
        <v>38324.749332354899</v>
      </c>
    </row>
    <row r="1001" spans="1:19" x14ac:dyDescent="0.3">
      <c r="A1001" s="4">
        <v>41745</v>
      </c>
      <c r="B1001" s="11">
        <v>207.46929900000001</v>
      </c>
      <c r="C1001" s="11">
        <v>136.68414300000001</v>
      </c>
      <c r="D1001" s="3">
        <f>B1001-'ADF test'!$E$3*'Profitability analysis'!C1001</f>
        <v>66.87912112213013</v>
      </c>
      <c r="E1001" s="3">
        <f t="shared" si="200"/>
        <v>82.847904214670891</v>
      </c>
      <c r="F1001" s="3">
        <f t="shared" si="196"/>
        <v>7.9801096951452291</v>
      </c>
      <c r="G1001" s="17">
        <f t="shared" si="197"/>
        <v>-2.0010731308938663</v>
      </c>
      <c r="H1001" s="30">
        <f t="shared" si="198"/>
        <v>-7.1507719999999892</v>
      </c>
      <c r="I1001" s="30">
        <f>(C1001-C1000)*'ADF test'!$E$3</f>
        <v>-5.9907837093536962</v>
      </c>
      <c r="J1001" s="5">
        <f t="shared" si="201"/>
        <v>10</v>
      </c>
      <c r="K1001" s="49">
        <f t="shared" si="207"/>
        <v>-199</v>
      </c>
      <c r="L1001" s="5">
        <f t="shared" si="202"/>
        <v>0</v>
      </c>
      <c r="M1001" s="49">
        <f t="shared" si="208"/>
        <v>-1403</v>
      </c>
      <c r="N1001" s="42">
        <f t="shared" si="199"/>
        <v>10</v>
      </c>
      <c r="P1001" s="5">
        <f t="shared" si="203"/>
        <v>1494.5113479999977</v>
      </c>
      <c r="Q1001" s="5">
        <f t="shared" si="204"/>
        <v>-1252.0737952549225</v>
      </c>
      <c r="R1001" s="5">
        <f t="shared" si="205"/>
        <v>242.43755274507521</v>
      </c>
      <c r="S1001" s="3">
        <f t="shared" si="206"/>
        <v>38567.186885099974</v>
      </c>
    </row>
    <row r="1002" spans="1:19" x14ac:dyDescent="0.3">
      <c r="A1002" s="4">
        <v>41746</v>
      </c>
      <c r="B1002" s="11">
        <v>213.64717099999999</v>
      </c>
      <c r="C1002" s="11">
        <v>143.119125</v>
      </c>
      <c r="D1002" s="3">
        <f>B1002-'ADF test'!$E$3*'Profitability analysis'!C1002</f>
        <v>66.438118070757923</v>
      </c>
      <c r="E1002" s="3">
        <f t="shared" si="200"/>
        <v>82.820226484247954</v>
      </c>
      <c r="F1002" s="3">
        <f t="shared" si="196"/>
        <v>8.0372432164553054</v>
      </c>
      <c r="G1002" s="17">
        <f t="shared" si="197"/>
        <v>-2.0382745640880446</v>
      </c>
      <c r="H1002" s="30">
        <f t="shared" si="198"/>
        <v>6.1778719999999794</v>
      </c>
      <c r="I1002" s="30">
        <f>(C1002-C1001)*'ADF test'!$E$3</f>
        <v>6.6188750513721955</v>
      </c>
      <c r="J1002" s="5">
        <f t="shared" si="201"/>
        <v>10</v>
      </c>
      <c r="K1002" s="49">
        <f t="shared" si="207"/>
        <v>-189</v>
      </c>
      <c r="L1002" s="5">
        <f t="shared" si="202"/>
        <v>0</v>
      </c>
      <c r="M1002" s="49">
        <f t="shared" si="208"/>
        <v>-1403</v>
      </c>
      <c r="N1002" s="42">
        <f t="shared" si="199"/>
        <v>10</v>
      </c>
      <c r="P1002" s="5">
        <f t="shared" si="203"/>
        <v>-1229.3965279999959</v>
      </c>
      <c r="Q1002" s="5">
        <f t="shared" si="204"/>
        <v>1317.1561352230669</v>
      </c>
      <c r="R1002" s="5">
        <f t="shared" si="205"/>
        <v>87.759607223071043</v>
      </c>
      <c r="S1002" s="3">
        <f t="shared" si="206"/>
        <v>38654.946492323048</v>
      </c>
    </row>
    <row r="1003" spans="1:19" x14ac:dyDescent="0.3">
      <c r="A1003" s="4">
        <v>41750</v>
      </c>
      <c r="B1003" s="11">
        <v>221.527603</v>
      </c>
      <c r="C1003" s="11">
        <v>145.23277300000001</v>
      </c>
      <c r="D1003" s="3">
        <f>B1003-'ADF test'!$E$3*'Profitability analysis'!C1003</f>
        <v>72.144500164389456</v>
      </c>
      <c r="E1003" s="3">
        <f t="shared" si="200"/>
        <v>82.912141207144813</v>
      </c>
      <c r="F1003" s="3">
        <f t="shared" si="196"/>
        <v>7.8927919044536381</v>
      </c>
      <c r="G1003" s="17">
        <f t="shared" si="197"/>
        <v>-1.3642372905688211</v>
      </c>
      <c r="H1003" s="30">
        <f t="shared" si="198"/>
        <v>7.8804320000000132</v>
      </c>
      <c r="I1003" s="30">
        <f>(C1003-C1002)*'ADF test'!$E$3</f>
        <v>2.1740499063684773</v>
      </c>
      <c r="J1003" s="5">
        <f t="shared" si="201"/>
        <v>1</v>
      </c>
      <c r="K1003" s="49">
        <f t="shared" si="207"/>
        <v>-188</v>
      </c>
      <c r="L1003" s="5">
        <f t="shared" si="202"/>
        <v>0</v>
      </c>
      <c r="M1003" s="49">
        <f t="shared" si="208"/>
        <v>-1403</v>
      </c>
      <c r="N1003" s="42">
        <f t="shared" si="199"/>
        <v>1</v>
      </c>
      <c r="P1003" s="5">
        <f t="shared" si="203"/>
        <v>-1489.4016480000025</v>
      </c>
      <c r="Q1003" s="5">
        <f t="shared" si="204"/>
        <v>410.89543230364222</v>
      </c>
      <c r="R1003" s="5">
        <f t="shared" si="205"/>
        <v>-1078.5062156963604</v>
      </c>
      <c r="S1003" s="3">
        <f t="shared" si="206"/>
        <v>37576.440276626687</v>
      </c>
    </row>
    <row r="1004" spans="1:19" x14ac:dyDescent="0.3">
      <c r="A1004" s="4">
        <v>41751</v>
      </c>
      <c r="B1004" s="11">
        <v>220.60334800000001</v>
      </c>
      <c r="C1004" s="11">
        <v>140.91149899999999</v>
      </c>
      <c r="D1004" s="3">
        <f>B1004-'ADF test'!$E$3*'Profitability analysis'!C1004</f>
        <v>75.665008594767897</v>
      </c>
      <c r="E1004" s="3">
        <f t="shared" si="200"/>
        <v>83.02656398816417</v>
      </c>
      <c r="F1004" s="3">
        <f t="shared" si="196"/>
        <v>7.7563287631250031</v>
      </c>
      <c r="G1004" s="17">
        <f t="shared" si="197"/>
        <v>-0.94910306386114596</v>
      </c>
      <c r="H1004" s="30">
        <f t="shared" si="198"/>
        <v>-0.92425499999998806</v>
      </c>
      <c r="I1004" s="30">
        <f>(C1004-C1003)*'ADF test'!$E$3</f>
        <v>-4.4447634303784351</v>
      </c>
      <c r="J1004" s="5">
        <f t="shared" si="201"/>
        <v>0</v>
      </c>
      <c r="K1004" s="49">
        <f t="shared" si="207"/>
        <v>-188</v>
      </c>
      <c r="L1004" s="5">
        <f t="shared" si="202"/>
        <v>0</v>
      </c>
      <c r="M1004" s="49">
        <f t="shared" si="208"/>
        <v>-1403</v>
      </c>
      <c r="N1004" s="42">
        <f t="shared" si="199"/>
        <v>0</v>
      </c>
      <c r="P1004" s="5">
        <f t="shared" si="203"/>
        <v>173.75993999999775</v>
      </c>
      <c r="Q1004" s="5">
        <f t="shared" si="204"/>
        <v>-835.61552491114583</v>
      </c>
      <c r="R1004" s="5">
        <f t="shared" si="205"/>
        <v>-661.85558491114807</v>
      </c>
      <c r="S1004" s="3">
        <f t="shared" si="206"/>
        <v>36914.584691715536</v>
      </c>
    </row>
    <row r="1005" spans="1:19" x14ac:dyDescent="0.3">
      <c r="A1005" s="4">
        <v>41752</v>
      </c>
      <c r="B1005" s="11">
        <v>225.856964</v>
      </c>
      <c r="C1005" s="11">
        <v>140.019058</v>
      </c>
      <c r="D1005" s="3">
        <f>B1005-'ADF test'!$E$3*'Profitability analysis'!C1005</f>
        <v>81.836568960380987</v>
      </c>
      <c r="E1005" s="3">
        <f t="shared" si="200"/>
        <v>83.380236384549121</v>
      </c>
      <c r="F1005" s="3">
        <f t="shared" si="196"/>
        <v>7.4349548719541874</v>
      </c>
      <c r="G1005" s="17">
        <f t="shared" si="197"/>
        <v>-0.20762297159207913</v>
      </c>
      <c r="H1005" s="30">
        <f t="shared" si="198"/>
        <v>5.2536159999999938</v>
      </c>
      <c r="I1005" s="30">
        <f>(C1005-C1004)*'ADF test'!$E$3</f>
        <v>-0.91794436561308201</v>
      </c>
      <c r="J1005" s="5">
        <f t="shared" si="201"/>
        <v>0</v>
      </c>
      <c r="K1005" s="49">
        <f t="shared" si="207"/>
        <v>-188</v>
      </c>
      <c r="L1005" s="5">
        <f t="shared" si="202"/>
        <v>0</v>
      </c>
      <c r="M1005" s="49">
        <f t="shared" si="208"/>
        <v>-1403</v>
      </c>
      <c r="N1005" s="42">
        <f t="shared" si="199"/>
        <v>0</v>
      </c>
      <c r="P1005" s="5">
        <f t="shared" si="203"/>
        <v>-987.67980799999884</v>
      </c>
      <c r="Q1005" s="5">
        <f t="shared" si="204"/>
        <v>-172.57354073525943</v>
      </c>
      <c r="R1005" s="5">
        <f t="shared" si="205"/>
        <v>-1160.2533487352582</v>
      </c>
      <c r="S1005" s="3">
        <f t="shared" si="206"/>
        <v>35754.33134298028</v>
      </c>
    </row>
    <row r="1006" spans="1:19" x14ac:dyDescent="0.3">
      <c r="A1006" s="4">
        <v>41753</v>
      </c>
      <c r="B1006" s="11">
        <v>225.856964</v>
      </c>
      <c r="C1006" s="11">
        <v>140.019058</v>
      </c>
      <c r="D1006" s="3">
        <f>B1006-'ADF test'!$E$3*'Profitability analysis'!C1006</f>
        <v>81.836568960380987</v>
      </c>
      <c r="E1006" s="3">
        <f t="shared" si="200"/>
        <v>83.635790490344988</v>
      </c>
      <c r="F1006" s="3">
        <f t="shared" si="196"/>
        <v>7.2365744508025101</v>
      </c>
      <c r="G1006" s="17">
        <f t="shared" si="197"/>
        <v>-0.24862889785711714</v>
      </c>
      <c r="H1006" s="30">
        <f t="shared" si="198"/>
        <v>0</v>
      </c>
      <c r="I1006" s="30">
        <f>(C1006-C1005)*'ADF test'!$E$3</f>
        <v>0</v>
      </c>
      <c r="J1006" s="5">
        <f t="shared" si="201"/>
        <v>0</v>
      </c>
      <c r="K1006" s="49">
        <f t="shared" si="207"/>
        <v>-188</v>
      </c>
      <c r="L1006" s="5">
        <f t="shared" si="202"/>
        <v>0</v>
      </c>
      <c r="M1006" s="49">
        <f t="shared" si="208"/>
        <v>-1403</v>
      </c>
      <c r="N1006" s="42">
        <f t="shared" si="199"/>
        <v>0</v>
      </c>
      <c r="P1006" s="5">
        <f t="shared" si="203"/>
        <v>0</v>
      </c>
      <c r="Q1006" s="5">
        <f t="shared" si="204"/>
        <v>0</v>
      </c>
      <c r="R1006" s="5">
        <f t="shared" si="205"/>
        <v>0</v>
      </c>
      <c r="S1006" s="3">
        <f t="shared" si="206"/>
        <v>35754.33134298028</v>
      </c>
    </row>
    <row r="1007" spans="1:19" x14ac:dyDescent="0.3">
      <c r="A1007" s="4">
        <v>41754</v>
      </c>
      <c r="B1007" s="11">
        <v>233.348251</v>
      </c>
      <c r="C1007" s="11">
        <v>143.729736</v>
      </c>
      <c r="D1007" s="3">
        <f>B1007-'ADF test'!$E$3*'Profitability analysis'!C1007</f>
        <v>85.511137586052087</v>
      </c>
      <c r="E1007" s="3">
        <f t="shared" si="200"/>
        <v>83.802671917058731</v>
      </c>
      <c r="F1007" s="3">
        <f t="shared" si="196"/>
        <v>7.2195853538681751</v>
      </c>
      <c r="G1007" s="17">
        <f t="shared" si="197"/>
        <v>0.23664318451169469</v>
      </c>
      <c r="H1007" s="30">
        <f t="shared" si="198"/>
        <v>7.4912869999999998</v>
      </c>
      <c r="I1007" s="30">
        <f>(C1007-C1006)*'ADF test'!$E$3</f>
        <v>3.8167183743288979</v>
      </c>
      <c r="J1007" s="5">
        <f t="shared" si="201"/>
        <v>0</v>
      </c>
      <c r="K1007" s="49">
        <f t="shared" si="207"/>
        <v>-188</v>
      </c>
      <c r="L1007" s="5">
        <f t="shared" si="202"/>
        <v>0</v>
      </c>
      <c r="M1007" s="49">
        <f t="shared" si="208"/>
        <v>-1403</v>
      </c>
      <c r="N1007" s="42">
        <f t="shared" si="199"/>
        <v>0</v>
      </c>
      <c r="P1007" s="5">
        <f t="shared" si="203"/>
        <v>-1408.361956</v>
      </c>
      <c r="Q1007" s="5">
        <f t="shared" si="204"/>
        <v>717.54305437383277</v>
      </c>
      <c r="R1007" s="5">
        <f t="shared" si="205"/>
        <v>-690.81890162616719</v>
      </c>
      <c r="S1007" s="3">
        <f t="shared" si="206"/>
        <v>35063.512441354113</v>
      </c>
    </row>
    <row r="1008" spans="1:19" x14ac:dyDescent="0.3">
      <c r="A1008" s="4">
        <v>41757</v>
      </c>
      <c r="B1008" s="11">
        <v>237.239822</v>
      </c>
      <c r="C1008" s="11">
        <v>148.520737</v>
      </c>
      <c r="D1008" s="3">
        <f>B1008-'ADF test'!$E$3*'Profitability analysis'!C1008</f>
        <v>84.474794725531694</v>
      </c>
      <c r="E1008" s="3">
        <f t="shared" si="200"/>
        <v>83.769793835202407</v>
      </c>
      <c r="F1008" s="3">
        <f t="shared" si="196"/>
        <v>7.2140160051663385</v>
      </c>
      <c r="G1008" s="17">
        <f t="shared" si="197"/>
        <v>9.7726549237539706E-2</v>
      </c>
      <c r="H1008" s="30">
        <f t="shared" si="198"/>
        <v>3.891570999999999</v>
      </c>
      <c r="I1008" s="30">
        <f>(C1008-C1007)*'ADF test'!$E$3</f>
        <v>4.9279138605203938</v>
      </c>
      <c r="J1008" s="5">
        <f t="shared" si="201"/>
        <v>0</v>
      </c>
      <c r="K1008" s="49">
        <f t="shared" si="207"/>
        <v>-188</v>
      </c>
      <c r="L1008" s="5">
        <f t="shared" si="202"/>
        <v>0</v>
      </c>
      <c r="M1008" s="49">
        <f t="shared" si="208"/>
        <v>-1403</v>
      </c>
      <c r="N1008" s="42">
        <f t="shared" si="199"/>
        <v>0</v>
      </c>
      <c r="P1008" s="5">
        <f t="shared" si="203"/>
        <v>-731.61534799999981</v>
      </c>
      <c r="Q1008" s="5">
        <f t="shared" si="204"/>
        <v>926.44780577783399</v>
      </c>
      <c r="R1008" s="5">
        <f t="shared" si="205"/>
        <v>194.83245777783418</v>
      </c>
      <c r="S1008" s="3">
        <f t="shared" si="206"/>
        <v>35258.344899131946</v>
      </c>
    </row>
    <row r="1009" spans="1:19" x14ac:dyDescent="0.3">
      <c r="A1009" s="4">
        <v>41758</v>
      </c>
      <c r="B1009" s="11">
        <v>230.04040499999999</v>
      </c>
      <c r="C1009" s="11">
        <v>145.09187299999999</v>
      </c>
      <c r="D1009" s="3">
        <f>B1009-'ADF test'!$E$3*'Profitability analysis'!C1009</f>
        <v>80.802228676186758</v>
      </c>
      <c r="E1009" s="3">
        <f t="shared" si="200"/>
        <v>83.665359879821736</v>
      </c>
      <c r="F1009" s="3">
        <f t="shared" si="196"/>
        <v>7.2341876443624393</v>
      </c>
      <c r="G1009" s="17">
        <f t="shared" si="197"/>
        <v>-0.39577784602618099</v>
      </c>
      <c r="H1009" s="30">
        <f t="shared" si="198"/>
        <v>-7.1994170000000111</v>
      </c>
      <c r="I1009" s="30">
        <f>(C1009-C1008)*'ADF test'!$E$3</f>
        <v>-3.5268509506550805</v>
      </c>
      <c r="J1009" s="5">
        <f t="shared" si="201"/>
        <v>0</v>
      </c>
      <c r="K1009" s="49">
        <f t="shared" si="207"/>
        <v>-188</v>
      </c>
      <c r="L1009" s="5">
        <f t="shared" si="202"/>
        <v>0</v>
      </c>
      <c r="M1009" s="49">
        <f t="shared" si="208"/>
        <v>-1403</v>
      </c>
      <c r="N1009" s="42">
        <f t="shared" si="199"/>
        <v>0</v>
      </c>
      <c r="P1009" s="5">
        <f t="shared" si="203"/>
        <v>1353.490396000002</v>
      </c>
      <c r="Q1009" s="5">
        <f t="shared" si="204"/>
        <v>-663.0479787231551</v>
      </c>
      <c r="R1009" s="5">
        <f t="shared" si="205"/>
        <v>690.44241727684687</v>
      </c>
      <c r="S1009" s="3">
        <f t="shared" si="206"/>
        <v>35948.787316408794</v>
      </c>
    </row>
    <row r="1010" spans="1:19" x14ac:dyDescent="0.3">
      <c r="A1010" s="4">
        <v>41759</v>
      </c>
      <c r="B1010" s="11">
        <v>227.80275</v>
      </c>
      <c r="C1010" s="11">
        <v>141.99182099999999</v>
      </c>
      <c r="D1010" s="3">
        <f>B1010-'ADF test'!$E$3*'Profitability analysis'!C1010</f>
        <v>81.753216137153487</v>
      </c>
      <c r="E1010" s="3">
        <f t="shared" si="200"/>
        <v>83.595923756448514</v>
      </c>
      <c r="F1010" s="3">
        <f t="shared" si="196"/>
        <v>7.2424826361375647</v>
      </c>
      <c r="G1010" s="17">
        <f t="shared" si="197"/>
        <v>-0.25443038138614682</v>
      </c>
      <c r="H1010" s="30">
        <f t="shared" si="198"/>
        <v>-2.2376549999999895</v>
      </c>
      <c r="I1010" s="30">
        <f>(C1010-C1009)*'ADF test'!$E$3</f>
        <v>-3.1886424609667192</v>
      </c>
      <c r="J1010" s="5">
        <f t="shared" si="201"/>
        <v>0</v>
      </c>
      <c r="K1010" s="49">
        <f t="shared" si="207"/>
        <v>-188</v>
      </c>
      <c r="L1010" s="5">
        <f t="shared" si="202"/>
        <v>0</v>
      </c>
      <c r="M1010" s="49">
        <f t="shared" si="208"/>
        <v>-1403</v>
      </c>
      <c r="N1010" s="42">
        <f t="shared" si="199"/>
        <v>0</v>
      </c>
      <c r="P1010" s="5">
        <f t="shared" si="203"/>
        <v>420.67913999999803</v>
      </c>
      <c r="Q1010" s="5">
        <f t="shared" si="204"/>
        <v>-599.46478266174324</v>
      </c>
      <c r="R1010" s="5">
        <f t="shared" si="205"/>
        <v>-178.78564266174521</v>
      </c>
      <c r="S1010" s="3">
        <f t="shared" si="206"/>
        <v>35770.001673747051</v>
      </c>
    </row>
    <row r="1011" spans="1:19" x14ac:dyDescent="0.3">
      <c r="A1011" s="4">
        <v>41761</v>
      </c>
      <c r="B1011" s="11">
        <v>226.732574</v>
      </c>
      <c r="C1011" s="11">
        <v>143.87063599999999</v>
      </c>
      <c r="D1011" s="3">
        <f>B1011-'ADF test'!$E$3*'Profitability analysis'!C1011</f>
        <v>78.750534074254801</v>
      </c>
      <c r="E1011" s="3">
        <f t="shared" si="200"/>
        <v>83.303242937517396</v>
      </c>
      <c r="F1011" s="3">
        <f t="shared" si="196"/>
        <v>7.2553821332264006</v>
      </c>
      <c r="G1011" s="17">
        <f t="shared" si="197"/>
        <v>-0.62749401474158439</v>
      </c>
      <c r="H1011" s="30">
        <f t="shared" si="198"/>
        <v>-1.0701760000000036</v>
      </c>
      <c r="I1011" s="30">
        <f>(C1011-C1010)*'ADF test'!$E$3</f>
        <v>1.9325060628986823</v>
      </c>
      <c r="J1011" s="5">
        <f t="shared" si="201"/>
        <v>0</v>
      </c>
      <c r="K1011" s="49">
        <f t="shared" si="207"/>
        <v>-188</v>
      </c>
      <c r="L1011" s="5">
        <f t="shared" si="202"/>
        <v>0</v>
      </c>
      <c r="M1011" s="49">
        <f t="shared" si="208"/>
        <v>-1403</v>
      </c>
      <c r="N1011" s="42">
        <f t="shared" si="199"/>
        <v>0</v>
      </c>
      <c r="P1011" s="5">
        <f t="shared" si="203"/>
        <v>201.19308800000067</v>
      </c>
      <c r="Q1011" s="5">
        <f t="shared" si="204"/>
        <v>363.31113982495225</v>
      </c>
      <c r="R1011" s="5">
        <f t="shared" si="205"/>
        <v>564.50422782495298</v>
      </c>
      <c r="S1011" s="3">
        <f t="shared" si="206"/>
        <v>36334.505901572003</v>
      </c>
    </row>
    <row r="1012" spans="1:19" x14ac:dyDescent="0.3">
      <c r="A1012" s="4">
        <v>41764</v>
      </c>
      <c r="B1012" s="11">
        <v>235.148087</v>
      </c>
      <c r="C1012" s="11">
        <v>146.688873</v>
      </c>
      <c r="D1012" s="3">
        <f>B1012-'ADF test'!$E$3*'Profitability analysis'!C1012</f>
        <v>84.267273065538973</v>
      </c>
      <c r="E1012" s="3">
        <f t="shared" si="200"/>
        <v>83.125111789881714</v>
      </c>
      <c r="F1012" s="3">
        <f t="shared" si="196"/>
        <v>7.1601472320071045</v>
      </c>
      <c r="G1012" s="17">
        <f t="shared" si="197"/>
        <v>0.15951645107960893</v>
      </c>
      <c r="H1012" s="30">
        <f t="shared" si="198"/>
        <v>8.4155130000000042</v>
      </c>
      <c r="I1012" s="30">
        <f>(C1012-C1011)*'ADF test'!$E$3</f>
        <v>2.898774008715816</v>
      </c>
      <c r="J1012" s="5">
        <f t="shared" si="201"/>
        <v>0</v>
      </c>
      <c r="K1012" s="49">
        <f t="shared" si="207"/>
        <v>-188</v>
      </c>
      <c r="L1012" s="5">
        <f t="shared" si="202"/>
        <v>0</v>
      </c>
      <c r="M1012" s="49">
        <f t="shared" si="208"/>
        <v>-1403</v>
      </c>
      <c r="N1012" s="42">
        <f t="shared" si="199"/>
        <v>0</v>
      </c>
      <c r="P1012" s="5">
        <f t="shared" si="203"/>
        <v>-1582.1164440000007</v>
      </c>
      <c r="Q1012" s="5">
        <f t="shared" si="204"/>
        <v>544.9695136385734</v>
      </c>
      <c r="R1012" s="5">
        <f t="shared" si="205"/>
        <v>-1037.1469303614272</v>
      </c>
      <c r="S1012" s="3">
        <f t="shared" si="206"/>
        <v>35297.358971210575</v>
      </c>
    </row>
    <row r="1013" spans="1:19" x14ac:dyDescent="0.3">
      <c r="A1013" s="4">
        <v>41765</v>
      </c>
      <c r="B1013" s="11">
        <v>233.10502600000001</v>
      </c>
      <c r="C1013" s="11">
        <v>144.246399</v>
      </c>
      <c r="D1013" s="3">
        <f>B1013-'ADF test'!$E$3*'Profitability analysis'!C1013</f>
        <v>84.736484861675052</v>
      </c>
      <c r="E1013" s="3">
        <f t="shared" si="200"/>
        <v>83.059788307218369</v>
      </c>
      <c r="F1013" s="3">
        <f t="shared" si="196"/>
        <v>7.1353405464756881</v>
      </c>
      <c r="G1013" s="17">
        <f t="shared" si="197"/>
        <v>0.23498479764709235</v>
      </c>
      <c r="H1013" s="30">
        <f t="shared" si="198"/>
        <v>-2.0430609999999945</v>
      </c>
      <c r="I1013" s="30">
        <f>(C1013-C1012)*'ADF test'!$E$3</f>
        <v>-2.5122727961360733</v>
      </c>
      <c r="J1013" s="5">
        <f t="shared" si="201"/>
        <v>0</v>
      </c>
      <c r="K1013" s="49">
        <f t="shared" si="207"/>
        <v>-188</v>
      </c>
      <c r="L1013" s="5">
        <f t="shared" si="202"/>
        <v>0</v>
      </c>
      <c r="M1013" s="49">
        <f t="shared" si="208"/>
        <v>-1403</v>
      </c>
      <c r="N1013" s="42">
        <f t="shared" si="199"/>
        <v>0</v>
      </c>
      <c r="P1013" s="5">
        <f t="shared" si="203"/>
        <v>384.09546799999896</v>
      </c>
      <c r="Q1013" s="5">
        <f t="shared" si="204"/>
        <v>-472.30728567358182</v>
      </c>
      <c r="R1013" s="5">
        <f t="shared" si="205"/>
        <v>-88.211817673582857</v>
      </c>
      <c r="S1013" s="3">
        <f t="shared" si="206"/>
        <v>35209.147153536993</v>
      </c>
    </row>
    <row r="1014" spans="1:19" x14ac:dyDescent="0.3">
      <c r="A1014" s="4">
        <v>41766</v>
      </c>
      <c r="B1014" s="11">
        <v>231.35382100000001</v>
      </c>
      <c r="C1014" s="11">
        <v>138.93872099999999</v>
      </c>
      <c r="D1014" s="3">
        <f>B1014-'ADF test'!$E$3*'Profitability analysis'!C1014</f>
        <v>88.444635846651749</v>
      </c>
      <c r="E1014" s="3">
        <f t="shared" si="200"/>
        <v>83.20000779853595</v>
      </c>
      <c r="F1014" s="3">
        <f t="shared" si="196"/>
        <v>7.2003301919884644</v>
      </c>
      <c r="G1014" s="17">
        <f t="shared" si="197"/>
        <v>0.72838715840438806</v>
      </c>
      <c r="H1014" s="30">
        <f t="shared" si="198"/>
        <v>-1.7512049999999988</v>
      </c>
      <c r="I1014" s="30">
        <f>(C1014-C1013)*'ADF test'!$E$3</f>
        <v>-5.4593559849766766</v>
      </c>
      <c r="J1014" s="5">
        <f t="shared" si="201"/>
        <v>0</v>
      </c>
      <c r="K1014" s="49">
        <f t="shared" si="207"/>
        <v>-188</v>
      </c>
      <c r="L1014" s="5">
        <f t="shared" si="202"/>
        <v>0</v>
      </c>
      <c r="M1014" s="49">
        <f t="shared" si="208"/>
        <v>-1403</v>
      </c>
      <c r="N1014" s="42">
        <f t="shared" si="199"/>
        <v>0</v>
      </c>
      <c r="P1014" s="5">
        <f t="shared" si="203"/>
        <v>329.22653999999977</v>
      </c>
      <c r="Q1014" s="5">
        <f t="shared" si="204"/>
        <v>-1026.3589251756152</v>
      </c>
      <c r="R1014" s="5">
        <f t="shared" si="205"/>
        <v>-697.13238517561547</v>
      </c>
      <c r="S1014" s="3">
        <f t="shared" si="206"/>
        <v>34512.014768361376</v>
      </c>
    </row>
    <row r="1015" spans="1:19" x14ac:dyDescent="0.3">
      <c r="A1015" s="4">
        <v>41767</v>
      </c>
      <c r="B1015" s="11">
        <v>226.68392900000001</v>
      </c>
      <c r="C1015" s="11">
        <v>127.055206</v>
      </c>
      <c r="D1015" s="3">
        <f>B1015-'ADF test'!$E$3*'Profitability analysis'!C1015</f>
        <v>95.997855108828901</v>
      </c>
      <c r="E1015" s="3">
        <f t="shared" si="200"/>
        <v>83.599809510245308</v>
      </c>
      <c r="F1015" s="3">
        <f t="shared" si="196"/>
        <v>7.5699985353012647</v>
      </c>
      <c r="G1015" s="17">
        <f t="shared" si="197"/>
        <v>1.6377870538240713</v>
      </c>
      <c r="H1015" s="30">
        <f t="shared" si="198"/>
        <v>-4.6698920000000044</v>
      </c>
      <c r="I1015" s="30">
        <f>(C1015-C1014)*'ADF test'!$E$3</f>
        <v>-12.223111262177158</v>
      </c>
      <c r="J1015" s="5">
        <f t="shared" si="201"/>
        <v>-10</v>
      </c>
      <c r="K1015" s="49">
        <f t="shared" si="207"/>
        <v>-198</v>
      </c>
      <c r="L1015" s="5">
        <f t="shared" si="202"/>
        <v>-10</v>
      </c>
      <c r="M1015" s="49">
        <f t="shared" si="208"/>
        <v>-1413</v>
      </c>
      <c r="N1015" s="42">
        <f t="shared" si="199"/>
        <v>-10</v>
      </c>
      <c r="P1015" s="5">
        <f t="shared" si="203"/>
        <v>877.93969600000082</v>
      </c>
      <c r="Q1015" s="5">
        <f t="shared" si="204"/>
        <v>-2297.9449172893055</v>
      </c>
      <c r="R1015" s="5">
        <f t="shared" si="205"/>
        <v>-1420.0052212893047</v>
      </c>
      <c r="S1015" s="3">
        <f t="shared" si="206"/>
        <v>33092.00954707207</v>
      </c>
    </row>
    <row r="1016" spans="1:19" x14ac:dyDescent="0.3">
      <c r="A1016" s="4">
        <v>41768</v>
      </c>
      <c r="B1016" s="11">
        <v>236.218277</v>
      </c>
      <c r="C1016" s="11">
        <v>136.44929500000001</v>
      </c>
      <c r="D1016" s="3">
        <f>B1016-'ADF test'!$E$3*'Profitability analysis'!C1016</f>
        <v>95.869658394256248</v>
      </c>
      <c r="E1016" s="3">
        <f t="shared" si="200"/>
        <v>83.931801190743343</v>
      </c>
      <c r="F1016" s="3">
        <f t="shared" si="196"/>
        <v>7.8865829743578519</v>
      </c>
      <c r="G1016" s="17">
        <f t="shared" si="197"/>
        <v>1.5136919553534425</v>
      </c>
      <c r="H1016" s="30">
        <f t="shared" si="198"/>
        <v>9.5343479999999943</v>
      </c>
      <c r="I1016" s="30">
        <f>(C1016-C1015)*'ADF test'!$E$3</f>
        <v>9.6625447145726469</v>
      </c>
      <c r="J1016" s="5">
        <f t="shared" si="201"/>
        <v>-10</v>
      </c>
      <c r="K1016" s="49">
        <f t="shared" si="207"/>
        <v>-208</v>
      </c>
      <c r="L1016" s="5">
        <f t="shared" si="202"/>
        <v>-10</v>
      </c>
      <c r="M1016" s="49">
        <f t="shared" si="208"/>
        <v>-1423</v>
      </c>
      <c r="N1016" s="42">
        <f t="shared" si="199"/>
        <v>-10</v>
      </c>
      <c r="P1016" s="5">
        <f t="shared" si="203"/>
        <v>-1887.8009039999988</v>
      </c>
      <c r="Q1016" s="5">
        <f t="shared" si="204"/>
        <v>1913.1838534853841</v>
      </c>
      <c r="R1016" s="5">
        <f t="shared" si="205"/>
        <v>25.382949485385325</v>
      </c>
      <c r="S1016" s="3">
        <f t="shared" si="206"/>
        <v>33117.392496557455</v>
      </c>
    </row>
    <row r="1017" spans="1:19" x14ac:dyDescent="0.3">
      <c r="A1017" s="4">
        <v>41771</v>
      </c>
      <c r="B1017" s="11">
        <v>239.57475299999999</v>
      </c>
      <c r="C1017" s="11">
        <v>140.39482100000001</v>
      </c>
      <c r="D1017" s="3">
        <f>B1017-'ADF test'!$E$3*'Profitability analysis'!C1017</f>
        <v>95.16785674780121</v>
      </c>
      <c r="E1017" s="3">
        <f t="shared" si="200"/>
        <v>84.220753810822927</v>
      </c>
      <c r="F1017" s="3">
        <f t="shared" si="196"/>
        <v>8.1386683173187286</v>
      </c>
      <c r="G1017" s="17">
        <f t="shared" si="197"/>
        <v>1.3450729910793058</v>
      </c>
      <c r="H1017" s="30">
        <f t="shared" si="198"/>
        <v>3.3564759999999865</v>
      </c>
      <c r="I1017" s="30">
        <f>(C1017-C1016)*'ADF test'!$E$3</f>
        <v>4.0582776464550134</v>
      </c>
      <c r="J1017" s="5">
        <f t="shared" si="201"/>
        <v>-1</v>
      </c>
      <c r="K1017" s="49">
        <f t="shared" si="207"/>
        <v>-209</v>
      </c>
      <c r="L1017" s="5">
        <f t="shared" si="202"/>
        <v>-1</v>
      </c>
      <c r="M1017" s="49">
        <f t="shared" si="208"/>
        <v>-1424</v>
      </c>
      <c r="N1017" s="42">
        <f t="shared" si="199"/>
        <v>-1</v>
      </c>
      <c r="P1017" s="5">
        <f t="shared" si="203"/>
        <v>-698.14700799999719</v>
      </c>
      <c r="Q1017" s="5">
        <f t="shared" si="204"/>
        <v>844.12175046264281</v>
      </c>
      <c r="R1017" s="5">
        <f t="shared" si="205"/>
        <v>145.97474246264562</v>
      </c>
      <c r="S1017" s="3">
        <f t="shared" si="206"/>
        <v>33263.367239020103</v>
      </c>
    </row>
    <row r="1018" spans="1:19" x14ac:dyDescent="0.3">
      <c r="A1018" s="4">
        <v>41772</v>
      </c>
      <c r="B1018" s="11">
        <v>245.26617400000001</v>
      </c>
      <c r="C1018" s="11">
        <v>144.85702499999999</v>
      </c>
      <c r="D1018" s="3">
        <f>B1018-'ADF test'!$E$3*'Profitability analysis'!C1018</f>
        <v>96.269556948312896</v>
      </c>
      <c r="E1018" s="3">
        <f t="shared" si="200"/>
        <v>84.508914962445459</v>
      </c>
      <c r="F1018" s="3">
        <f t="shared" si="196"/>
        <v>8.4118046913840434</v>
      </c>
      <c r="G1018" s="17">
        <f t="shared" si="197"/>
        <v>1.3981116320869298</v>
      </c>
      <c r="H1018" s="30">
        <f t="shared" si="198"/>
        <v>5.6914210000000196</v>
      </c>
      <c r="I1018" s="30">
        <f>(C1018-C1017)*'ADF test'!$E$3</f>
        <v>4.5897207994883535</v>
      </c>
      <c r="J1018" s="5">
        <f t="shared" si="201"/>
        <v>-1</v>
      </c>
      <c r="K1018" s="49">
        <f t="shared" si="207"/>
        <v>-210</v>
      </c>
      <c r="L1018" s="5">
        <f t="shared" si="202"/>
        <v>-1</v>
      </c>
      <c r="M1018" s="49">
        <f t="shared" si="208"/>
        <v>-1425</v>
      </c>
      <c r="N1018" s="42">
        <f t="shared" si="199"/>
        <v>-1</v>
      </c>
      <c r="P1018" s="5">
        <f t="shared" si="203"/>
        <v>-1189.5069890000041</v>
      </c>
      <c r="Q1018" s="5">
        <f t="shared" si="204"/>
        <v>959.25164709306591</v>
      </c>
      <c r="R1018" s="5">
        <f t="shared" si="205"/>
        <v>-230.25534190693816</v>
      </c>
      <c r="S1018" s="3">
        <f t="shared" si="206"/>
        <v>33033.111897113165</v>
      </c>
    </row>
    <row r="1019" spans="1:19" x14ac:dyDescent="0.3">
      <c r="A1019" s="4">
        <v>41773</v>
      </c>
      <c r="B1019" s="11">
        <v>265.64825400000001</v>
      </c>
      <c r="C1019" s="11">
        <v>158.10269199999999</v>
      </c>
      <c r="D1019" s="3">
        <f>B1019-'ADF test'!$E$3*'Profitability analysis'!C1019</f>
        <v>103.02744734761407</v>
      </c>
      <c r="E1019" s="3">
        <f t="shared" si="200"/>
        <v>85.010467756269293</v>
      </c>
      <c r="F1019" s="3">
        <f t="shared" si="196"/>
        <v>9.0503005198503974</v>
      </c>
      <c r="G1019" s="17">
        <f t="shared" si="197"/>
        <v>1.9907603677720307</v>
      </c>
      <c r="H1019" s="30">
        <f t="shared" si="198"/>
        <v>20.382080000000002</v>
      </c>
      <c r="I1019" s="30">
        <f>(C1019-C1018)*'ADF test'!$E$3</f>
        <v>13.624189600698822</v>
      </c>
      <c r="J1019" s="5">
        <f t="shared" si="201"/>
        <v>-10</v>
      </c>
      <c r="K1019" s="49">
        <f t="shared" si="207"/>
        <v>-220</v>
      </c>
      <c r="L1019" s="5">
        <f t="shared" si="202"/>
        <v>-10</v>
      </c>
      <c r="M1019" s="49">
        <f t="shared" si="208"/>
        <v>-1435</v>
      </c>
      <c r="N1019" s="42">
        <f t="shared" si="199"/>
        <v>-10</v>
      </c>
      <c r="P1019" s="5">
        <f t="shared" si="203"/>
        <v>-4280.2368000000006</v>
      </c>
      <c r="Q1019" s="5">
        <f t="shared" si="204"/>
        <v>2861.0798161467524</v>
      </c>
      <c r="R1019" s="5">
        <f t="shared" si="205"/>
        <v>-1419.1569838532482</v>
      </c>
      <c r="S1019" s="3">
        <f t="shared" si="206"/>
        <v>31613.954913259917</v>
      </c>
    </row>
    <row r="1020" spans="1:19" x14ac:dyDescent="0.3">
      <c r="A1020" s="4">
        <v>41774</v>
      </c>
      <c r="B1020" s="11">
        <v>256.69766199999998</v>
      </c>
      <c r="C1020" s="11">
        <v>160.82699600000001</v>
      </c>
      <c r="D1020" s="3">
        <f>B1020-'ADF test'!$E$3*'Profitability analysis'!C1020</f>
        <v>91.2746986705707</v>
      </c>
      <c r="E1020" s="3">
        <f t="shared" si="200"/>
        <v>84.968486858658395</v>
      </c>
      <c r="F1020" s="3">
        <f t="shared" si="196"/>
        <v>9.0170576576312378</v>
      </c>
      <c r="G1020" s="17">
        <f t="shared" si="197"/>
        <v>0.69936469870249607</v>
      </c>
      <c r="H1020" s="30">
        <f t="shared" si="198"/>
        <v>-8.9505920000000287</v>
      </c>
      <c r="I1020" s="30">
        <f>(C1020-C1019)*'ADF test'!$E$3</f>
        <v>2.8021566770433268</v>
      </c>
      <c r="J1020" s="5">
        <f t="shared" si="201"/>
        <v>0</v>
      </c>
      <c r="K1020" s="49">
        <f t="shared" si="207"/>
        <v>-220</v>
      </c>
      <c r="L1020" s="5">
        <f t="shared" si="202"/>
        <v>0</v>
      </c>
      <c r="M1020" s="49">
        <f t="shared" si="208"/>
        <v>-1435</v>
      </c>
      <c r="N1020" s="42">
        <f t="shared" si="199"/>
        <v>0</v>
      </c>
      <c r="P1020" s="5">
        <f t="shared" si="203"/>
        <v>1969.1302400000063</v>
      </c>
      <c r="Q1020" s="5">
        <f t="shared" si="204"/>
        <v>616.47446894953191</v>
      </c>
      <c r="R1020" s="5">
        <f t="shared" si="205"/>
        <v>2585.6047089495382</v>
      </c>
      <c r="S1020" s="3">
        <f t="shared" si="206"/>
        <v>34199.559622209454</v>
      </c>
    </row>
    <row r="1021" spans="1:19" x14ac:dyDescent="0.3">
      <c r="A1021" s="4">
        <v>41775</v>
      </c>
      <c r="B1021" s="11">
        <v>272.75039700000002</v>
      </c>
      <c r="C1021" s="11">
        <v>171.67716999999999</v>
      </c>
      <c r="D1021" s="3">
        <f>B1021-'ADF test'!$E$3*'Profitability analysis'!C1021</f>
        <v>96.16719328580399</v>
      </c>
      <c r="E1021" s="3">
        <f t="shared" si="200"/>
        <v>85.189313250380749</v>
      </c>
      <c r="F1021" s="3">
        <f t="shared" si="196"/>
        <v>9.2119486435952318</v>
      </c>
      <c r="G1021" s="17">
        <f t="shared" si="197"/>
        <v>1.1917000908440587</v>
      </c>
      <c r="H1021" s="30">
        <f t="shared" si="198"/>
        <v>16.052735000000041</v>
      </c>
      <c r="I1021" s="30">
        <f>(C1021-C1020)*'ADF test'!$E$3</f>
        <v>11.160240384766769</v>
      </c>
      <c r="J1021" s="5">
        <f t="shared" si="201"/>
        <v>-1</v>
      </c>
      <c r="K1021" s="49">
        <f t="shared" si="207"/>
        <v>-221</v>
      </c>
      <c r="L1021" s="5">
        <f t="shared" si="202"/>
        <v>-1</v>
      </c>
      <c r="M1021" s="49">
        <f t="shared" si="208"/>
        <v>-1436</v>
      </c>
      <c r="N1021" s="42">
        <f t="shared" si="199"/>
        <v>-1</v>
      </c>
      <c r="P1021" s="5">
        <f t="shared" si="203"/>
        <v>-3531.6017000000093</v>
      </c>
      <c r="Q1021" s="5">
        <f t="shared" si="204"/>
        <v>2455.2528846486894</v>
      </c>
      <c r="R1021" s="5">
        <f t="shared" si="205"/>
        <v>-1076.3488153513199</v>
      </c>
      <c r="S1021" s="3">
        <f t="shared" si="206"/>
        <v>33123.210806858136</v>
      </c>
    </row>
    <row r="1022" spans="1:19" x14ac:dyDescent="0.3">
      <c r="A1022" s="4">
        <v>41778</v>
      </c>
      <c r="B1022" s="11">
        <v>290.99212599999998</v>
      </c>
      <c r="C1022" s="11">
        <v>190.60627700000001</v>
      </c>
      <c r="D1022" s="3">
        <f>B1022-'ADF test'!$E$3*'Profitability analysis'!C1022</f>
        <v>94.938876516125788</v>
      </c>
      <c r="E1022" s="3">
        <f t="shared" si="200"/>
        <v>85.436241656871317</v>
      </c>
      <c r="F1022" s="3">
        <f t="shared" si="196"/>
        <v>9.3747296063065164</v>
      </c>
      <c r="G1022" s="17">
        <f t="shared" si="197"/>
        <v>1.013643620490335</v>
      </c>
      <c r="H1022" s="30">
        <f t="shared" si="198"/>
        <v>18.241728999999964</v>
      </c>
      <c r="I1022" s="30">
        <f>(C1022-C1021)*'ADF test'!$E$3</f>
        <v>19.470045769678155</v>
      </c>
      <c r="J1022" s="5">
        <f t="shared" si="201"/>
        <v>-1</v>
      </c>
      <c r="K1022" s="49">
        <f t="shared" si="207"/>
        <v>-222</v>
      </c>
      <c r="L1022" s="5">
        <f t="shared" si="202"/>
        <v>-1</v>
      </c>
      <c r="M1022" s="49">
        <f t="shared" si="208"/>
        <v>-1437</v>
      </c>
      <c r="N1022" s="42">
        <f t="shared" si="199"/>
        <v>-1</v>
      </c>
      <c r="P1022" s="5">
        <f t="shared" si="203"/>
        <v>-4031.4221089999919</v>
      </c>
      <c r="Q1022" s="5">
        <f t="shared" si="204"/>
        <v>4302.880115098872</v>
      </c>
      <c r="R1022" s="5">
        <f t="shared" si="205"/>
        <v>271.45800609888011</v>
      </c>
      <c r="S1022" s="3">
        <f t="shared" si="206"/>
        <v>33394.668812957018</v>
      </c>
    </row>
    <row r="1023" spans="1:19" x14ac:dyDescent="0.3">
      <c r="A1023" s="4">
        <v>41779</v>
      </c>
      <c r="B1023" s="11">
        <v>299.407623</v>
      </c>
      <c r="C1023" s="11">
        <v>195.16243</v>
      </c>
      <c r="D1023" s="3">
        <f>B1023-'ADF test'!$E$3*'Profitability analysis'!C1023</f>
        <v>98.668018927731538</v>
      </c>
      <c r="E1023" s="3">
        <f t="shared" si="200"/>
        <v>85.717889515010924</v>
      </c>
      <c r="F1023" s="3">
        <f t="shared" si="196"/>
        <v>9.6463508811356053</v>
      </c>
      <c r="G1023" s="17">
        <f t="shared" si="197"/>
        <v>1.3424899811643669</v>
      </c>
      <c r="H1023" s="30">
        <f t="shared" si="198"/>
        <v>8.4154970000000162</v>
      </c>
      <c r="I1023" s="30">
        <f>(C1023-C1022)*'ADF test'!$E$3</f>
        <v>4.6863545883942788</v>
      </c>
      <c r="J1023" s="5">
        <f t="shared" si="201"/>
        <v>-1</v>
      </c>
      <c r="K1023" s="49">
        <f t="shared" si="207"/>
        <v>-223</v>
      </c>
      <c r="L1023" s="5">
        <f t="shared" si="202"/>
        <v>-1</v>
      </c>
      <c r="M1023" s="49">
        <f t="shared" si="208"/>
        <v>-1438</v>
      </c>
      <c r="N1023" s="42">
        <f t="shared" si="199"/>
        <v>-1</v>
      </c>
      <c r="P1023" s="5">
        <f t="shared" si="203"/>
        <v>-1868.2403340000037</v>
      </c>
      <c r="Q1023" s="5">
        <f t="shared" si="204"/>
        <v>1040.3707186235299</v>
      </c>
      <c r="R1023" s="5">
        <f t="shared" si="205"/>
        <v>-827.8696153764738</v>
      </c>
      <c r="S1023" s="3">
        <f t="shared" si="206"/>
        <v>32566.799197580545</v>
      </c>
    </row>
    <row r="1024" spans="1:19" x14ac:dyDescent="0.3">
      <c r="A1024" s="4">
        <v>41780</v>
      </c>
      <c r="B1024" s="11">
        <v>298.87255900000002</v>
      </c>
      <c r="C1024" s="11">
        <v>194.26997399999999</v>
      </c>
      <c r="D1024" s="3">
        <f>B1024-'ADF test'!$E$3*'Profitability analysis'!C1024</f>
        <v>99.050914722000982</v>
      </c>
      <c r="E1024" s="3">
        <f t="shared" si="200"/>
        <v>86.083956822923383</v>
      </c>
      <c r="F1024" s="3">
        <f t="shared" si="196"/>
        <v>9.9424770524579955</v>
      </c>
      <c r="G1024" s="17">
        <f t="shared" si="197"/>
        <v>1.3041979207658203</v>
      </c>
      <c r="H1024" s="30">
        <f t="shared" si="198"/>
        <v>-0.53506399999997711</v>
      </c>
      <c r="I1024" s="30">
        <f>(C1024-C1023)*'ADF test'!$E$3</f>
        <v>-0.91795979426943197</v>
      </c>
      <c r="J1024" s="5">
        <f t="shared" si="201"/>
        <v>-1</v>
      </c>
      <c r="K1024" s="49">
        <f t="shared" si="207"/>
        <v>-224</v>
      </c>
      <c r="L1024" s="5">
        <f t="shared" si="202"/>
        <v>-1</v>
      </c>
      <c r="M1024" s="49">
        <f t="shared" si="208"/>
        <v>-1439</v>
      </c>
      <c r="N1024" s="42">
        <f t="shared" si="199"/>
        <v>-1</v>
      </c>
      <c r="P1024" s="5">
        <f t="shared" si="203"/>
        <v>119.3192719999949</v>
      </c>
      <c r="Q1024" s="5">
        <f t="shared" si="204"/>
        <v>-204.70503412208333</v>
      </c>
      <c r="R1024" s="5">
        <f t="shared" si="205"/>
        <v>-85.385762122088437</v>
      </c>
      <c r="S1024" s="3">
        <f t="shared" si="206"/>
        <v>32481.413435458457</v>
      </c>
    </row>
    <row r="1025" spans="1:19" x14ac:dyDescent="0.3">
      <c r="A1025" s="4">
        <v>41781</v>
      </c>
      <c r="B1025" s="11">
        <v>313.61187699999999</v>
      </c>
      <c r="C1025" s="11">
        <v>201.832245</v>
      </c>
      <c r="D1025" s="3">
        <f>B1025-'ADF test'!$E$3*'Profitability analysis'!C1025</f>
        <v>106.01185403288952</v>
      </c>
      <c r="E1025" s="3">
        <f t="shared" si="200"/>
        <v>86.627111859112205</v>
      </c>
      <c r="F1025" s="3">
        <f t="shared" si="196"/>
        <v>10.572904106695676</v>
      </c>
      <c r="G1025" s="17">
        <f t="shared" si="197"/>
        <v>1.8334359205529178</v>
      </c>
      <c r="H1025" s="30">
        <f t="shared" si="198"/>
        <v>14.739317999999969</v>
      </c>
      <c r="I1025" s="30">
        <f>(C1025-C1024)*'ADF test'!$E$3</f>
        <v>7.7783786891114222</v>
      </c>
      <c r="J1025" s="5">
        <f t="shared" si="201"/>
        <v>-10</v>
      </c>
      <c r="K1025" s="49">
        <f t="shared" si="207"/>
        <v>-234</v>
      </c>
      <c r="L1025" s="5">
        <f t="shared" si="202"/>
        <v>-10</v>
      </c>
      <c r="M1025" s="49">
        <f t="shared" si="208"/>
        <v>-1449</v>
      </c>
      <c r="N1025" s="42">
        <f t="shared" si="199"/>
        <v>-10</v>
      </c>
      <c r="P1025" s="5">
        <f t="shared" si="203"/>
        <v>-3301.607231999993</v>
      </c>
      <c r="Q1025" s="5">
        <f t="shared" si="204"/>
        <v>1742.3568263609586</v>
      </c>
      <c r="R1025" s="5">
        <f t="shared" si="205"/>
        <v>-1559.2504056390344</v>
      </c>
      <c r="S1025" s="3">
        <f t="shared" si="206"/>
        <v>30922.163029819421</v>
      </c>
    </row>
    <row r="1026" spans="1:19" x14ac:dyDescent="0.3">
      <c r="A1026" s="4">
        <v>41782</v>
      </c>
      <c r="B1026" s="11">
        <v>335.35601800000001</v>
      </c>
      <c r="C1026" s="11">
        <v>214.60820000000001</v>
      </c>
      <c r="D1026" s="3">
        <f>B1026-'ADF test'!$E$3*'Profitability analysis'!C1026</f>
        <v>114.61494043367637</v>
      </c>
      <c r="E1026" s="3">
        <f t="shared" si="200"/>
        <v>87.413964451972703</v>
      </c>
      <c r="F1026" s="3">
        <f t="shared" si="196"/>
        <v>11.72580862955142</v>
      </c>
      <c r="G1026" s="17">
        <f t="shared" si="197"/>
        <v>2.319752678988098</v>
      </c>
      <c r="H1026" s="30">
        <f t="shared" si="198"/>
        <v>21.744141000000013</v>
      </c>
      <c r="I1026" s="30">
        <f>(C1026-C1025)*'ADF test'!$E$3</f>
        <v>13.141054599213183</v>
      </c>
      <c r="J1026" s="5">
        <f t="shared" si="201"/>
        <v>-10</v>
      </c>
      <c r="K1026" s="49">
        <f t="shared" si="207"/>
        <v>-244</v>
      </c>
      <c r="L1026" s="5">
        <f t="shared" si="202"/>
        <v>-10</v>
      </c>
      <c r="M1026" s="49">
        <f t="shared" si="208"/>
        <v>-1459</v>
      </c>
      <c r="N1026" s="42">
        <f t="shared" si="199"/>
        <v>-10</v>
      </c>
      <c r="P1026" s="5">
        <f t="shared" si="203"/>
        <v>-5088.1289940000033</v>
      </c>
      <c r="Q1026" s="5">
        <f t="shared" si="204"/>
        <v>3075.0067762158847</v>
      </c>
      <c r="R1026" s="5">
        <f t="shared" si="205"/>
        <v>-2013.1222177841187</v>
      </c>
      <c r="S1026" s="3">
        <f t="shared" si="206"/>
        <v>28909.040812035302</v>
      </c>
    </row>
    <row r="1027" spans="1:19" x14ac:dyDescent="0.3">
      <c r="A1027" s="4">
        <v>41785</v>
      </c>
      <c r="B1027" s="11">
        <v>319.93566900000002</v>
      </c>
      <c r="C1027" s="11">
        <v>199.53068500000001</v>
      </c>
      <c r="D1027" s="3">
        <f>B1027-'ADF test'!$E$3*'Profitability analysis'!C1027</f>
        <v>114.7029779171491</v>
      </c>
      <c r="E1027" s="3">
        <f t="shared" si="200"/>
        <v>88.20174975353612</v>
      </c>
      <c r="F1027" s="3">
        <f t="shared" si="196"/>
        <v>12.73070249022877</v>
      </c>
      <c r="G1027" s="17">
        <f t="shared" si="197"/>
        <v>2.0816783821594713</v>
      </c>
      <c r="H1027" s="30">
        <f t="shared" si="198"/>
        <v>-15.420348999999987</v>
      </c>
      <c r="I1027" s="30">
        <f>(C1027-C1026)*'ADF test'!$E$3</f>
        <v>-15.508386483472716</v>
      </c>
      <c r="J1027" s="5">
        <f t="shared" si="201"/>
        <v>-10</v>
      </c>
      <c r="K1027" s="49">
        <f t="shared" si="207"/>
        <v>-254</v>
      </c>
      <c r="L1027" s="5">
        <f t="shared" si="202"/>
        <v>-10</v>
      </c>
      <c r="M1027" s="49">
        <f t="shared" si="208"/>
        <v>-1469</v>
      </c>
      <c r="N1027" s="42">
        <f t="shared" si="199"/>
        <v>-10</v>
      </c>
      <c r="P1027" s="5">
        <f t="shared" si="203"/>
        <v>3762.5651559999969</v>
      </c>
      <c r="Q1027" s="5">
        <f t="shared" si="204"/>
        <v>-3784.0463019673425</v>
      </c>
      <c r="R1027" s="5">
        <f t="shared" si="205"/>
        <v>-21.481145967345583</v>
      </c>
      <c r="S1027" s="3">
        <f t="shared" si="206"/>
        <v>28887.559666067958</v>
      </c>
    </row>
    <row r="1028" spans="1:19" x14ac:dyDescent="0.3">
      <c r="A1028" s="4">
        <v>41786</v>
      </c>
      <c r="B1028" s="11">
        <v>308.89334100000002</v>
      </c>
      <c r="C1028" s="11">
        <v>202.86558500000001</v>
      </c>
      <c r="D1028" s="3">
        <f>B1028-'ADF test'!$E$3*'Profitability analysis'!C1028</f>
        <v>100.23044818405626</v>
      </c>
      <c r="E1028" s="3">
        <f t="shared" si="200"/>
        <v>88.71210562488244</v>
      </c>
      <c r="F1028" s="3">
        <f t="shared" si="196"/>
        <v>12.900356992826389</v>
      </c>
      <c r="G1028" s="17">
        <f t="shared" si="197"/>
        <v>0.89287006286561832</v>
      </c>
      <c r="H1028" s="30">
        <f t="shared" si="198"/>
        <v>-11.042327999999998</v>
      </c>
      <c r="I1028" s="30">
        <f>(C1028-C1027)*'ADF test'!$E$3</f>
        <v>3.4302017330928347</v>
      </c>
      <c r="J1028" s="5">
        <f t="shared" si="201"/>
        <v>0</v>
      </c>
      <c r="K1028" s="49">
        <f t="shared" si="207"/>
        <v>-254</v>
      </c>
      <c r="L1028" s="5">
        <f t="shared" si="202"/>
        <v>0</v>
      </c>
      <c r="M1028" s="49">
        <f t="shared" si="208"/>
        <v>-1469</v>
      </c>
      <c r="N1028" s="42">
        <f t="shared" si="199"/>
        <v>0</v>
      </c>
      <c r="P1028" s="5">
        <f t="shared" si="203"/>
        <v>2804.7513119999994</v>
      </c>
      <c r="Q1028" s="5">
        <f t="shared" si="204"/>
        <v>871.27124020558006</v>
      </c>
      <c r="R1028" s="5">
        <f t="shared" si="205"/>
        <v>3676.0225522055794</v>
      </c>
      <c r="S1028" s="3">
        <f t="shared" si="206"/>
        <v>32563.582218273539</v>
      </c>
    </row>
    <row r="1029" spans="1:19" x14ac:dyDescent="0.3">
      <c r="A1029" s="4">
        <v>41787</v>
      </c>
      <c r="B1029" s="11">
        <v>306.70431500000001</v>
      </c>
      <c r="C1029" s="11">
        <v>197.18214399999999</v>
      </c>
      <c r="D1029" s="3">
        <f>B1029-'ADF test'!$E$3*'Profitability analysis'!C1029</f>
        <v>103.88727938161267</v>
      </c>
      <c r="E1029" s="3">
        <f t="shared" si="200"/>
        <v>89.581962562568606</v>
      </c>
      <c r="F1029" s="3">
        <f t="shared" si="196"/>
        <v>13.017872860436016</v>
      </c>
      <c r="G1029" s="17">
        <f t="shared" si="197"/>
        <v>1.098898181938837</v>
      </c>
      <c r="H1029" s="30">
        <f t="shared" si="198"/>
        <v>-2.1890260000000126</v>
      </c>
      <c r="I1029" s="30">
        <f>(C1029-C1028)*'ADF test'!$E$3</f>
        <v>-5.8458571975564189</v>
      </c>
      <c r="J1029" s="5">
        <f t="shared" si="201"/>
        <v>-1</v>
      </c>
      <c r="K1029" s="49">
        <f t="shared" si="207"/>
        <v>-255</v>
      </c>
      <c r="L1029" s="5">
        <f t="shared" si="202"/>
        <v>-1</v>
      </c>
      <c r="M1029" s="49">
        <f t="shared" si="208"/>
        <v>-1470</v>
      </c>
      <c r="N1029" s="42">
        <f t="shared" si="199"/>
        <v>-1</v>
      </c>
      <c r="P1029" s="5">
        <f t="shared" si="203"/>
        <v>556.01260400000319</v>
      </c>
      <c r="Q1029" s="5">
        <f t="shared" si="204"/>
        <v>-1484.8477281793305</v>
      </c>
      <c r="R1029" s="5">
        <f t="shared" si="205"/>
        <v>-928.83512417932729</v>
      </c>
      <c r="S1029" s="3">
        <f t="shared" si="206"/>
        <v>31634.747094094211</v>
      </c>
    </row>
    <row r="1030" spans="1:19" x14ac:dyDescent="0.3">
      <c r="A1030" s="4">
        <v>41788</v>
      </c>
      <c r="B1030" s="11">
        <v>316.82241800000003</v>
      </c>
      <c r="C1030" s="11">
        <v>199.24887100000001</v>
      </c>
      <c r="D1030" s="3">
        <f>B1030-'ADF test'!$E$3*'Profitability analysis'!C1030</f>
        <v>111.8795943408229</v>
      </c>
      <c r="E1030" s="3">
        <f t="shared" si="200"/>
        <v>91.043312060170166</v>
      </c>
      <c r="F1030" s="3">
        <f t="shared" si="196"/>
        <v>12.976781640969445</v>
      </c>
      <c r="G1030" s="17">
        <f t="shared" si="197"/>
        <v>1.605658695440308</v>
      </c>
      <c r="H1030" s="30">
        <f t="shared" si="198"/>
        <v>10.118103000000019</v>
      </c>
      <c r="I1030" s="30">
        <f>(C1030-C1029)*'ADF test'!$E$3</f>
        <v>2.1257880407897671</v>
      </c>
      <c r="J1030" s="5">
        <f t="shared" si="201"/>
        <v>-10</v>
      </c>
      <c r="K1030" s="49">
        <f t="shared" si="207"/>
        <v>-265</v>
      </c>
      <c r="L1030" s="5">
        <f t="shared" si="202"/>
        <v>-10</v>
      </c>
      <c r="M1030" s="49">
        <f t="shared" si="208"/>
        <v>-1480</v>
      </c>
      <c r="N1030" s="42">
        <f t="shared" si="199"/>
        <v>-10</v>
      </c>
      <c r="P1030" s="5">
        <f t="shared" si="203"/>
        <v>-2580.1162650000051</v>
      </c>
      <c r="Q1030" s="5">
        <f t="shared" si="204"/>
        <v>542.07595040139063</v>
      </c>
      <c r="R1030" s="5">
        <f t="shared" si="205"/>
        <v>-2038.0403145986145</v>
      </c>
      <c r="S1030" s="3">
        <f t="shared" si="206"/>
        <v>29596.706779495598</v>
      </c>
    </row>
    <row r="1031" spans="1:19" x14ac:dyDescent="0.3">
      <c r="A1031" s="4">
        <v>41789</v>
      </c>
      <c r="B1031" s="11">
        <v>300.86697400000003</v>
      </c>
      <c r="C1031" s="11">
        <v>193.56544500000001</v>
      </c>
      <c r="D1031" s="3">
        <f>B1031-'ADF test'!$E$3*'Profitability analysis'!C1031</f>
        <v>101.76999210972298</v>
      </c>
      <c r="E1031" s="3">
        <f t="shared" si="200"/>
        <v>92.206341093089904</v>
      </c>
      <c r="F1031" s="3">
        <f t="shared" si="196"/>
        <v>12.281305440296368</v>
      </c>
      <c r="G1031" s="17">
        <f t="shared" si="197"/>
        <v>0.77871616035650748</v>
      </c>
      <c r="H1031" s="30">
        <f t="shared" si="198"/>
        <v>-15.955444</v>
      </c>
      <c r="I1031" s="30">
        <f>(C1031-C1030)*'ADF test'!$E$3</f>
        <v>-5.845841768900069</v>
      </c>
      <c r="J1031" s="5">
        <f t="shared" si="201"/>
        <v>0</v>
      </c>
      <c r="K1031" s="49">
        <f t="shared" si="207"/>
        <v>-265</v>
      </c>
      <c r="L1031" s="5">
        <f t="shared" si="202"/>
        <v>0</v>
      </c>
      <c r="M1031" s="49">
        <f t="shared" si="208"/>
        <v>-1480</v>
      </c>
      <c r="N1031" s="42">
        <f t="shared" si="199"/>
        <v>0</v>
      </c>
      <c r="P1031" s="5">
        <f t="shared" si="203"/>
        <v>4228.1926599999997</v>
      </c>
      <c r="Q1031" s="5">
        <f t="shared" si="204"/>
        <v>-1549.1480687585183</v>
      </c>
      <c r="R1031" s="5">
        <f t="shared" si="205"/>
        <v>2679.0445912414816</v>
      </c>
      <c r="S1031" s="3">
        <f t="shared" si="206"/>
        <v>32275.751370737082</v>
      </c>
    </row>
    <row r="1032" spans="1:19" x14ac:dyDescent="0.3">
      <c r="A1032" s="4">
        <v>41792</v>
      </c>
      <c r="B1032" s="11">
        <v>315.07119799999998</v>
      </c>
      <c r="C1032" s="11">
        <v>205.636841</v>
      </c>
      <c r="D1032" s="3">
        <f>B1032-'ADF test'!$E$3*'Profitability analysis'!C1032</f>
        <v>103.55785475554444</v>
      </c>
      <c r="E1032" s="3">
        <f t="shared" si="200"/>
        <v>93.443665649249454</v>
      </c>
      <c r="F1032" s="3">
        <f t="shared" si="196"/>
        <v>11.436496056107888</v>
      </c>
      <c r="G1032" s="17">
        <f t="shared" si="197"/>
        <v>0.88437831453570981</v>
      </c>
      <c r="H1032" s="30">
        <f t="shared" si="198"/>
        <v>14.204223999999954</v>
      </c>
      <c r="I1032" s="30">
        <f>(C1032-C1031)*'ADF test'!$E$3</f>
        <v>12.416361354178486</v>
      </c>
      <c r="J1032" s="5">
        <f t="shared" si="201"/>
        <v>0</v>
      </c>
      <c r="K1032" s="49">
        <f t="shared" si="207"/>
        <v>-265</v>
      </c>
      <c r="L1032" s="5">
        <f t="shared" si="202"/>
        <v>0</v>
      </c>
      <c r="M1032" s="49">
        <f t="shared" si="208"/>
        <v>-1480</v>
      </c>
      <c r="N1032" s="42">
        <f t="shared" si="199"/>
        <v>0</v>
      </c>
      <c r="P1032" s="5">
        <f t="shared" si="203"/>
        <v>-3764.1193599999879</v>
      </c>
      <c r="Q1032" s="5">
        <f t="shared" si="204"/>
        <v>3290.335758857299</v>
      </c>
      <c r="R1032" s="5">
        <f t="shared" si="205"/>
        <v>-473.78360114268889</v>
      </c>
      <c r="S1032" s="3">
        <f t="shared" si="206"/>
        <v>31801.967769594394</v>
      </c>
    </row>
    <row r="1033" spans="1:19" x14ac:dyDescent="0.3">
      <c r="A1033" s="4">
        <v>41793</v>
      </c>
      <c r="B1033" s="11">
        <v>309.08792099999999</v>
      </c>
      <c r="C1033" s="11">
        <v>203.476212</v>
      </c>
      <c r="D1033" s="3">
        <f>B1033-'ADF test'!$E$3*'Profitability analysis'!C1033</f>
        <v>99.796951242116961</v>
      </c>
      <c r="E1033" s="3">
        <f t="shared" si="200"/>
        <v>94.365414018507025</v>
      </c>
      <c r="F1033" s="3">
        <f t="shared" si="196"/>
        <v>10.754679823359078</v>
      </c>
      <c r="G1033" s="17">
        <f t="shared" si="197"/>
        <v>0.50503941659078322</v>
      </c>
      <c r="H1033" s="30">
        <f t="shared" si="198"/>
        <v>-5.9832769999999869</v>
      </c>
      <c r="I1033" s="30">
        <f>(C1033-C1032)*'ADF test'!$E$3</f>
        <v>-2.2223734865724998</v>
      </c>
      <c r="J1033" s="5">
        <f t="shared" si="201"/>
        <v>0</v>
      </c>
      <c r="K1033" s="49">
        <f t="shared" si="207"/>
        <v>-265</v>
      </c>
      <c r="L1033" s="5">
        <f t="shared" si="202"/>
        <v>0</v>
      </c>
      <c r="M1033" s="49">
        <f t="shared" si="208"/>
        <v>-1480</v>
      </c>
      <c r="N1033" s="42">
        <f t="shared" si="199"/>
        <v>0</v>
      </c>
      <c r="P1033" s="5">
        <f t="shared" si="203"/>
        <v>1585.5684049999966</v>
      </c>
      <c r="Q1033" s="5">
        <f t="shared" si="204"/>
        <v>-588.92897394171246</v>
      </c>
      <c r="R1033" s="5">
        <f t="shared" si="205"/>
        <v>996.63943105828412</v>
      </c>
      <c r="S1033" s="3">
        <f t="shared" si="206"/>
        <v>32798.607200652681</v>
      </c>
    </row>
    <row r="1034" spans="1:19" x14ac:dyDescent="0.3">
      <c r="A1034" s="4">
        <v>41794</v>
      </c>
      <c r="B1034" s="11">
        <v>313.70916699999998</v>
      </c>
      <c r="C1034" s="11">
        <v>217.614304</v>
      </c>
      <c r="D1034" s="3">
        <f>B1034-'ADF test'!$E$3*'Profitability analysis'!C1034</f>
        <v>89.876079733038466</v>
      </c>
      <c r="E1034" s="3">
        <f t="shared" si="200"/>
        <v>94.839116389782689</v>
      </c>
      <c r="F1034" s="3">
        <f t="shared" si="196"/>
        <v>10.201332141211475</v>
      </c>
      <c r="G1034" s="17">
        <f t="shared" si="197"/>
        <v>-0.48650868220381549</v>
      </c>
      <c r="H1034" s="30">
        <f t="shared" si="198"/>
        <v>4.6212459999999851</v>
      </c>
      <c r="I1034" s="30">
        <f>(C1034-C1033)*'ADF test'!$E$3</f>
        <v>14.542117509078496</v>
      </c>
      <c r="J1034" s="5">
        <f t="shared" si="201"/>
        <v>0</v>
      </c>
      <c r="K1034" s="49">
        <f t="shared" si="207"/>
        <v>-265</v>
      </c>
      <c r="L1034" s="5">
        <f t="shared" si="202"/>
        <v>0</v>
      </c>
      <c r="M1034" s="49">
        <f t="shared" si="208"/>
        <v>-1480</v>
      </c>
      <c r="N1034" s="42">
        <f t="shared" si="199"/>
        <v>0</v>
      </c>
      <c r="P1034" s="5">
        <f t="shared" si="203"/>
        <v>-1224.630189999996</v>
      </c>
      <c r="Q1034" s="5">
        <f t="shared" si="204"/>
        <v>3853.6611399058015</v>
      </c>
      <c r="R1034" s="5">
        <f t="shared" si="205"/>
        <v>2629.0309499058058</v>
      </c>
      <c r="S1034" s="3">
        <f t="shared" si="206"/>
        <v>35427.638150558487</v>
      </c>
    </row>
    <row r="1035" spans="1:19" x14ac:dyDescent="0.3">
      <c r="A1035" s="4">
        <v>41795</v>
      </c>
      <c r="B1035" s="11">
        <v>311.082336</v>
      </c>
      <c r="C1035" s="11">
        <v>220.620453</v>
      </c>
      <c r="D1035" s="3">
        <f>B1035-'ADF test'!$E$3*'Profitability analysis'!C1035</f>
        <v>84.157192746431605</v>
      </c>
      <c r="E1035" s="3">
        <f t="shared" si="200"/>
        <v>94.916470515984386</v>
      </c>
      <c r="F1035" s="3">
        <f t="shared" si="196"/>
        <v>10.10770598730346</v>
      </c>
      <c r="G1035" s="17">
        <f t="shared" si="197"/>
        <v>-1.0644628744710003</v>
      </c>
      <c r="H1035" s="30">
        <f t="shared" si="198"/>
        <v>-2.6268309999999815</v>
      </c>
      <c r="I1035" s="30">
        <f>(C1035-C1034)*'ADF test'!$E$3</f>
        <v>3.0920559866068715</v>
      </c>
      <c r="J1035" s="5">
        <f t="shared" si="201"/>
        <v>1</v>
      </c>
      <c r="K1035" s="49">
        <f t="shared" si="207"/>
        <v>-264</v>
      </c>
      <c r="L1035" s="5">
        <f t="shared" si="202"/>
        <v>0</v>
      </c>
      <c r="M1035" s="49">
        <f t="shared" si="208"/>
        <v>-1480</v>
      </c>
      <c r="N1035" s="42">
        <f t="shared" si="199"/>
        <v>1</v>
      </c>
      <c r="P1035" s="5">
        <f t="shared" si="203"/>
        <v>696.11021499999515</v>
      </c>
      <c r="Q1035" s="5">
        <f t="shared" si="204"/>
        <v>819.394836450821</v>
      </c>
      <c r="R1035" s="5">
        <f t="shared" si="205"/>
        <v>1515.5050514508162</v>
      </c>
      <c r="S1035" s="3">
        <f t="shared" si="206"/>
        <v>36943.143202009305</v>
      </c>
    </row>
    <row r="1036" spans="1:19" x14ac:dyDescent="0.3">
      <c r="A1036" s="4">
        <v>41796</v>
      </c>
      <c r="B1036" s="11">
        <v>316.384613</v>
      </c>
      <c r="C1036" s="11">
        <v>237.43588299999999</v>
      </c>
      <c r="D1036" s="3">
        <f>B1036-'ADF test'!$E$3*'Profitability analysis'!C1036</f>
        <v>72.163503711857516</v>
      </c>
      <c r="E1036" s="3">
        <f t="shared" si="200"/>
        <v>94.594035007700285</v>
      </c>
      <c r="F1036" s="3">
        <f t="shared" si="196"/>
        <v>10.677563688637845</v>
      </c>
      <c r="G1036" s="17">
        <f t="shared" si="197"/>
        <v>-2.1007162260911105</v>
      </c>
      <c r="H1036" s="30">
        <f t="shared" si="198"/>
        <v>5.3022770000000037</v>
      </c>
      <c r="I1036" s="30">
        <f>(C1036-C1035)*'ADF test'!$E$3</f>
        <v>17.295966034574093</v>
      </c>
      <c r="J1036" s="5">
        <f t="shared" si="201"/>
        <v>10</v>
      </c>
      <c r="K1036" s="49">
        <f t="shared" si="207"/>
        <v>-254</v>
      </c>
      <c r="L1036" s="5">
        <f t="shared" si="202"/>
        <v>0</v>
      </c>
      <c r="M1036" s="49">
        <f t="shared" si="208"/>
        <v>-1480</v>
      </c>
      <c r="N1036" s="42">
        <f t="shared" si="199"/>
        <v>10</v>
      </c>
      <c r="P1036" s="5">
        <f t="shared" si="203"/>
        <v>-1399.801128000001</v>
      </c>
      <c r="Q1036" s="5">
        <f t="shared" si="204"/>
        <v>4566.1350331275607</v>
      </c>
      <c r="R1036" s="5">
        <f t="shared" si="205"/>
        <v>3166.3339051275598</v>
      </c>
      <c r="S1036" s="3">
        <f t="shared" si="206"/>
        <v>40109.477107136867</v>
      </c>
    </row>
    <row r="1037" spans="1:19" x14ac:dyDescent="0.3">
      <c r="A1037" s="4">
        <v>41799</v>
      </c>
      <c r="B1037" s="11">
        <v>319.74108899999999</v>
      </c>
      <c r="C1037" s="11">
        <v>239.079849</v>
      </c>
      <c r="D1037" s="3">
        <f>B1037-'ADF test'!$E$3*'Profitability analysis'!C1037</f>
        <v>73.829033949662005</v>
      </c>
      <c r="E1037" s="3">
        <f t="shared" si="200"/>
        <v>94.204631553153973</v>
      </c>
      <c r="F1037" s="3">
        <f t="shared" si="196"/>
        <v>11.219499366909355</v>
      </c>
      <c r="G1037" s="17">
        <f t="shared" si="197"/>
        <v>-1.816087949840925</v>
      </c>
      <c r="H1037" s="30">
        <f t="shared" si="198"/>
        <v>3.3564759999999865</v>
      </c>
      <c r="I1037" s="30">
        <f>(C1037-C1036)*'ADF test'!$E$3</f>
        <v>1.6909457621954807</v>
      </c>
      <c r="J1037" s="5">
        <f t="shared" si="201"/>
        <v>10</v>
      </c>
      <c r="K1037" s="49">
        <f t="shared" si="207"/>
        <v>-244</v>
      </c>
      <c r="L1037" s="5">
        <f t="shared" si="202"/>
        <v>0</v>
      </c>
      <c r="M1037" s="49">
        <f t="shared" si="208"/>
        <v>-1480</v>
      </c>
      <c r="N1037" s="42">
        <f t="shared" si="199"/>
        <v>10</v>
      </c>
      <c r="P1037" s="5">
        <f t="shared" si="203"/>
        <v>-852.54490399999656</v>
      </c>
      <c r="Q1037" s="5">
        <f t="shared" si="204"/>
        <v>429.50022359765211</v>
      </c>
      <c r="R1037" s="5">
        <f t="shared" si="205"/>
        <v>-423.04468040234445</v>
      </c>
      <c r="S1037" s="3">
        <f t="shared" si="206"/>
        <v>39686.432426734522</v>
      </c>
    </row>
    <row r="1038" spans="1:19" x14ac:dyDescent="0.3">
      <c r="A1038" s="4">
        <v>41800</v>
      </c>
      <c r="B1038" s="11">
        <v>313.02813700000002</v>
      </c>
      <c r="C1038" s="11">
        <v>229.920593</v>
      </c>
      <c r="D1038" s="3">
        <f>B1038-'ADF test'!$E$3*'Profitability analysis'!C1038</f>
        <v>76.537082820764908</v>
      </c>
      <c r="E1038" s="3">
        <f t="shared" si="200"/>
        <v>93.940041156328391</v>
      </c>
      <c r="F1038" s="3">
        <f t="shared" si="196"/>
        <v>11.545726372297098</v>
      </c>
      <c r="G1038" s="17">
        <f t="shared" si="197"/>
        <v>-1.5073073598314499</v>
      </c>
      <c r="H1038" s="30">
        <f t="shared" si="198"/>
        <v>-6.7129519999999729</v>
      </c>
      <c r="I1038" s="30">
        <f>(C1038-C1037)*'ADF test'!$E$3</f>
        <v>-9.4210008711028514</v>
      </c>
      <c r="J1038" s="5">
        <f t="shared" si="201"/>
        <v>10</v>
      </c>
      <c r="K1038" s="49">
        <f t="shared" si="207"/>
        <v>-234</v>
      </c>
      <c r="L1038" s="5">
        <f t="shared" si="202"/>
        <v>0</v>
      </c>
      <c r="M1038" s="49">
        <f t="shared" si="208"/>
        <v>-1480</v>
      </c>
      <c r="N1038" s="42">
        <f t="shared" si="199"/>
        <v>10</v>
      </c>
      <c r="P1038" s="5">
        <f t="shared" si="203"/>
        <v>1637.9602879999934</v>
      </c>
      <c r="Q1038" s="5">
        <f t="shared" si="204"/>
        <v>-2298.7242125490957</v>
      </c>
      <c r="R1038" s="5">
        <f t="shared" si="205"/>
        <v>-660.76392454910228</v>
      </c>
      <c r="S1038" s="3">
        <f t="shared" si="206"/>
        <v>39025.668502185421</v>
      </c>
    </row>
    <row r="1039" spans="1:19" x14ac:dyDescent="0.3">
      <c r="A1039" s="4">
        <v>41801</v>
      </c>
      <c r="B1039" s="11">
        <v>305.14770499999997</v>
      </c>
      <c r="C1039" s="11">
        <v>227.85389699999999</v>
      </c>
      <c r="D1039" s="3">
        <f>B1039-'ADF test'!$E$3*'Profitability analysis'!C1039</f>
        <v>70.782406975664856</v>
      </c>
      <c r="E1039" s="3">
        <f t="shared" si="200"/>
        <v>93.606047099644357</v>
      </c>
      <c r="F1039" s="3">
        <f t="shared" si="196"/>
        <v>12.07182166300672</v>
      </c>
      <c r="G1039" s="17">
        <f t="shared" si="197"/>
        <v>-1.8906541830319612</v>
      </c>
      <c r="H1039" s="30">
        <f t="shared" si="198"/>
        <v>-7.8804320000000416</v>
      </c>
      <c r="I1039" s="30">
        <f>(C1039-C1038)*'ADF test'!$E$3</f>
        <v>-2.1257561549000106</v>
      </c>
      <c r="J1039" s="5">
        <f t="shared" si="201"/>
        <v>10</v>
      </c>
      <c r="K1039" s="49">
        <f t="shared" si="207"/>
        <v>-224</v>
      </c>
      <c r="L1039" s="5">
        <f t="shared" si="202"/>
        <v>0</v>
      </c>
      <c r="M1039" s="49">
        <f t="shared" si="208"/>
        <v>-1480</v>
      </c>
      <c r="N1039" s="42">
        <f t="shared" si="199"/>
        <v>10</v>
      </c>
      <c r="P1039" s="5">
        <f t="shared" si="203"/>
        <v>1844.0210880000097</v>
      </c>
      <c r="Q1039" s="5">
        <f t="shared" si="204"/>
        <v>-497.4269402466025</v>
      </c>
      <c r="R1039" s="5">
        <f t="shared" si="205"/>
        <v>1346.5941477534072</v>
      </c>
      <c r="S1039" s="3">
        <f t="shared" si="206"/>
        <v>40372.262649938828</v>
      </c>
    </row>
    <row r="1040" spans="1:19" x14ac:dyDescent="0.3">
      <c r="A1040" s="4">
        <v>41802</v>
      </c>
      <c r="B1040" s="11">
        <v>300.86697400000003</v>
      </c>
      <c r="C1040" s="11">
        <v>224.237167</v>
      </c>
      <c r="D1040" s="3">
        <f>B1040-'ADF test'!$E$3*'Profitability analysis'!C1040</f>
        <v>70.221761589664965</v>
      </c>
      <c r="E1040" s="3">
        <f t="shared" si="200"/>
        <v>93.221665281394721</v>
      </c>
      <c r="F1040" s="3">
        <f t="shared" si="196"/>
        <v>12.632798301903405</v>
      </c>
      <c r="G1040" s="17">
        <f t="shared" si="197"/>
        <v>-1.8206499575208386</v>
      </c>
      <c r="H1040" s="30">
        <f t="shared" si="198"/>
        <v>-4.2807309999999461</v>
      </c>
      <c r="I1040" s="30">
        <f>(C1040-C1039)*'ADF test'!$E$3</f>
        <v>-3.7200856140000589</v>
      </c>
      <c r="J1040" s="5">
        <f t="shared" si="201"/>
        <v>10</v>
      </c>
      <c r="K1040" s="49">
        <f t="shared" si="207"/>
        <v>-214</v>
      </c>
      <c r="L1040" s="5">
        <f t="shared" si="202"/>
        <v>0</v>
      </c>
      <c r="M1040" s="49">
        <f t="shared" si="208"/>
        <v>-1480</v>
      </c>
      <c r="N1040" s="42">
        <f t="shared" si="199"/>
        <v>10</v>
      </c>
      <c r="P1040" s="5">
        <f t="shared" si="203"/>
        <v>958.88374399998793</v>
      </c>
      <c r="Q1040" s="5">
        <f t="shared" si="204"/>
        <v>-833.29917753601319</v>
      </c>
      <c r="R1040" s="5">
        <f t="shared" si="205"/>
        <v>125.58456646397474</v>
      </c>
      <c r="S1040" s="3">
        <f t="shared" si="206"/>
        <v>40497.847216402806</v>
      </c>
    </row>
    <row r="1041" spans="1:19" x14ac:dyDescent="0.3">
      <c r="A1041" s="4">
        <v>41803</v>
      </c>
      <c r="B1041" s="11">
        <v>281.79827899999998</v>
      </c>
      <c r="C1041" s="11">
        <v>215.12489299999999</v>
      </c>
      <c r="D1041" s="3">
        <f>B1041-'ADF test'!$E$3*'Profitability analysis'!C1041</f>
        <v>60.525742851986678</v>
      </c>
      <c r="E1041" s="3">
        <f t="shared" si="200"/>
        <v>92.614172240652451</v>
      </c>
      <c r="F1041" s="3">
        <f t="shared" si="196"/>
        <v>13.742180806728483</v>
      </c>
      <c r="G1041" s="17">
        <f t="shared" si="197"/>
        <v>-2.33503181481607</v>
      </c>
      <c r="H1041" s="30">
        <f t="shared" si="198"/>
        <v>-19.068695000000048</v>
      </c>
      <c r="I1041" s="30">
        <f>(C1041-C1040)*'ADF test'!$E$3</f>
        <v>-9.3726762623217432</v>
      </c>
      <c r="J1041" s="5">
        <f t="shared" si="201"/>
        <v>10</v>
      </c>
      <c r="K1041" s="49">
        <f t="shared" si="207"/>
        <v>-204</v>
      </c>
      <c r="L1041" s="5">
        <f t="shared" si="202"/>
        <v>0</v>
      </c>
      <c r="M1041" s="49">
        <f t="shared" si="208"/>
        <v>-1480</v>
      </c>
      <c r="N1041" s="42">
        <f t="shared" si="199"/>
        <v>10</v>
      </c>
      <c r="P1041" s="5">
        <f t="shared" si="203"/>
        <v>4080.7007300000105</v>
      </c>
      <c r="Q1041" s="5">
        <f t="shared" si="204"/>
        <v>-2005.752720136853</v>
      </c>
      <c r="R1041" s="5">
        <f t="shared" si="205"/>
        <v>2074.9480098631575</v>
      </c>
      <c r="S1041" s="3">
        <f t="shared" si="206"/>
        <v>42572.795226265967</v>
      </c>
    </row>
    <row r="1042" spans="1:19" x14ac:dyDescent="0.3">
      <c r="A1042" s="4">
        <v>41806</v>
      </c>
      <c r="B1042" s="11">
        <v>281.457764</v>
      </c>
      <c r="C1042" s="11">
        <v>213.19909699999999</v>
      </c>
      <c r="D1042" s="3">
        <f>B1042-'ADF test'!$E$3*'Profitability analysis'!C1042</f>
        <v>62.166057495089404</v>
      </c>
      <c r="E1042" s="3">
        <f t="shared" si="200"/>
        <v>91.877465054970813</v>
      </c>
      <c r="F1042" s="3">
        <f t="shared" ref="F1042:F1105" si="209">_xlfn.STDEV.S(D1013:D1042)</f>
        <v>14.759816497102507</v>
      </c>
      <c r="G1042" s="17">
        <f t="shared" ref="G1042:G1105" si="210">(D1042-E1042)/F1042</f>
        <v>-2.0129930182881366</v>
      </c>
      <c r="H1042" s="30">
        <f t="shared" ref="H1042:H1105" si="211">B1042-B1041</f>
        <v>-0.34051499999998214</v>
      </c>
      <c r="I1042" s="30">
        <f>(C1042-C1041)*'ADF test'!$E$3</f>
        <v>-1.9808296431027046</v>
      </c>
      <c r="J1042" s="5">
        <f t="shared" si="201"/>
        <v>10</v>
      </c>
      <c r="K1042" s="49">
        <f t="shared" si="207"/>
        <v>-194</v>
      </c>
      <c r="L1042" s="5">
        <f t="shared" si="202"/>
        <v>0</v>
      </c>
      <c r="M1042" s="49">
        <f t="shared" si="208"/>
        <v>-1480</v>
      </c>
      <c r="N1042" s="42">
        <f t="shared" si="199"/>
        <v>10</v>
      </c>
      <c r="P1042" s="5">
        <f t="shared" si="203"/>
        <v>69.465059999996356</v>
      </c>
      <c r="Q1042" s="5">
        <f t="shared" si="204"/>
        <v>-404.08924719295175</v>
      </c>
      <c r="R1042" s="5">
        <f t="shared" si="205"/>
        <v>-334.62418719295539</v>
      </c>
      <c r="S1042" s="3">
        <f t="shared" si="206"/>
        <v>42238.171039073015</v>
      </c>
    </row>
    <row r="1043" spans="1:19" x14ac:dyDescent="0.3">
      <c r="A1043" s="4">
        <v>41807</v>
      </c>
      <c r="B1043" s="11">
        <v>291.96502700000002</v>
      </c>
      <c r="C1043" s="11">
        <v>222.26440400000001</v>
      </c>
      <c r="D1043" s="3">
        <f>B1043-'ADF test'!$E$3*'Profitability analysis'!C1043</f>
        <v>63.348953412892456</v>
      </c>
      <c r="E1043" s="3">
        <f t="shared" si="200"/>
        <v>91.164547340011396</v>
      </c>
      <c r="F1043" s="3">
        <f t="shared" si="209"/>
        <v>15.608737756470942</v>
      </c>
      <c r="G1043" s="17">
        <f t="shared" si="210"/>
        <v>-1.7820527425792247</v>
      </c>
      <c r="H1043" s="30">
        <f t="shared" si="211"/>
        <v>10.507263000000023</v>
      </c>
      <c r="I1043" s="30">
        <f>(C1043-C1042)*'ADF test'!$E$3</f>
        <v>9.3243670821969555</v>
      </c>
      <c r="J1043" s="5">
        <f t="shared" si="201"/>
        <v>10</v>
      </c>
      <c r="K1043" s="49">
        <f t="shared" si="207"/>
        <v>-184</v>
      </c>
      <c r="L1043" s="5">
        <f t="shared" si="202"/>
        <v>0</v>
      </c>
      <c r="M1043" s="49">
        <f t="shared" si="208"/>
        <v>-1480</v>
      </c>
      <c r="N1043" s="42">
        <f t="shared" si="199"/>
        <v>10</v>
      </c>
      <c r="P1043" s="5">
        <f t="shared" si="203"/>
        <v>-2038.4090220000044</v>
      </c>
      <c r="Q1043" s="5">
        <f t="shared" si="204"/>
        <v>1808.9272139462093</v>
      </c>
      <c r="R1043" s="5">
        <f t="shared" si="205"/>
        <v>-229.48180805379502</v>
      </c>
      <c r="S1043" s="3">
        <f t="shared" si="206"/>
        <v>42008.68923101922</v>
      </c>
    </row>
    <row r="1044" spans="1:19" x14ac:dyDescent="0.3">
      <c r="A1044" s="4">
        <v>41808</v>
      </c>
      <c r="B1044" s="11">
        <v>282.96575899999999</v>
      </c>
      <c r="C1044" s="11">
        <v>217.379456</v>
      </c>
      <c r="D1044" s="3">
        <f>B1044-'ADF test'!$E$3*'Profitability analysis'!C1044</f>
        <v>59.374231005164575</v>
      </c>
      <c r="E1044" s="3">
        <f t="shared" si="200"/>
        <v>90.195533845295174</v>
      </c>
      <c r="F1044" s="3">
        <f t="shared" si="209"/>
        <v>16.650986111118989</v>
      </c>
      <c r="G1044" s="17">
        <f t="shared" si="210"/>
        <v>-1.8510196714144835</v>
      </c>
      <c r="H1044" s="30">
        <f t="shared" si="211"/>
        <v>-8.9992680000000291</v>
      </c>
      <c r="I1044" s="30">
        <f>(C1044-C1043)*'ADF test'!$E$3</f>
        <v>-5.0245455922721467</v>
      </c>
      <c r="J1044" s="5">
        <f t="shared" si="201"/>
        <v>10</v>
      </c>
      <c r="K1044" s="49">
        <f t="shared" si="207"/>
        <v>-174</v>
      </c>
      <c r="L1044" s="5">
        <f t="shared" si="202"/>
        <v>0</v>
      </c>
      <c r="M1044" s="49">
        <f t="shared" si="208"/>
        <v>-1480</v>
      </c>
      <c r="N1044" s="42">
        <f t="shared" si="199"/>
        <v>10</v>
      </c>
      <c r="P1044" s="5">
        <f t="shared" si="203"/>
        <v>1655.8653120000054</v>
      </c>
      <c r="Q1044" s="5">
        <f t="shared" si="204"/>
        <v>-924.51638897807504</v>
      </c>
      <c r="R1044" s="5">
        <f t="shared" si="205"/>
        <v>731.34892302193032</v>
      </c>
      <c r="S1044" s="3">
        <f t="shared" si="206"/>
        <v>42740.038154041147</v>
      </c>
    </row>
    <row r="1045" spans="1:19" x14ac:dyDescent="0.3">
      <c r="A1045" s="4">
        <v>41809</v>
      </c>
      <c r="B1045" s="11">
        <v>282.479309</v>
      </c>
      <c r="C1045" s="11">
        <v>217.56840500000001</v>
      </c>
      <c r="D1045" s="3">
        <f>B1045-'ADF test'!$E$3*'Profitability analysis'!C1045</f>
        <v>58.693432392832534</v>
      </c>
      <c r="E1045" s="3">
        <f t="shared" si="200"/>
        <v>88.952053088095298</v>
      </c>
      <c r="F1045" s="3">
        <f t="shared" si="209"/>
        <v>17.570285405585125</v>
      </c>
      <c r="G1045" s="17">
        <f t="shared" si="210"/>
        <v>-1.7221473639605396</v>
      </c>
      <c r="H1045" s="30">
        <f t="shared" si="211"/>
        <v>-0.48644999999999072</v>
      </c>
      <c r="I1045" s="30">
        <f>(C1045-C1044)*'ADF test'!$E$3</f>
        <v>0.19434861233205933</v>
      </c>
      <c r="J1045" s="5">
        <f t="shared" si="201"/>
        <v>10</v>
      </c>
      <c r="K1045" s="49">
        <f t="shared" si="207"/>
        <v>-164</v>
      </c>
      <c r="L1045" s="5">
        <f t="shared" si="202"/>
        <v>0</v>
      </c>
      <c r="M1045" s="49">
        <f t="shared" si="208"/>
        <v>-1480</v>
      </c>
      <c r="N1045" s="42">
        <f t="shared" si="199"/>
        <v>10</v>
      </c>
      <c r="P1045" s="5">
        <f t="shared" si="203"/>
        <v>84.642299999998386</v>
      </c>
      <c r="Q1045" s="5">
        <f t="shared" si="204"/>
        <v>33.816658545778324</v>
      </c>
      <c r="R1045" s="5">
        <f t="shared" si="205"/>
        <v>118.45895854577671</v>
      </c>
      <c r="S1045" s="3">
        <f t="shared" si="206"/>
        <v>42858.497112586927</v>
      </c>
    </row>
    <row r="1046" spans="1:19" x14ac:dyDescent="0.3">
      <c r="A1046" s="4">
        <v>41810</v>
      </c>
      <c r="B1046" s="11">
        <v>273.48007200000001</v>
      </c>
      <c r="C1046" s="11">
        <v>207.83783</v>
      </c>
      <c r="D1046" s="3">
        <f>B1046-'ADF test'!$E$3*'Profitability analysis'!C1046</f>
        <v>59.702841897672215</v>
      </c>
      <c r="E1046" s="3">
        <f t="shared" si="200"/>
        <v>87.746492538209168</v>
      </c>
      <c r="F1046" s="3">
        <f t="shared" si="209"/>
        <v>18.304695791616201</v>
      </c>
      <c r="G1046" s="17">
        <f t="shared" si="210"/>
        <v>-1.5320468015306392</v>
      </c>
      <c r="H1046" s="30">
        <f t="shared" si="211"/>
        <v>-8.9992369999999937</v>
      </c>
      <c r="I1046" s="30">
        <f>(C1046-C1045)*'ADF test'!$E$3</f>
        <v>-10.008646504839671</v>
      </c>
      <c r="J1046" s="5">
        <f t="shared" si="201"/>
        <v>10</v>
      </c>
      <c r="K1046" s="49">
        <f t="shared" si="207"/>
        <v>-154</v>
      </c>
      <c r="L1046" s="5">
        <f t="shared" si="202"/>
        <v>0</v>
      </c>
      <c r="M1046" s="49">
        <f t="shared" si="208"/>
        <v>-1480</v>
      </c>
      <c r="N1046" s="42">
        <f t="shared" si="199"/>
        <v>10</v>
      </c>
      <c r="P1046" s="5">
        <f t="shared" si="203"/>
        <v>1475.874867999999</v>
      </c>
      <c r="Q1046" s="5">
        <f t="shared" si="204"/>
        <v>-1641.4180267937061</v>
      </c>
      <c r="R1046" s="5">
        <f t="shared" si="205"/>
        <v>-165.54315879370711</v>
      </c>
      <c r="S1046" s="3">
        <f t="shared" si="206"/>
        <v>42692.953953793221</v>
      </c>
    </row>
    <row r="1047" spans="1:19" x14ac:dyDescent="0.3">
      <c r="A1047" s="4">
        <v>41813</v>
      </c>
      <c r="B1047" s="11">
        <v>276.88519300000002</v>
      </c>
      <c r="C1047" s="11">
        <v>213.789536</v>
      </c>
      <c r="D1047" s="3">
        <f>B1047-'ADF test'!$E$3*'Profitability analysis'!C1047</f>
        <v>56.986174467416731</v>
      </c>
      <c r="E1047" s="3">
        <f t="shared" si="200"/>
        <v>86.473769795529691</v>
      </c>
      <c r="F1047" s="3">
        <f t="shared" si="209"/>
        <v>19.081784578562772</v>
      </c>
      <c r="G1047" s="17">
        <f t="shared" si="210"/>
        <v>-1.5453269167099017</v>
      </c>
      <c r="H1047" s="30">
        <f t="shared" si="211"/>
        <v>3.4051210000000083</v>
      </c>
      <c r="I1047" s="30">
        <f>(C1047-C1046)*'ADF test'!$E$3</f>
        <v>6.1217884302554797</v>
      </c>
      <c r="J1047" s="5">
        <f t="shared" si="201"/>
        <v>10</v>
      </c>
      <c r="K1047" s="49">
        <f t="shared" si="207"/>
        <v>-144</v>
      </c>
      <c r="L1047" s="5">
        <f t="shared" si="202"/>
        <v>0</v>
      </c>
      <c r="M1047" s="49">
        <f t="shared" si="208"/>
        <v>-1480</v>
      </c>
      <c r="N1047" s="42">
        <f t="shared" si="199"/>
        <v>10</v>
      </c>
      <c r="P1047" s="5">
        <f t="shared" si="203"/>
        <v>-524.38863400000128</v>
      </c>
      <c r="Q1047" s="5">
        <f t="shared" si="204"/>
        <v>942.75541825934386</v>
      </c>
      <c r="R1047" s="5">
        <f t="shared" si="205"/>
        <v>418.36678425934258</v>
      </c>
      <c r="S1047" s="3">
        <f t="shared" si="206"/>
        <v>43111.320738052564</v>
      </c>
    </row>
    <row r="1048" spans="1:19" x14ac:dyDescent="0.3">
      <c r="A1048" s="4">
        <v>41814</v>
      </c>
      <c r="B1048" s="11">
        <v>283.45220899999998</v>
      </c>
      <c r="C1048" s="11">
        <v>218.89102199999999</v>
      </c>
      <c r="D1048" s="3">
        <f>B1048-'ADF test'!$E$3*'Profitability analysis'!C1048</f>
        <v>58.305918849512494</v>
      </c>
      <c r="E1048" s="3">
        <f t="shared" si="200"/>
        <v>85.208315192236341</v>
      </c>
      <c r="F1048" s="3">
        <f t="shared" si="209"/>
        <v>19.659822234754358</v>
      </c>
      <c r="G1048" s="17">
        <f t="shared" si="210"/>
        <v>-1.3683946895087469</v>
      </c>
      <c r="H1048" s="30">
        <f t="shared" si="211"/>
        <v>6.5670159999999669</v>
      </c>
      <c r="I1048" s="30">
        <f>(C1048-C1047)*'ADF test'!$E$3</f>
        <v>5.2472716179042216</v>
      </c>
      <c r="J1048" s="5">
        <f t="shared" si="201"/>
        <v>1</v>
      </c>
      <c r="K1048" s="49">
        <f t="shared" si="207"/>
        <v>-143</v>
      </c>
      <c r="L1048" s="5">
        <f t="shared" si="202"/>
        <v>0</v>
      </c>
      <c r="M1048" s="49">
        <f t="shared" si="208"/>
        <v>-1480</v>
      </c>
      <c r="N1048" s="42">
        <f t="shared" si="199"/>
        <v>1</v>
      </c>
      <c r="P1048" s="5">
        <f t="shared" si="203"/>
        <v>-945.65030399999523</v>
      </c>
      <c r="Q1048" s="5">
        <f t="shared" si="204"/>
        <v>755.60711297820785</v>
      </c>
      <c r="R1048" s="5">
        <f t="shared" si="205"/>
        <v>-190.04319102178738</v>
      </c>
      <c r="S1048" s="3">
        <f t="shared" si="206"/>
        <v>42921.277547030775</v>
      </c>
    </row>
    <row r="1049" spans="1:19" x14ac:dyDescent="0.3">
      <c r="A1049" s="4">
        <v>41815</v>
      </c>
      <c r="B1049" s="11">
        <v>282.52795400000002</v>
      </c>
      <c r="C1049" s="11">
        <v>216.52922100000001</v>
      </c>
      <c r="D1049" s="3">
        <f>B1049-'ADF test'!$E$3*'Profitability analysis'!C1049</f>
        <v>59.810958246172191</v>
      </c>
      <c r="E1049" s="3">
        <f t="shared" si="200"/>
        <v>83.767765555521592</v>
      </c>
      <c r="F1049" s="3">
        <f t="shared" si="209"/>
        <v>19.891081410038019</v>
      </c>
      <c r="G1049" s="17">
        <f t="shared" si="210"/>
        <v>-1.2043994399047413</v>
      </c>
      <c r="H1049" s="30">
        <f t="shared" si="211"/>
        <v>-0.92425499999995964</v>
      </c>
      <c r="I1049" s="30">
        <f>(C1049-C1048)*'ADF test'!$E$3</f>
        <v>-2.4292943966596687</v>
      </c>
      <c r="J1049" s="5">
        <f t="shared" si="201"/>
        <v>1</v>
      </c>
      <c r="K1049" s="49">
        <f t="shared" si="207"/>
        <v>-142</v>
      </c>
      <c r="L1049" s="5">
        <f t="shared" si="202"/>
        <v>0</v>
      </c>
      <c r="M1049" s="49">
        <f t="shared" si="208"/>
        <v>-1480</v>
      </c>
      <c r="N1049" s="42">
        <f t="shared" si="199"/>
        <v>1</v>
      </c>
      <c r="P1049" s="5">
        <f t="shared" si="203"/>
        <v>132.16846499999423</v>
      </c>
      <c r="Q1049" s="5">
        <f t="shared" si="204"/>
        <v>-347.38909872233262</v>
      </c>
      <c r="R1049" s="5">
        <f t="shared" si="205"/>
        <v>-215.22063372233839</v>
      </c>
      <c r="S1049" s="3">
        <f t="shared" si="206"/>
        <v>42706.056913308435</v>
      </c>
    </row>
    <row r="1050" spans="1:19" x14ac:dyDescent="0.3">
      <c r="A1050" s="4">
        <v>41816</v>
      </c>
      <c r="B1050" s="11">
        <v>282.62524400000001</v>
      </c>
      <c r="C1050" s="11">
        <v>214.82873499999999</v>
      </c>
      <c r="D1050" s="3">
        <f>B1050-'ADF test'!$E$3*'Profitability analysis'!C1050</f>
        <v>61.657329185420764</v>
      </c>
      <c r="E1050" s="3">
        <f t="shared" si="200"/>
        <v>82.780519906016579</v>
      </c>
      <c r="F1050" s="3">
        <f t="shared" si="209"/>
        <v>20.237619631961397</v>
      </c>
      <c r="G1050" s="17">
        <f t="shared" si="210"/>
        <v>-1.043758658613972</v>
      </c>
      <c r="H1050" s="30">
        <f t="shared" si="211"/>
        <v>9.7289999999986776E-2</v>
      </c>
      <c r="I1050" s="30">
        <f>(C1050-C1049)*'ADF test'!$E$3</f>
        <v>-1.749080939248594</v>
      </c>
      <c r="J1050" s="5">
        <f t="shared" si="201"/>
        <v>1</v>
      </c>
      <c r="K1050" s="49">
        <f t="shared" si="207"/>
        <v>-141</v>
      </c>
      <c r="L1050" s="5">
        <f t="shared" si="202"/>
        <v>0</v>
      </c>
      <c r="M1050" s="49">
        <f t="shared" si="208"/>
        <v>-1480</v>
      </c>
      <c r="N1050" s="42">
        <f t="shared" si="199"/>
        <v>1</v>
      </c>
      <c r="P1050" s="5">
        <f t="shared" si="203"/>
        <v>-13.815179999998122</v>
      </c>
      <c r="Q1050" s="5">
        <f t="shared" si="204"/>
        <v>-248.36949337330034</v>
      </c>
      <c r="R1050" s="5">
        <f t="shared" si="205"/>
        <v>-262.18467337329844</v>
      </c>
      <c r="S1050" s="3">
        <f t="shared" si="206"/>
        <v>42443.872239935139</v>
      </c>
    </row>
    <row r="1051" spans="1:19" x14ac:dyDescent="0.3">
      <c r="A1051" s="4">
        <v>41817</v>
      </c>
      <c r="B1051" s="11">
        <v>276.982483</v>
      </c>
      <c r="C1051" s="11">
        <v>214.26190199999999</v>
      </c>
      <c r="D1051" s="3">
        <f>B1051-'ADF test'!$E$3*'Profitability analysis'!C1051</f>
        <v>56.597599622337668</v>
      </c>
      <c r="E1051" s="3">
        <f t="shared" si="200"/>
        <v>81.4615334505677</v>
      </c>
      <c r="F1051" s="3">
        <f t="shared" si="209"/>
        <v>20.620902297213252</v>
      </c>
      <c r="G1051" s="17">
        <f t="shared" si="210"/>
        <v>-1.2057636212936322</v>
      </c>
      <c r="H1051" s="30">
        <f t="shared" si="211"/>
        <v>-5.6427610000000072</v>
      </c>
      <c r="I1051" s="30">
        <f>(C1051-C1050)*'ADF test'!$E$3</f>
        <v>-0.58303143691691417</v>
      </c>
      <c r="J1051" s="5">
        <f t="shared" si="201"/>
        <v>1</v>
      </c>
      <c r="K1051" s="49">
        <f t="shared" si="207"/>
        <v>-140</v>
      </c>
      <c r="L1051" s="5">
        <f t="shared" si="202"/>
        <v>0</v>
      </c>
      <c r="M1051" s="49">
        <f t="shared" si="208"/>
        <v>-1480</v>
      </c>
      <c r="N1051" s="42">
        <f t="shared" si="199"/>
        <v>1</v>
      </c>
      <c r="P1051" s="5">
        <f t="shared" si="203"/>
        <v>795.62930100000108</v>
      </c>
      <c r="Q1051" s="5">
        <f t="shared" si="204"/>
        <v>-82.207432605284893</v>
      </c>
      <c r="R1051" s="5">
        <f t="shared" si="205"/>
        <v>713.42186839471617</v>
      </c>
      <c r="S1051" s="3">
        <f t="shared" si="206"/>
        <v>43157.294108329857</v>
      </c>
    </row>
    <row r="1052" spans="1:19" x14ac:dyDescent="0.3">
      <c r="A1052" s="4">
        <v>41820</v>
      </c>
      <c r="B1052" s="11">
        <v>293.37570199999999</v>
      </c>
      <c r="C1052" s="11">
        <v>227.53518700000001</v>
      </c>
      <c r="D1052" s="3">
        <f>B1052-'ADF test'!$E$3*'Profitability analysis'!C1052</f>
        <v>59.338221779603202</v>
      </c>
      <c r="E1052" s="3">
        <f t="shared" si="200"/>
        <v>80.274844959350304</v>
      </c>
      <c r="F1052" s="3">
        <f t="shared" si="209"/>
        <v>20.841753509286143</v>
      </c>
      <c r="G1052" s="17">
        <f t="shared" si="210"/>
        <v>-1.004551904445981</v>
      </c>
      <c r="H1052" s="30">
        <f t="shared" si="211"/>
        <v>16.393218999999988</v>
      </c>
      <c r="I1052" s="30">
        <f>(C1052-C1051)*'ADF test'!$E$3</f>
        <v>13.65259684273445</v>
      </c>
      <c r="J1052" s="5">
        <f t="shared" si="201"/>
        <v>1</v>
      </c>
      <c r="K1052" s="49">
        <f t="shared" si="207"/>
        <v>-139</v>
      </c>
      <c r="L1052" s="5">
        <f t="shared" si="202"/>
        <v>0</v>
      </c>
      <c r="M1052" s="49">
        <f t="shared" si="208"/>
        <v>-1480</v>
      </c>
      <c r="N1052" s="42">
        <f t="shared" si="199"/>
        <v>1</v>
      </c>
      <c r="P1052" s="5">
        <f t="shared" si="203"/>
        <v>-2295.0506599999981</v>
      </c>
      <c r="Q1052" s="5">
        <f t="shared" si="204"/>
        <v>1911.3635579828231</v>
      </c>
      <c r="R1052" s="5">
        <f t="shared" si="205"/>
        <v>-383.68710201717499</v>
      </c>
      <c r="S1052" s="3">
        <f t="shared" si="206"/>
        <v>42773.607006312683</v>
      </c>
    </row>
    <row r="1053" spans="1:19" x14ac:dyDescent="0.3">
      <c r="A1053" s="4">
        <v>41821</v>
      </c>
      <c r="B1053" s="11">
        <v>296.24572799999999</v>
      </c>
      <c r="C1053" s="11">
        <v>221.58346599999999</v>
      </c>
      <c r="D1053" s="3">
        <f>B1053-'ADF test'!$E$3*'Profitability analysis'!C1053</f>
        <v>68.330051638515044</v>
      </c>
      <c r="E1053" s="3">
        <f t="shared" si="200"/>
        <v>79.263579383043094</v>
      </c>
      <c r="F1053" s="3">
        <f t="shared" si="209"/>
        <v>20.653689231929899</v>
      </c>
      <c r="G1053" s="17">
        <f t="shared" si="210"/>
        <v>-0.52937408042458534</v>
      </c>
      <c r="H1053" s="30">
        <f t="shared" si="211"/>
        <v>2.8700259999999957</v>
      </c>
      <c r="I1053" s="30">
        <f>(C1053-C1052)*'ADF test'!$E$3</f>
        <v>-6.1218038589118304</v>
      </c>
      <c r="J1053" s="5">
        <f t="shared" si="201"/>
        <v>0</v>
      </c>
      <c r="K1053" s="49">
        <f t="shared" si="207"/>
        <v>-139</v>
      </c>
      <c r="L1053" s="5">
        <f t="shared" si="202"/>
        <v>0</v>
      </c>
      <c r="M1053" s="49">
        <f t="shared" si="208"/>
        <v>-1480</v>
      </c>
      <c r="N1053" s="42">
        <f t="shared" si="199"/>
        <v>0</v>
      </c>
      <c r="P1053" s="5">
        <f t="shared" si="203"/>
        <v>-398.93361399999941</v>
      </c>
      <c r="Q1053" s="5">
        <f t="shared" si="204"/>
        <v>-850.93073638874444</v>
      </c>
      <c r="R1053" s="5">
        <f t="shared" si="205"/>
        <v>-1249.8643503887438</v>
      </c>
      <c r="S1053" s="3">
        <f t="shared" si="206"/>
        <v>41523.742655923939</v>
      </c>
    </row>
    <row r="1054" spans="1:19" x14ac:dyDescent="0.3">
      <c r="A1054" s="4">
        <v>41822</v>
      </c>
      <c r="B1054" s="11">
        <v>295.85659800000002</v>
      </c>
      <c r="C1054" s="11">
        <v>220.21362300000001</v>
      </c>
      <c r="D1054" s="3">
        <f>B1054-'ADF test'!$E$3*'Profitability analysis'!C1054</f>
        <v>69.349910763425868</v>
      </c>
      <c r="E1054" s="3">
        <f t="shared" si="200"/>
        <v>78.273545917757247</v>
      </c>
      <c r="F1054" s="3">
        <f t="shared" si="209"/>
        <v>20.382555663247956</v>
      </c>
      <c r="G1054" s="17">
        <f t="shared" si="210"/>
        <v>-0.43780747133793912</v>
      </c>
      <c r="H1054" s="30">
        <f t="shared" si="211"/>
        <v>-0.389129999999966</v>
      </c>
      <c r="I1054" s="30">
        <f>(C1054-C1053)*'ADF test'!$E$3</f>
        <v>-1.4089891249107902</v>
      </c>
      <c r="J1054" s="5">
        <f t="shared" si="201"/>
        <v>0</v>
      </c>
      <c r="K1054" s="49">
        <f t="shared" si="207"/>
        <v>-139</v>
      </c>
      <c r="L1054" s="5">
        <f t="shared" si="202"/>
        <v>0</v>
      </c>
      <c r="M1054" s="49">
        <f t="shared" si="208"/>
        <v>-1480</v>
      </c>
      <c r="N1054" s="42">
        <f t="shared" si="199"/>
        <v>0</v>
      </c>
      <c r="P1054" s="5">
        <f t="shared" si="203"/>
        <v>54.089069999995274</v>
      </c>
      <c r="Q1054" s="5">
        <f t="shared" si="204"/>
        <v>-195.84948836259983</v>
      </c>
      <c r="R1054" s="5">
        <f t="shared" si="205"/>
        <v>-141.76041836260455</v>
      </c>
      <c r="S1054" s="3">
        <f t="shared" si="206"/>
        <v>41381.982237561337</v>
      </c>
    </row>
    <row r="1055" spans="1:19" x14ac:dyDescent="0.3">
      <c r="A1055" s="4">
        <v>41823</v>
      </c>
      <c r="B1055" s="11">
        <v>295.56469700000002</v>
      </c>
      <c r="C1055" s="11">
        <v>217.946304</v>
      </c>
      <c r="D1055" s="3">
        <f>B1055-'ADF test'!$E$3*'Profitability analysis'!C1055</f>
        <v>71.390122139591369</v>
      </c>
      <c r="E1055" s="3">
        <f t="shared" si="200"/>
        <v>77.119488187980636</v>
      </c>
      <c r="F1055" s="3">
        <f t="shared" si="209"/>
        <v>19.727471650665645</v>
      </c>
      <c r="G1055" s="17">
        <f t="shared" si="210"/>
        <v>-0.29042576513832913</v>
      </c>
      <c r="H1055" s="30">
        <f t="shared" si="211"/>
        <v>-0.29190099999999575</v>
      </c>
      <c r="I1055" s="30">
        <f>(C1055-C1054)*'ADF test'!$E$3</f>
        <v>-2.332112376165508</v>
      </c>
      <c r="J1055" s="5">
        <f t="shared" si="201"/>
        <v>0</v>
      </c>
      <c r="K1055" s="49">
        <f t="shared" si="207"/>
        <v>-139</v>
      </c>
      <c r="L1055" s="5">
        <f t="shared" si="202"/>
        <v>0</v>
      </c>
      <c r="M1055" s="49">
        <f t="shared" si="208"/>
        <v>-1480</v>
      </c>
      <c r="N1055" s="42">
        <f t="shared" si="199"/>
        <v>0</v>
      </c>
      <c r="P1055" s="5">
        <f t="shared" si="203"/>
        <v>40.574238999999409</v>
      </c>
      <c r="Q1055" s="5">
        <f t="shared" si="204"/>
        <v>-324.16362028700564</v>
      </c>
      <c r="R1055" s="5">
        <f t="shared" si="205"/>
        <v>-283.58938128700623</v>
      </c>
      <c r="S1055" s="3">
        <f t="shared" si="206"/>
        <v>41098.392856274331</v>
      </c>
    </row>
    <row r="1056" spans="1:19" x14ac:dyDescent="0.3">
      <c r="A1056" s="4">
        <v>41824</v>
      </c>
      <c r="B1056" s="11">
        <v>296.48895299999998</v>
      </c>
      <c r="C1056" s="11">
        <v>215.39556899999999</v>
      </c>
      <c r="D1056" s="3">
        <f>B1056-'ADF test'!$E$3*'Profitability analysis'!C1056</f>
        <v>74.938005719926736</v>
      </c>
      <c r="E1056" s="3">
        <f t="shared" si="200"/>
        <v>75.796923697522317</v>
      </c>
      <c r="F1056" s="3">
        <f t="shared" si="209"/>
        <v>18.413259480146802</v>
      </c>
      <c r="G1056" s="17">
        <f t="shared" si="210"/>
        <v>-4.6646710134165416E-2</v>
      </c>
      <c r="H1056" s="30">
        <f t="shared" si="211"/>
        <v>0.92425599999995711</v>
      </c>
      <c r="I1056" s="30">
        <f>(C1056-C1055)*'ADF test'!$E$3</f>
        <v>-2.6236275803354077</v>
      </c>
      <c r="J1056" s="5">
        <f t="shared" si="201"/>
        <v>0</v>
      </c>
      <c r="K1056" s="49">
        <f t="shared" si="207"/>
        <v>-139</v>
      </c>
      <c r="L1056" s="5">
        <f t="shared" si="202"/>
        <v>0</v>
      </c>
      <c r="M1056" s="49">
        <f t="shared" si="208"/>
        <v>-1480</v>
      </c>
      <c r="N1056" s="42">
        <f t="shared" si="199"/>
        <v>0</v>
      </c>
      <c r="P1056" s="5">
        <f t="shared" si="203"/>
        <v>-128.47158399999404</v>
      </c>
      <c r="Q1056" s="5">
        <f t="shared" si="204"/>
        <v>-364.68423366662165</v>
      </c>
      <c r="R1056" s="5">
        <f t="shared" si="205"/>
        <v>-493.15581766661569</v>
      </c>
      <c r="S1056" s="3">
        <f t="shared" si="206"/>
        <v>40605.237038607716</v>
      </c>
    </row>
    <row r="1057" spans="1:19" x14ac:dyDescent="0.3">
      <c r="A1057" s="4">
        <v>41827</v>
      </c>
      <c r="B1057" s="11">
        <v>293.32705700000002</v>
      </c>
      <c r="C1057" s="11">
        <v>210.90815699999999</v>
      </c>
      <c r="D1057" s="3">
        <f>B1057-'ADF test'!$E$3*'Profitability analysis'!C1057</f>
        <v>76.391758890667006</v>
      </c>
      <c r="E1057" s="3">
        <f t="shared" si="200"/>
        <v>74.519883063306267</v>
      </c>
      <c r="F1057" s="3">
        <f t="shared" si="209"/>
        <v>16.887195114618301</v>
      </c>
      <c r="G1057" s="17">
        <f t="shared" si="210"/>
        <v>0.11084586958673563</v>
      </c>
      <c r="H1057" s="30">
        <f t="shared" si="211"/>
        <v>-3.1618959999999561</v>
      </c>
      <c r="I1057" s="30">
        <f>(C1057-C1056)*'ADF test'!$E$3</f>
        <v>-4.6156491707402276</v>
      </c>
      <c r="J1057" s="5">
        <f t="shared" si="201"/>
        <v>0</v>
      </c>
      <c r="K1057" s="49">
        <f t="shared" si="207"/>
        <v>-139</v>
      </c>
      <c r="L1057" s="5">
        <f t="shared" si="202"/>
        <v>0</v>
      </c>
      <c r="M1057" s="49">
        <f t="shared" si="208"/>
        <v>-1480</v>
      </c>
      <c r="N1057" s="42">
        <f t="shared" si="199"/>
        <v>0</v>
      </c>
      <c r="P1057" s="5">
        <f t="shared" si="203"/>
        <v>439.50354399999389</v>
      </c>
      <c r="Q1057" s="5">
        <f t="shared" si="204"/>
        <v>-641.57523473289166</v>
      </c>
      <c r="R1057" s="5">
        <f t="shared" si="205"/>
        <v>-202.07169073289776</v>
      </c>
      <c r="S1057" s="3">
        <f t="shared" si="206"/>
        <v>40403.165347874819</v>
      </c>
    </row>
    <row r="1058" spans="1:19" x14ac:dyDescent="0.3">
      <c r="A1058" s="4">
        <v>41828</v>
      </c>
      <c r="B1058" s="11">
        <v>276.64196800000002</v>
      </c>
      <c r="C1058" s="11">
        <v>193.430893</v>
      </c>
      <c r="D1058" s="3">
        <f>B1058-'ADF test'!$E$3*'Profitability analysis'!C1058</f>
        <v>77.683383214161239</v>
      </c>
      <c r="E1058" s="3">
        <f t="shared" si="200"/>
        <v>73.768314230976401</v>
      </c>
      <c r="F1058" s="3">
        <f t="shared" si="209"/>
        <v>16.190857690025265</v>
      </c>
      <c r="G1058" s="17">
        <f t="shared" si="210"/>
        <v>0.24180738649792485</v>
      </c>
      <c r="H1058" s="30">
        <f t="shared" si="211"/>
        <v>-16.685089000000005</v>
      </c>
      <c r="I1058" s="30">
        <f>(C1058-C1057)*'ADF test'!$E$3</f>
        <v>-17.976713323494227</v>
      </c>
      <c r="J1058" s="5">
        <f t="shared" si="201"/>
        <v>0</v>
      </c>
      <c r="K1058" s="49">
        <f t="shared" si="207"/>
        <v>-139</v>
      </c>
      <c r="L1058" s="5">
        <f t="shared" si="202"/>
        <v>0</v>
      </c>
      <c r="M1058" s="49">
        <f t="shared" si="208"/>
        <v>-1480</v>
      </c>
      <c r="N1058" s="42">
        <f t="shared" si="199"/>
        <v>0</v>
      </c>
      <c r="P1058" s="5">
        <f t="shared" si="203"/>
        <v>2319.2273710000009</v>
      </c>
      <c r="Q1058" s="5">
        <f t="shared" si="204"/>
        <v>-2498.7631519656975</v>
      </c>
      <c r="R1058" s="5">
        <f t="shared" si="205"/>
        <v>-179.53578096569663</v>
      </c>
      <c r="S1058" s="3">
        <f t="shared" si="206"/>
        <v>40223.62956690912</v>
      </c>
    </row>
    <row r="1059" spans="1:19" x14ac:dyDescent="0.3">
      <c r="A1059" s="4">
        <v>41829</v>
      </c>
      <c r="B1059" s="11">
        <v>274.01513699999998</v>
      </c>
      <c r="C1059" s="11">
        <v>190.54948400000001</v>
      </c>
      <c r="D1059" s="3">
        <f>B1059-'ADF test'!$E$3*'Profitability analysis'!C1059</f>
        <v>78.020303494724118</v>
      </c>
      <c r="E1059" s="3">
        <f t="shared" si="200"/>
        <v>72.906081701413456</v>
      </c>
      <c r="F1059" s="3">
        <f t="shared" si="209"/>
        <v>15.189375043695939</v>
      </c>
      <c r="G1059" s="17">
        <f t="shared" si="210"/>
        <v>0.33669731497170602</v>
      </c>
      <c r="H1059" s="30">
        <f t="shared" si="211"/>
        <v>-2.6268310000000383</v>
      </c>
      <c r="I1059" s="30">
        <f>(C1059-C1058)*'ADF test'!$E$3</f>
        <v>-2.9637512805629096</v>
      </c>
      <c r="J1059" s="5">
        <f t="shared" si="201"/>
        <v>0</v>
      </c>
      <c r="K1059" s="49">
        <f t="shared" si="207"/>
        <v>-139</v>
      </c>
      <c r="L1059" s="5">
        <f t="shared" si="202"/>
        <v>0</v>
      </c>
      <c r="M1059" s="49">
        <f t="shared" si="208"/>
        <v>-1480</v>
      </c>
      <c r="N1059" s="42">
        <f t="shared" ref="N1059:N1122" si="212">IF(J1059&lt;&gt;"",J1059,IF(L1059&lt;&gt;"",L1059,N1058))</f>
        <v>0</v>
      </c>
      <c r="P1059" s="5">
        <f t="shared" si="203"/>
        <v>365.12950900000533</v>
      </c>
      <c r="Q1059" s="5">
        <f t="shared" si="204"/>
        <v>-411.96142799824446</v>
      </c>
      <c r="R1059" s="5">
        <f t="shared" si="205"/>
        <v>-46.831918998239132</v>
      </c>
      <c r="S1059" s="3">
        <f t="shared" si="206"/>
        <v>40176.797647910884</v>
      </c>
    </row>
    <row r="1060" spans="1:19" x14ac:dyDescent="0.3">
      <c r="A1060" s="4">
        <v>41830</v>
      </c>
      <c r="B1060" s="11">
        <v>272.70172100000002</v>
      </c>
      <c r="C1060" s="11">
        <v>187.47915599999999</v>
      </c>
      <c r="D1060" s="3">
        <f>B1060-'ADF test'!$E$3*'Profitability analysis'!C1060</f>
        <v>79.864956530306472</v>
      </c>
      <c r="E1060" s="3">
        <f t="shared" ref="E1060:E1123" si="213">AVERAGE(D1031:D1060)</f>
        <v>71.838927107729589</v>
      </c>
      <c r="F1060" s="3">
        <f t="shared" si="209"/>
        <v>13.372801779975402</v>
      </c>
      <c r="G1060" s="17">
        <f t="shared" si="210"/>
        <v>0.60017560677487636</v>
      </c>
      <c r="H1060" s="30">
        <f t="shared" si="211"/>
        <v>-1.3134159999999611</v>
      </c>
      <c r="I1060" s="30">
        <f>(C1060-C1059)*'ADF test'!$E$3</f>
        <v>-3.1580690355823275</v>
      </c>
      <c r="J1060" s="5">
        <f t="shared" ref="J1060:J1123" si="214">IF(AND(G1060&lt;-1.5,G1060&gt;-2.5),10,IF(AND(G1060&lt;-1,G1060&gt;-1.5),1,IF(AND(G1060&gt;1.5,G1060&lt;2.5),-10,IF(AND(G1060&gt;1,G1060&lt;1.5),-1,0))))</f>
        <v>0</v>
      </c>
      <c r="K1060" s="49">
        <f t="shared" si="207"/>
        <v>-139</v>
      </c>
      <c r="L1060" s="5">
        <f t="shared" ref="L1060:L1123" si="215">IF(AND(G1060&gt;1.5,G1060&lt;2.5),-10,IF(AND(G1060&gt;1,G1060&lt;1.5),-1,0))</f>
        <v>0</v>
      </c>
      <c r="M1060" s="49">
        <f t="shared" si="208"/>
        <v>-1480</v>
      </c>
      <c r="N1060" s="42">
        <f t="shared" si="212"/>
        <v>0</v>
      </c>
      <c r="P1060" s="5">
        <f t="shared" ref="P1060:P1123" si="216">K1059*H1060</f>
        <v>182.56482399999459</v>
      </c>
      <c r="Q1060" s="5">
        <f t="shared" ref="Q1060:Q1123" si="217">I1060*-1*K1059</f>
        <v>-438.97159594594353</v>
      </c>
      <c r="R1060" s="5">
        <f t="shared" ref="R1060:R1123" si="218">SUM(P1060:Q1060)</f>
        <v>-256.40677194594895</v>
      </c>
      <c r="S1060" s="3">
        <f t="shared" ref="S1060:S1123" si="219">R1060+S1059</f>
        <v>39920.390875964935</v>
      </c>
    </row>
    <row r="1061" spans="1:19" x14ac:dyDescent="0.3">
      <c r="A1061" s="4">
        <v>41831</v>
      </c>
      <c r="B1061" s="11">
        <v>254.65458699999999</v>
      </c>
      <c r="C1061" s="11">
        <v>176.33149700000001</v>
      </c>
      <c r="D1061" s="3">
        <f>B1061-'ADF test'!$E$3*'Profitability analysis'!C1061</f>
        <v>73.284049170303973</v>
      </c>
      <c r="E1061" s="3">
        <f t="shared" si="213"/>
        <v>70.889395676415631</v>
      </c>
      <c r="F1061" s="3">
        <f t="shared" si="209"/>
        <v>12.127617987397787</v>
      </c>
      <c r="G1061" s="17">
        <f t="shared" si="210"/>
        <v>0.19745456167705036</v>
      </c>
      <c r="H1061" s="30">
        <f t="shared" si="211"/>
        <v>-18.047134000000028</v>
      </c>
      <c r="I1061" s="30">
        <f>(C1061-C1060)*'ADF test'!$E$3</f>
        <v>-11.466226639997542</v>
      </c>
      <c r="J1061" s="5">
        <f t="shared" si="214"/>
        <v>0</v>
      </c>
      <c r="K1061" s="49">
        <f t="shared" ref="K1061:K1124" si="220">J1061+K1060</f>
        <v>-139</v>
      </c>
      <c r="L1061" s="5">
        <f t="shared" si="215"/>
        <v>0</v>
      </c>
      <c r="M1061" s="49">
        <f t="shared" ref="M1061:M1124" si="221">L1061+M1060</f>
        <v>-1480</v>
      </c>
      <c r="N1061" s="42">
        <f t="shared" si="212"/>
        <v>0</v>
      </c>
      <c r="P1061" s="5">
        <f t="shared" si="216"/>
        <v>2508.551626000004</v>
      </c>
      <c r="Q1061" s="5">
        <f t="shared" si="217"/>
        <v>-1593.8055029596583</v>
      </c>
      <c r="R1061" s="5">
        <f t="shared" si="218"/>
        <v>914.74612304034576</v>
      </c>
      <c r="S1061" s="3">
        <f t="shared" si="219"/>
        <v>40835.136999005277</v>
      </c>
    </row>
    <row r="1062" spans="1:19" x14ac:dyDescent="0.3">
      <c r="A1062" s="4">
        <v>41834</v>
      </c>
      <c r="B1062" s="11">
        <v>261.02700800000002</v>
      </c>
      <c r="C1062" s="11">
        <v>179.968658</v>
      </c>
      <c r="D1062" s="3">
        <f>B1062-'ADF test'!$E$3*'Profitability analysis'!C1062</f>
        <v>75.915369697804806</v>
      </c>
      <c r="E1062" s="3">
        <f t="shared" si="213"/>
        <v>69.967979507824282</v>
      </c>
      <c r="F1062" s="3">
        <f t="shared" si="209"/>
        <v>10.500995662130153</v>
      </c>
      <c r="G1062" s="17">
        <f t="shared" si="210"/>
        <v>0.56636440784645381</v>
      </c>
      <c r="H1062" s="30">
        <f t="shared" si="211"/>
        <v>6.3724210000000312</v>
      </c>
      <c r="I1062" s="30">
        <f>(C1062-C1061)*'ADF test'!$E$3</f>
        <v>3.7411004724992121</v>
      </c>
      <c r="J1062" s="5">
        <f t="shared" si="214"/>
        <v>0</v>
      </c>
      <c r="K1062" s="49">
        <f t="shared" si="220"/>
        <v>-139</v>
      </c>
      <c r="L1062" s="5">
        <f t="shared" si="215"/>
        <v>0</v>
      </c>
      <c r="M1062" s="49">
        <f t="shared" si="221"/>
        <v>-1480</v>
      </c>
      <c r="N1062" s="42">
        <f t="shared" si="212"/>
        <v>0</v>
      </c>
      <c r="P1062" s="5">
        <f t="shared" si="216"/>
        <v>-885.76651900000434</v>
      </c>
      <c r="Q1062" s="5">
        <f t="shared" si="217"/>
        <v>520.01296567739053</v>
      </c>
      <c r="R1062" s="5">
        <f t="shared" si="218"/>
        <v>-365.75355332261381</v>
      </c>
      <c r="S1062" s="3">
        <f t="shared" si="219"/>
        <v>40469.383445682666</v>
      </c>
    </row>
    <row r="1063" spans="1:19" x14ac:dyDescent="0.3">
      <c r="A1063" s="4">
        <v>41835</v>
      </c>
      <c r="B1063" s="11">
        <v>271.047821</v>
      </c>
      <c r="C1063" s="11">
        <v>186.86509699999999</v>
      </c>
      <c r="D1063" s="3">
        <f>B1063-'ADF test'!$E$3*'Profitability analysis'!C1063</f>
        <v>78.84266354881413</v>
      </c>
      <c r="E1063" s="3">
        <f t="shared" si="213"/>
        <v>69.269503251380868</v>
      </c>
      <c r="F1063" s="3">
        <f t="shared" si="209"/>
        <v>9.0443596000279545</v>
      </c>
      <c r="G1063" s="17">
        <f t="shared" si="210"/>
        <v>1.0584674560489249</v>
      </c>
      <c r="H1063" s="30">
        <f t="shared" si="211"/>
        <v>10.020812999999976</v>
      </c>
      <c r="I1063" s="30">
        <f>(C1063-C1062)*'ADF test'!$E$3</f>
        <v>7.0935191489906559</v>
      </c>
      <c r="J1063" s="5">
        <f t="shared" si="214"/>
        <v>-1</v>
      </c>
      <c r="K1063" s="49">
        <f t="shared" si="220"/>
        <v>-140</v>
      </c>
      <c r="L1063" s="5">
        <f t="shared" si="215"/>
        <v>-1</v>
      </c>
      <c r="M1063" s="49">
        <f t="shared" si="221"/>
        <v>-1481</v>
      </c>
      <c r="N1063" s="42">
        <f t="shared" si="212"/>
        <v>-1</v>
      </c>
      <c r="P1063" s="5">
        <f t="shared" si="216"/>
        <v>-1392.8930069999965</v>
      </c>
      <c r="Q1063" s="5">
        <f t="shared" si="217"/>
        <v>985.99916170970118</v>
      </c>
      <c r="R1063" s="5">
        <f t="shared" si="218"/>
        <v>-406.8938452902953</v>
      </c>
      <c r="S1063" s="3">
        <f t="shared" si="219"/>
        <v>40062.489600392371</v>
      </c>
    </row>
    <row r="1064" spans="1:19" x14ac:dyDescent="0.3">
      <c r="A1064" s="4">
        <v>41836</v>
      </c>
      <c r="B1064" s="11">
        <v>277.322968</v>
      </c>
      <c r="C1064" s="11">
        <v>191.63592499999999</v>
      </c>
      <c r="D1064" s="3">
        <f>B1064-'ADF test'!$E$3*'Profitability analysis'!C1064</f>
        <v>80.210646173903996</v>
      </c>
      <c r="E1064" s="3">
        <f t="shared" si="213"/>
        <v>68.947322132743039</v>
      </c>
      <c r="F1064" s="3">
        <f t="shared" si="209"/>
        <v>8.4367348861257483</v>
      </c>
      <c r="G1064" s="17">
        <f t="shared" si="210"/>
        <v>1.3350335400112605</v>
      </c>
      <c r="H1064" s="30">
        <f t="shared" si="211"/>
        <v>6.275147000000004</v>
      </c>
      <c r="I1064" s="30">
        <f>(C1064-C1063)*'ADF test'!$E$3</f>
        <v>4.9071643749101268</v>
      </c>
      <c r="J1064" s="5">
        <f t="shared" si="214"/>
        <v>-1</v>
      </c>
      <c r="K1064" s="49">
        <f t="shared" si="220"/>
        <v>-141</v>
      </c>
      <c r="L1064" s="5">
        <f t="shared" si="215"/>
        <v>-1</v>
      </c>
      <c r="M1064" s="49">
        <f t="shared" si="221"/>
        <v>-1482</v>
      </c>
      <c r="N1064" s="42">
        <f t="shared" si="212"/>
        <v>-1</v>
      </c>
      <c r="P1064" s="5">
        <f t="shared" si="216"/>
        <v>-878.52058000000056</v>
      </c>
      <c r="Q1064" s="5">
        <f t="shared" si="217"/>
        <v>687.00301248741778</v>
      </c>
      <c r="R1064" s="5">
        <f t="shared" si="218"/>
        <v>-191.51756751258279</v>
      </c>
      <c r="S1064" s="3">
        <f t="shared" si="219"/>
        <v>39870.972032879792</v>
      </c>
    </row>
    <row r="1065" spans="1:19" x14ac:dyDescent="0.3">
      <c r="A1065" s="4">
        <v>41837</v>
      </c>
      <c r="B1065" s="11">
        <v>281.94421399999999</v>
      </c>
      <c r="C1065" s="11">
        <v>191.54144299999999</v>
      </c>
      <c r="D1065" s="3">
        <f>B1065-'ADF test'!$E$3*'Profitability analysis'!C1065</f>
        <v>84.929074194398169</v>
      </c>
      <c r="E1065" s="3">
        <f t="shared" si="213"/>
        <v>68.973051514341932</v>
      </c>
      <c r="F1065" s="3">
        <f t="shared" si="209"/>
        <v>8.4857542803078605</v>
      </c>
      <c r="G1065" s="17">
        <f t="shared" si="210"/>
        <v>1.8803305107577728</v>
      </c>
      <c r="H1065" s="30">
        <f t="shared" si="211"/>
        <v>4.6212459999999851</v>
      </c>
      <c r="I1065" s="30">
        <f>(C1065-C1064)*'ADF test'!$E$3</f>
        <v>-9.718202049419003E-2</v>
      </c>
      <c r="J1065" s="5">
        <f t="shared" si="214"/>
        <v>-10</v>
      </c>
      <c r="K1065" s="49">
        <f t="shared" si="220"/>
        <v>-151</v>
      </c>
      <c r="L1065" s="5">
        <f t="shared" si="215"/>
        <v>-10</v>
      </c>
      <c r="M1065" s="49">
        <f t="shared" si="221"/>
        <v>-1492</v>
      </c>
      <c r="N1065" s="42">
        <f t="shared" si="212"/>
        <v>-10</v>
      </c>
      <c r="P1065" s="5">
        <f t="shared" si="216"/>
        <v>-651.59568599999784</v>
      </c>
      <c r="Q1065" s="5">
        <f t="shared" si="217"/>
        <v>-13.702664889680793</v>
      </c>
      <c r="R1065" s="5">
        <f t="shared" si="218"/>
        <v>-665.29835088967866</v>
      </c>
      <c r="S1065" s="3">
        <f t="shared" si="219"/>
        <v>39205.673681990113</v>
      </c>
    </row>
    <row r="1066" spans="1:19" x14ac:dyDescent="0.3">
      <c r="A1066" s="4">
        <v>41838</v>
      </c>
      <c r="B1066" s="11">
        <v>281.70098899999999</v>
      </c>
      <c r="C1066" s="11">
        <v>188.84899899999999</v>
      </c>
      <c r="D1066" s="3">
        <f>B1066-'ADF test'!$E$3*'Profitability analysis'!C1066</f>
        <v>87.455235405395626</v>
      </c>
      <c r="E1066" s="3">
        <f t="shared" si="213"/>
        <v>69.482775904126541</v>
      </c>
      <c r="F1066" s="3">
        <f t="shared" si="209"/>
        <v>9.1196081151038619</v>
      </c>
      <c r="G1066" s="17">
        <f t="shared" si="210"/>
        <v>1.970749101762735</v>
      </c>
      <c r="H1066" s="30">
        <f t="shared" si="211"/>
        <v>-0.24322499999999536</v>
      </c>
      <c r="I1066" s="30">
        <f>(C1066-C1065)*'ADF test'!$E$3</f>
        <v>-2.7693862109974434</v>
      </c>
      <c r="J1066" s="5">
        <f t="shared" si="214"/>
        <v>-10</v>
      </c>
      <c r="K1066" s="49">
        <f t="shared" si="220"/>
        <v>-161</v>
      </c>
      <c r="L1066" s="5">
        <f t="shared" si="215"/>
        <v>-10</v>
      </c>
      <c r="M1066" s="49">
        <f t="shared" si="221"/>
        <v>-1502</v>
      </c>
      <c r="N1066" s="42">
        <f t="shared" si="212"/>
        <v>-10</v>
      </c>
      <c r="P1066" s="5">
        <f t="shared" si="216"/>
        <v>36.7269749999993</v>
      </c>
      <c r="Q1066" s="5">
        <f t="shared" si="217"/>
        <v>-418.17731786061398</v>
      </c>
      <c r="R1066" s="5">
        <f t="shared" si="218"/>
        <v>-381.45034286061468</v>
      </c>
      <c r="S1066" s="3">
        <f t="shared" si="219"/>
        <v>38824.223339129501</v>
      </c>
    </row>
    <row r="1067" spans="1:19" x14ac:dyDescent="0.3">
      <c r="A1067" s="4">
        <v>41841</v>
      </c>
      <c r="B1067" s="11">
        <v>279.26873799999998</v>
      </c>
      <c r="C1067" s="11">
        <v>186.959564</v>
      </c>
      <c r="D1067" s="3">
        <f>B1067-'ADF test'!$E$3*'Profitability analysis'!C1067</f>
        <v>86.966413956976254</v>
      </c>
      <c r="E1067" s="3">
        <f t="shared" si="213"/>
        <v>69.920688571037005</v>
      </c>
      <c r="F1067" s="3">
        <f t="shared" si="209"/>
        <v>9.6362908311067681</v>
      </c>
      <c r="G1067" s="17">
        <f t="shared" si="210"/>
        <v>1.7689093951911659</v>
      </c>
      <c r="H1067" s="30">
        <f t="shared" si="211"/>
        <v>-2.4322510000000079</v>
      </c>
      <c r="I1067" s="30">
        <f>(C1067-C1066)*'ADF test'!$E$3</f>
        <v>-1.9434295515806241</v>
      </c>
      <c r="J1067" s="5">
        <f t="shared" si="214"/>
        <v>-10</v>
      </c>
      <c r="K1067" s="49">
        <f t="shared" si="220"/>
        <v>-171</v>
      </c>
      <c r="L1067" s="5">
        <f t="shared" si="215"/>
        <v>-10</v>
      </c>
      <c r="M1067" s="49">
        <f t="shared" si="221"/>
        <v>-1512</v>
      </c>
      <c r="N1067" s="42">
        <f t="shared" si="212"/>
        <v>-10</v>
      </c>
      <c r="P1067" s="5">
        <f t="shared" si="216"/>
        <v>391.59241100000128</v>
      </c>
      <c r="Q1067" s="5">
        <f t="shared" si="217"/>
        <v>-312.89215780448046</v>
      </c>
      <c r="R1067" s="5">
        <f t="shared" si="218"/>
        <v>78.700253195520816</v>
      </c>
      <c r="S1067" s="3">
        <f t="shared" si="219"/>
        <v>38902.923592325023</v>
      </c>
    </row>
    <row r="1068" spans="1:19" x14ac:dyDescent="0.3">
      <c r="A1068" s="4">
        <v>41842</v>
      </c>
      <c r="B1068" s="11">
        <v>277.51754799999998</v>
      </c>
      <c r="C1068" s="11">
        <v>186.25103799999999</v>
      </c>
      <c r="D1068" s="3">
        <f>B1068-'ADF test'!$E$3*'Profitability analysis'!C1068</f>
        <v>85.943997567321787</v>
      </c>
      <c r="E1068" s="3">
        <f t="shared" si="213"/>
        <v>70.234252395922255</v>
      </c>
      <c r="F1068" s="3">
        <f t="shared" si="209"/>
        <v>10.005007399095517</v>
      </c>
      <c r="G1068" s="17">
        <f t="shared" si="210"/>
        <v>1.5701882612120548</v>
      </c>
      <c r="H1068" s="30">
        <f t="shared" si="211"/>
        <v>-1.7511900000000082</v>
      </c>
      <c r="I1068" s="30">
        <f>(C1068-C1067)*'ADF test'!$E$3</f>
        <v>-0.72877361034554311</v>
      </c>
      <c r="J1068" s="5">
        <f t="shared" si="214"/>
        <v>-10</v>
      </c>
      <c r="K1068" s="49">
        <f t="shared" si="220"/>
        <v>-181</v>
      </c>
      <c r="L1068" s="5">
        <f t="shared" si="215"/>
        <v>-10</v>
      </c>
      <c r="M1068" s="49">
        <f t="shared" si="221"/>
        <v>-1522</v>
      </c>
      <c r="N1068" s="42">
        <f t="shared" si="212"/>
        <v>-10</v>
      </c>
      <c r="P1068" s="5">
        <f t="shared" si="216"/>
        <v>299.45349000000141</v>
      </c>
      <c r="Q1068" s="5">
        <f t="shared" si="217"/>
        <v>-124.62028736908788</v>
      </c>
      <c r="R1068" s="5">
        <f t="shared" si="218"/>
        <v>174.83320263091355</v>
      </c>
      <c r="S1068" s="3">
        <f t="shared" si="219"/>
        <v>39077.756794955938</v>
      </c>
    </row>
    <row r="1069" spans="1:19" x14ac:dyDescent="0.3">
      <c r="A1069" s="4">
        <v>41843</v>
      </c>
      <c r="B1069" s="11">
        <v>279.463348</v>
      </c>
      <c r="C1069" s="11">
        <v>185.35354599999999</v>
      </c>
      <c r="D1069" s="3">
        <f>B1069-'ADF test'!$E$3*'Profitability analysis'!C1069</f>
        <v>88.812937275809901</v>
      </c>
      <c r="E1069" s="3">
        <f t="shared" si="213"/>
        <v>70.835270072593758</v>
      </c>
      <c r="F1069" s="3">
        <f t="shared" si="209"/>
        <v>10.564963909097465</v>
      </c>
      <c r="G1069" s="17">
        <f t="shared" si="210"/>
        <v>1.7016307256606544</v>
      </c>
      <c r="H1069" s="30">
        <f t="shared" si="211"/>
        <v>1.9458000000000197</v>
      </c>
      <c r="I1069" s="30">
        <f>(C1069-C1068)*'ADF test'!$E$3</f>
        <v>-0.92313970848809535</v>
      </c>
      <c r="J1069" s="5">
        <f t="shared" si="214"/>
        <v>-10</v>
      </c>
      <c r="K1069" s="49">
        <f t="shared" si="220"/>
        <v>-191</v>
      </c>
      <c r="L1069" s="5">
        <f t="shared" si="215"/>
        <v>-10</v>
      </c>
      <c r="M1069" s="49">
        <f t="shared" si="221"/>
        <v>-1532</v>
      </c>
      <c r="N1069" s="42">
        <f t="shared" si="212"/>
        <v>-10</v>
      </c>
      <c r="P1069" s="5">
        <f t="shared" si="216"/>
        <v>-352.18980000000357</v>
      </c>
      <c r="Q1069" s="5">
        <f t="shared" si="217"/>
        <v>-167.08828723634525</v>
      </c>
      <c r="R1069" s="5">
        <f t="shared" si="218"/>
        <v>-519.27808723634882</v>
      </c>
      <c r="S1069" s="3">
        <f t="shared" si="219"/>
        <v>38558.478707719587</v>
      </c>
    </row>
    <row r="1070" spans="1:19" x14ac:dyDescent="0.3">
      <c r="A1070" s="4">
        <v>41844</v>
      </c>
      <c r="B1070" s="11">
        <v>291.38128699999999</v>
      </c>
      <c r="C1070" s="11">
        <v>187.57363900000001</v>
      </c>
      <c r="D1070" s="3">
        <f>B1070-'ADF test'!$E$3*'Profitability analysis'!C1070</f>
        <v>98.447339481235133</v>
      </c>
      <c r="E1070" s="3">
        <f t="shared" si="213"/>
        <v>71.77612266897944</v>
      </c>
      <c r="F1070" s="3">
        <f t="shared" si="209"/>
        <v>11.703859201047814</v>
      </c>
      <c r="G1070" s="17">
        <f t="shared" si="210"/>
        <v>2.2788395138817026</v>
      </c>
      <c r="H1070" s="30">
        <f t="shared" si="211"/>
        <v>11.91793899999999</v>
      </c>
      <c r="I1070" s="30">
        <f>(C1070-C1069)*'ADF test'!$E$3</f>
        <v>2.2835367945747485</v>
      </c>
      <c r="J1070" s="5">
        <f t="shared" si="214"/>
        <v>-10</v>
      </c>
      <c r="K1070" s="49">
        <f t="shared" si="220"/>
        <v>-201</v>
      </c>
      <c r="L1070" s="5">
        <f t="shared" si="215"/>
        <v>-10</v>
      </c>
      <c r="M1070" s="49">
        <f t="shared" si="221"/>
        <v>-1542</v>
      </c>
      <c r="N1070" s="42">
        <f t="shared" si="212"/>
        <v>-10</v>
      </c>
      <c r="P1070" s="5">
        <f t="shared" si="216"/>
        <v>-2276.3263489999981</v>
      </c>
      <c r="Q1070" s="5">
        <f t="shared" si="217"/>
        <v>436.15552776377694</v>
      </c>
      <c r="R1070" s="5">
        <f t="shared" si="218"/>
        <v>-1840.1708212362212</v>
      </c>
      <c r="S1070" s="3">
        <f t="shared" si="219"/>
        <v>36718.307886483366</v>
      </c>
    </row>
    <row r="1071" spans="1:19" x14ac:dyDescent="0.3">
      <c r="A1071" s="4">
        <v>41845</v>
      </c>
      <c r="B1071" s="11">
        <v>277.95538299999998</v>
      </c>
      <c r="C1071" s="11">
        <v>182.047043</v>
      </c>
      <c r="D1071" s="3">
        <f>B1071-'ADF test'!$E$3*'Profitability analysis'!C1071</f>
        <v>90.705965505314992</v>
      </c>
      <c r="E1071" s="3">
        <f t="shared" si="213"/>
        <v>72.782130090757008</v>
      </c>
      <c r="F1071" s="3">
        <f t="shared" si="209"/>
        <v>11.996889915281878</v>
      </c>
      <c r="G1071" s="17">
        <f t="shared" si="210"/>
        <v>1.494040167170847</v>
      </c>
      <c r="H1071" s="30">
        <f t="shared" si="211"/>
        <v>-13.425904000000003</v>
      </c>
      <c r="I1071" s="30">
        <f>(C1071-C1070)*'ADF test'!$E$3</f>
        <v>-5.6845300240798657</v>
      </c>
      <c r="J1071" s="5">
        <f t="shared" si="214"/>
        <v>-1</v>
      </c>
      <c r="K1071" s="49">
        <f t="shared" si="220"/>
        <v>-202</v>
      </c>
      <c r="L1071" s="5">
        <f t="shared" si="215"/>
        <v>-1</v>
      </c>
      <c r="M1071" s="49">
        <f t="shared" si="221"/>
        <v>-1543</v>
      </c>
      <c r="N1071" s="42">
        <f t="shared" si="212"/>
        <v>-1</v>
      </c>
      <c r="P1071" s="5">
        <f t="shared" si="216"/>
        <v>2698.6067040000007</v>
      </c>
      <c r="Q1071" s="5">
        <f t="shared" si="217"/>
        <v>-1142.5905348400531</v>
      </c>
      <c r="R1071" s="5">
        <f t="shared" si="218"/>
        <v>1556.0161691599476</v>
      </c>
      <c r="S1071" s="3">
        <f t="shared" si="219"/>
        <v>38274.324055643316</v>
      </c>
    </row>
    <row r="1072" spans="1:19" x14ac:dyDescent="0.3">
      <c r="A1072" s="4">
        <v>41848</v>
      </c>
      <c r="B1072" s="11">
        <v>275.76635700000003</v>
      </c>
      <c r="C1072" s="11">
        <v>181.48022499999999</v>
      </c>
      <c r="D1072" s="3">
        <f>B1072-'ADF test'!$E$3*'Profitability analysis'!C1072</f>
        <v>89.099955513575622</v>
      </c>
      <c r="E1072" s="3">
        <f t="shared" si="213"/>
        <v>73.679926691373211</v>
      </c>
      <c r="F1072" s="3">
        <f t="shared" si="209"/>
        <v>12.181423008195344</v>
      </c>
      <c r="G1072" s="17">
        <f t="shared" si="210"/>
        <v>1.2658643256890609</v>
      </c>
      <c r="H1072" s="30">
        <f t="shared" si="211"/>
        <v>-2.1890259999999557</v>
      </c>
      <c r="I1072" s="30">
        <f>(C1072-C1071)*'ADF test'!$E$3</f>
        <v>-0.58301600826059341</v>
      </c>
      <c r="J1072" s="5">
        <f t="shared" si="214"/>
        <v>-1</v>
      </c>
      <c r="K1072" s="49">
        <f t="shared" si="220"/>
        <v>-203</v>
      </c>
      <c r="L1072" s="5">
        <f t="shared" si="215"/>
        <v>-1</v>
      </c>
      <c r="M1072" s="49">
        <f t="shared" si="221"/>
        <v>-1544</v>
      </c>
      <c r="N1072" s="42">
        <f t="shared" si="212"/>
        <v>-1</v>
      </c>
      <c r="P1072" s="5">
        <f t="shared" si="216"/>
        <v>442.18325199999106</v>
      </c>
      <c r="Q1072" s="5">
        <f t="shared" si="217"/>
        <v>-117.76923366863987</v>
      </c>
      <c r="R1072" s="5">
        <f t="shared" si="218"/>
        <v>324.4140183313512</v>
      </c>
      <c r="S1072" s="3">
        <f t="shared" si="219"/>
        <v>38598.738073974666</v>
      </c>
    </row>
    <row r="1073" spans="1:19" x14ac:dyDescent="0.3">
      <c r="A1073" s="4">
        <v>41850</v>
      </c>
      <c r="B1073" s="11">
        <v>273.62597699999998</v>
      </c>
      <c r="C1073" s="11">
        <v>182.80281099999999</v>
      </c>
      <c r="D1073" s="3">
        <f>B1073-'ADF test'!$E$3*'Profitability analysis'!C1073</f>
        <v>85.599193856145291</v>
      </c>
      <c r="E1073" s="3">
        <f t="shared" si="213"/>
        <v>74.42160137281499</v>
      </c>
      <c r="F1073" s="3">
        <f t="shared" si="209"/>
        <v>12.208056143813959</v>
      </c>
      <c r="G1073" s="17">
        <f t="shared" si="210"/>
        <v>0.91559150381153742</v>
      </c>
      <c r="H1073" s="30">
        <f t="shared" si="211"/>
        <v>-2.1403800000000501</v>
      </c>
      <c r="I1073" s="30">
        <f>(C1073-C1072)*'ADF test'!$E$3</f>
        <v>1.3603816574303031</v>
      </c>
      <c r="J1073" s="5">
        <f t="shared" si="214"/>
        <v>0</v>
      </c>
      <c r="K1073" s="49">
        <f t="shared" si="220"/>
        <v>-203</v>
      </c>
      <c r="L1073" s="5">
        <f t="shared" si="215"/>
        <v>0</v>
      </c>
      <c r="M1073" s="49">
        <f t="shared" si="221"/>
        <v>-1544</v>
      </c>
      <c r="N1073" s="42">
        <f t="shared" si="212"/>
        <v>0</v>
      </c>
      <c r="P1073" s="5">
        <f t="shared" si="216"/>
        <v>434.49714000001018</v>
      </c>
      <c r="Q1073" s="5">
        <f t="shared" si="217"/>
        <v>276.15747645835154</v>
      </c>
      <c r="R1073" s="5">
        <f t="shared" si="218"/>
        <v>710.65461645836172</v>
      </c>
      <c r="S1073" s="3">
        <f t="shared" si="219"/>
        <v>39309.392690433029</v>
      </c>
    </row>
    <row r="1074" spans="1:19" x14ac:dyDescent="0.3">
      <c r="A1074" s="4">
        <v>41851</v>
      </c>
      <c r="B1074" s="11">
        <v>267.05896000000001</v>
      </c>
      <c r="C1074" s="11">
        <v>180.6772</v>
      </c>
      <c r="D1074" s="3">
        <f>B1074-'ADF test'!$E$3*'Profitability analysis'!C1074</f>
        <v>81.21853163022584</v>
      </c>
      <c r="E1074" s="3">
        <f t="shared" si="213"/>
        <v>75.149744726983684</v>
      </c>
      <c r="F1074" s="3">
        <f t="shared" si="209"/>
        <v>11.927845620316848</v>
      </c>
      <c r="G1074" s="17">
        <f t="shared" si="210"/>
        <v>0.50879153674701449</v>
      </c>
      <c r="H1074" s="30">
        <f t="shared" si="211"/>
        <v>-6.5670169999999644</v>
      </c>
      <c r="I1074" s="30">
        <f>(C1074-C1073)*'ADF test'!$E$3</f>
        <v>-2.1863547740805291</v>
      </c>
      <c r="J1074" s="5">
        <f t="shared" si="214"/>
        <v>0</v>
      </c>
      <c r="K1074" s="49">
        <f t="shared" si="220"/>
        <v>-203</v>
      </c>
      <c r="L1074" s="5">
        <f t="shared" si="215"/>
        <v>0</v>
      </c>
      <c r="M1074" s="49">
        <f t="shared" si="221"/>
        <v>-1544</v>
      </c>
      <c r="N1074" s="42">
        <f t="shared" si="212"/>
        <v>0</v>
      </c>
      <c r="P1074" s="5">
        <f t="shared" si="216"/>
        <v>1333.1044509999929</v>
      </c>
      <c r="Q1074" s="5">
        <f t="shared" si="217"/>
        <v>-443.83001913834744</v>
      </c>
      <c r="R1074" s="5">
        <f t="shared" si="218"/>
        <v>889.27443186164544</v>
      </c>
      <c r="S1074" s="3">
        <f t="shared" si="219"/>
        <v>40198.667122294675</v>
      </c>
    </row>
    <row r="1075" spans="1:19" x14ac:dyDescent="0.3">
      <c r="A1075" s="4">
        <v>41852</v>
      </c>
      <c r="B1075" s="11">
        <v>264.38351399999999</v>
      </c>
      <c r="C1075" s="11">
        <v>185.82591199999999</v>
      </c>
      <c r="D1075" s="3">
        <f>B1075-'ADF test'!$E$3*'Profitability analysis'!C1075</f>
        <v>73.247238430730846</v>
      </c>
      <c r="E1075" s="3">
        <f t="shared" si="213"/>
        <v>75.634871594913633</v>
      </c>
      <c r="F1075" s="3">
        <f t="shared" si="209"/>
        <v>11.524606965173039</v>
      </c>
      <c r="G1075" s="17">
        <f t="shared" si="210"/>
        <v>-0.2071769711017592</v>
      </c>
      <c r="H1075" s="30">
        <f t="shared" si="211"/>
        <v>-2.6754460000000222</v>
      </c>
      <c r="I1075" s="30">
        <f>(C1075-C1074)*'ADF test'!$E$3</f>
        <v>5.2958471994949816</v>
      </c>
      <c r="J1075" s="5">
        <f t="shared" si="214"/>
        <v>0</v>
      </c>
      <c r="K1075" s="49">
        <f t="shared" si="220"/>
        <v>-203</v>
      </c>
      <c r="L1075" s="5">
        <f t="shared" si="215"/>
        <v>0</v>
      </c>
      <c r="M1075" s="49">
        <f t="shared" si="221"/>
        <v>-1544</v>
      </c>
      <c r="N1075" s="42">
        <f t="shared" si="212"/>
        <v>0</v>
      </c>
      <c r="P1075" s="5">
        <f t="shared" si="216"/>
        <v>543.11553800000456</v>
      </c>
      <c r="Q1075" s="5">
        <f t="shared" si="217"/>
        <v>1075.0569814974813</v>
      </c>
      <c r="R1075" s="5">
        <f t="shared" si="218"/>
        <v>1618.1725194974858</v>
      </c>
      <c r="S1075" s="3">
        <f t="shared" si="219"/>
        <v>41816.839641792161</v>
      </c>
    </row>
    <row r="1076" spans="1:19" x14ac:dyDescent="0.3">
      <c r="A1076" s="4">
        <v>41855</v>
      </c>
      <c r="B1076" s="11">
        <v>271.82614100000001</v>
      </c>
      <c r="C1076" s="11">
        <v>190.17160000000001</v>
      </c>
      <c r="D1076" s="3">
        <f>B1076-'ADF test'!$E$3*'Profitability analysis'!C1076</f>
        <v>76.219990319308977</v>
      </c>
      <c r="E1076" s="3">
        <f t="shared" si="213"/>
        <v>76.185443208968209</v>
      </c>
      <c r="F1076" s="3">
        <f t="shared" si="209"/>
        <v>11.124839132399774</v>
      </c>
      <c r="G1076" s="17">
        <f t="shared" si="210"/>
        <v>3.1054031370353172E-3</v>
      </c>
      <c r="H1076" s="30">
        <f t="shared" si="211"/>
        <v>7.4426270000000159</v>
      </c>
      <c r="I1076" s="30">
        <f>(C1076-C1075)*'ADF test'!$E$3</f>
        <v>4.4698751114218709</v>
      </c>
      <c r="J1076" s="5">
        <f t="shared" si="214"/>
        <v>0</v>
      </c>
      <c r="K1076" s="49">
        <f t="shared" si="220"/>
        <v>-203</v>
      </c>
      <c r="L1076" s="5">
        <f t="shared" si="215"/>
        <v>0</v>
      </c>
      <c r="M1076" s="49">
        <f t="shared" si="221"/>
        <v>-1544</v>
      </c>
      <c r="N1076" s="42">
        <f t="shared" si="212"/>
        <v>0</v>
      </c>
      <c r="P1076" s="5">
        <f t="shared" si="216"/>
        <v>-1510.8532810000033</v>
      </c>
      <c r="Q1076" s="5">
        <f t="shared" si="217"/>
        <v>907.38464761863975</v>
      </c>
      <c r="R1076" s="5">
        <f t="shared" si="218"/>
        <v>-603.46863338136359</v>
      </c>
      <c r="S1076" s="3">
        <f t="shared" si="219"/>
        <v>41213.371008410795</v>
      </c>
    </row>
    <row r="1077" spans="1:19" x14ac:dyDescent="0.3">
      <c r="A1077" s="4">
        <v>41856</v>
      </c>
      <c r="B1077" s="11">
        <v>273.38275099999998</v>
      </c>
      <c r="C1077" s="11">
        <v>193.71431000000001</v>
      </c>
      <c r="D1077" s="3">
        <f>B1077-'ADF test'!$E$3*'Profitability analysis'!C1077</f>
        <v>74.132649981414175</v>
      </c>
      <c r="E1077" s="3">
        <f t="shared" si="213"/>
        <v>76.756992392768112</v>
      </c>
      <c r="F1077" s="3">
        <f t="shared" si="209"/>
        <v>10.528944197767176</v>
      </c>
      <c r="G1077" s="17">
        <f t="shared" si="210"/>
        <v>-0.24925029158293652</v>
      </c>
      <c r="H1077" s="30">
        <f t="shared" si="211"/>
        <v>1.5566099999999778</v>
      </c>
      <c r="I1077" s="30">
        <f>(C1077-C1076)*'ADF test'!$E$3</f>
        <v>3.6439503378947791</v>
      </c>
      <c r="J1077" s="5">
        <f t="shared" si="214"/>
        <v>0</v>
      </c>
      <c r="K1077" s="49">
        <f t="shared" si="220"/>
        <v>-203</v>
      </c>
      <c r="L1077" s="5">
        <f t="shared" si="215"/>
        <v>0</v>
      </c>
      <c r="M1077" s="49">
        <f t="shared" si="221"/>
        <v>-1544</v>
      </c>
      <c r="N1077" s="42">
        <f t="shared" si="212"/>
        <v>0</v>
      </c>
      <c r="P1077" s="5">
        <f t="shared" si="216"/>
        <v>-315.9918299999955</v>
      </c>
      <c r="Q1077" s="5">
        <f t="shared" si="217"/>
        <v>739.72191859264012</v>
      </c>
      <c r="R1077" s="5">
        <f t="shared" si="218"/>
        <v>423.73008859264462</v>
      </c>
      <c r="S1077" s="3">
        <f t="shared" si="219"/>
        <v>41637.10109700344</v>
      </c>
    </row>
    <row r="1078" spans="1:19" x14ac:dyDescent="0.3">
      <c r="A1078" s="4">
        <v>41857</v>
      </c>
      <c r="B1078" s="11">
        <v>266.57251000000002</v>
      </c>
      <c r="C1078" s="11">
        <v>191.16357400000001</v>
      </c>
      <c r="D1078" s="3">
        <f>B1078-'ADF test'!$E$3*'Profitability analysis'!C1078</f>
        <v>69.946037590326711</v>
      </c>
      <c r="E1078" s="3">
        <f t="shared" si="213"/>
        <v>77.144996350795267</v>
      </c>
      <c r="F1078" s="3">
        <f t="shared" si="209"/>
        <v>10.028118897328978</v>
      </c>
      <c r="G1078" s="17">
        <f t="shared" si="210"/>
        <v>-0.71787728428170339</v>
      </c>
      <c r="H1078" s="30">
        <f t="shared" si="211"/>
        <v>-6.8102409999999622</v>
      </c>
      <c r="I1078" s="30">
        <f>(C1078-C1077)*'ADF test'!$E$3</f>
        <v>-2.6236286089124934</v>
      </c>
      <c r="J1078" s="5">
        <f t="shared" si="214"/>
        <v>0</v>
      </c>
      <c r="K1078" s="49">
        <f t="shared" si="220"/>
        <v>-203</v>
      </c>
      <c r="L1078" s="5">
        <f t="shared" si="215"/>
        <v>0</v>
      </c>
      <c r="M1078" s="49">
        <f t="shared" si="221"/>
        <v>-1544</v>
      </c>
      <c r="N1078" s="42">
        <f t="shared" si="212"/>
        <v>0</v>
      </c>
      <c r="P1078" s="5">
        <f t="shared" si="216"/>
        <v>1382.4789229999924</v>
      </c>
      <c r="Q1078" s="5">
        <f t="shared" si="217"/>
        <v>-532.59660760923612</v>
      </c>
      <c r="R1078" s="5">
        <f t="shared" si="218"/>
        <v>849.88231539075628</v>
      </c>
      <c r="S1078" s="3">
        <f t="shared" si="219"/>
        <v>42486.983412394198</v>
      </c>
    </row>
    <row r="1079" spans="1:19" x14ac:dyDescent="0.3">
      <c r="A1079" s="4">
        <v>41858</v>
      </c>
      <c r="B1079" s="11">
        <v>266.96167000000003</v>
      </c>
      <c r="C1079" s="11">
        <v>190.54948400000001</v>
      </c>
      <c r="D1079" s="3">
        <f>B1079-'ADF test'!$E$3*'Profitability analysis'!C1079</f>
        <v>70.966836494724163</v>
      </c>
      <c r="E1079" s="3">
        <f t="shared" si="213"/>
        <v>77.516858959080338</v>
      </c>
      <c r="F1079" s="3">
        <f t="shared" si="209"/>
        <v>9.5590437737064242</v>
      </c>
      <c r="G1079" s="17">
        <f t="shared" si="210"/>
        <v>-0.6852173312955202</v>
      </c>
      <c r="H1079" s="30">
        <f t="shared" si="211"/>
        <v>0.38916000000000395</v>
      </c>
      <c r="I1079" s="30">
        <f>(C1079-C1078)*'ADF test'!$E$3</f>
        <v>-0.63163890439743064</v>
      </c>
      <c r="J1079" s="5">
        <f t="shared" si="214"/>
        <v>0</v>
      </c>
      <c r="K1079" s="49">
        <f t="shared" si="220"/>
        <v>-203</v>
      </c>
      <c r="L1079" s="5">
        <f t="shared" si="215"/>
        <v>0</v>
      </c>
      <c r="M1079" s="49">
        <f t="shared" si="221"/>
        <v>-1544</v>
      </c>
      <c r="N1079" s="42">
        <f t="shared" si="212"/>
        <v>0</v>
      </c>
      <c r="P1079" s="5">
        <f t="shared" si="216"/>
        <v>-78.999480000000801</v>
      </c>
      <c r="Q1079" s="5">
        <f t="shared" si="217"/>
        <v>-128.22269759267843</v>
      </c>
      <c r="R1079" s="5">
        <f t="shared" si="218"/>
        <v>-207.22217759267923</v>
      </c>
      <c r="S1079" s="3">
        <f t="shared" si="219"/>
        <v>42279.761234801517</v>
      </c>
    </row>
    <row r="1080" spans="1:19" x14ac:dyDescent="0.3">
      <c r="A1080" s="4">
        <v>41859</v>
      </c>
      <c r="B1080" s="11">
        <v>260.15142800000001</v>
      </c>
      <c r="C1080" s="11">
        <v>182.51939400000001</v>
      </c>
      <c r="D1080" s="3">
        <f>B1080-'ADF test'!$E$3*'Profitability analysis'!C1080</f>
        <v>72.416161088892295</v>
      </c>
      <c r="E1080" s="3">
        <f t="shared" si="213"/>
        <v>77.875486689196052</v>
      </c>
      <c r="F1080" s="3">
        <f t="shared" si="209"/>
        <v>9.1359808503078828</v>
      </c>
      <c r="G1080" s="17">
        <f t="shared" si="210"/>
        <v>-0.59756316149894051</v>
      </c>
      <c r="H1080" s="30">
        <f t="shared" si="211"/>
        <v>-6.8102420000000166</v>
      </c>
      <c r="I1080" s="30">
        <f>(C1080-C1079)*'ADF test'!$E$3</f>
        <v>-8.2595665941681631</v>
      </c>
      <c r="J1080" s="5">
        <f t="shared" si="214"/>
        <v>0</v>
      </c>
      <c r="K1080" s="49">
        <f t="shared" si="220"/>
        <v>-203</v>
      </c>
      <c r="L1080" s="5">
        <f t="shared" si="215"/>
        <v>0</v>
      </c>
      <c r="M1080" s="49">
        <f t="shared" si="221"/>
        <v>-1544</v>
      </c>
      <c r="N1080" s="42">
        <f t="shared" si="212"/>
        <v>0</v>
      </c>
      <c r="P1080" s="5">
        <f t="shared" si="216"/>
        <v>1382.4791260000034</v>
      </c>
      <c r="Q1080" s="5">
        <f t="shared" si="217"/>
        <v>-1676.6920186161371</v>
      </c>
      <c r="R1080" s="5">
        <f t="shared" si="218"/>
        <v>-294.21289261613379</v>
      </c>
      <c r="S1080" s="3">
        <f t="shared" si="219"/>
        <v>41985.548342185386</v>
      </c>
    </row>
    <row r="1081" spans="1:19" x14ac:dyDescent="0.3">
      <c r="A1081" s="4">
        <v>41862</v>
      </c>
      <c r="B1081" s="11">
        <v>270.41546599999998</v>
      </c>
      <c r="C1081" s="11">
        <v>185.73144500000001</v>
      </c>
      <c r="D1081" s="3">
        <f>B1081-'ADF test'!$E$3*'Profitability analysis'!C1081</f>
        <v>79.376357022568669</v>
      </c>
      <c r="E1081" s="3">
        <f t="shared" si="213"/>
        <v>78.634778602537097</v>
      </c>
      <c r="F1081" s="3">
        <f t="shared" si="209"/>
        <v>8.2058151043070797</v>
      </c>
      <c r="G1081" s="17">
        <f t="shared" si="210"/>
        <v>9.0372304348209351E-2</v>
      </c>
      <c r="H1081" s="30">
        <f t="shared" si="211"/>
        <v>10.264037999999971</v>
      </c>
      <c r="I1081" s="30">
        <f>(C1081-C1080)*'ADF test'!$E$3</f>
        <v>3.3038420663235977</v>
      </c>
      <c r="J1081" s="5">
        <f t="shared" si="214"/>
        <v>0</v>
      </c>
      <c r="K1081" s="49">
        <f t="shared" si="220"/>
        <v>-203</v>
      </c>
      <c r="L1081" s="5">
        <f t="shared" si="215"/>
        <v>0</v>
      </c>
      <c r="M1081" s="49">
        <f t="shared" si="221"/>
        <v>-1544</v>
      </c>
      <c r="N1081" s="42">
        <f t="shared" si="212"/>
        <v>0</v>
      </c>
      <c r="P1081" s="5">
        <f t="shared" si="216"/>
        <v>-2083.599713999994</v>
      </c>
      <c r="Q1081" s="5">
        <f t="shared" si="217"/>
        <v>670.67993946369029</v>
      </c>
      <c r="R1081" s="5">
        <f t="shared" si="218"/>
        <v>-1412.9197745363037</v>
      </c>
      <c r="S1081" s="3">
        <f t="shared" si="219"/>
        <v>40572.628567649081</v>
      </c>
    </row>
    <row r="1082" spans="1:19" x14ac:dyDescent="0.3">
      <c r="A1082" s="4">
        <v>41863</v>
      </c>
      <c r="B1082" s="11">
        <v>270.22085600000003</v>
      </c>
      <c r="C1082" s="11">
        <v>189.368607</v>
      </c>
      <c r="D1082" s="3">
        <f>B1082-'ADF test'!$E$3*'Profitability analysis'!C1082</f>
        <v>75.440645521492428</v>
      </c>
      <c r="E1082" s="3">
        <f t="shared" si="213"/>
        <v>79.171526060600073</v>
      </c>
      <c r="F1082" s="3">
        <f t="shared" si="209"/>
        <v>7.3857483690639718</v>
      </c>
      <c r="G1082" s="17">
        <f t="shared" si="210"/>
        <v>-0.50514590433853024</v>
      </c>
      <c r="H1082" s="30">
        <f t="shared" si="211"/>
        <v>-0.19460999999995465</v>
      </c>
      <c r="I1082" s="30">
        <f>(C1082-C1081)*'ADF test'!$E$3</f>
        <v>3.7411015010762982</v>
      </c>
      <c r="J1082" s="5">
        <f t="shared" si="214"/>
        <v>0</v>
      </c>
      <c r="K1082" s="49">
        <f t="shared" si="220"/>
        <v>-203</v>
      </c>
      <c r="L1082" s="5">
        <f t="shared" si="215"/>
        <v>0</v>
      </c>
      <c r="M1082" s="49">
        <f t="shared" si="221"/>
        <v>-1544</v>
      </c>
      <c r="N1082" s="42">
        <f t="shared" si="212"/>
        <v>0</v>
      </c>
      <c r="P1082" s="5">
        <f t="shared" si="216"/>
        <v>39.505829999990794</v>
      </c>
      <c r="Q1082" s="5">
        <f t="shared" si="217"/>
        <v>759.44360471848859</v>
      </c>
      <c r="R1082" s="5">
        <f t="shared" si="218"/>
        <v>798.94943471847932</v>
      </c>
      <c r="S1082" s="3">
        <f t="shared" si="219"/>
        <v>41371.578002367562</v>
      </c>
    </row>
    <row r="1083" spans="1:19" x14ac:dyDescent="0.3">
      <c r="A1083" s="4">
        <v>41864</v>
      </c>
      <c r="B1083" s="11">
        <v>258.400238</v>
      </c>
      <c r="C1083" s="11">
        <v>179.401825</v>
      </c>
      <c r="D1083" s="3">
        <f>B1083-'ADF test'!$E$3*'Profitability analysis'!C1083</f>
        <v>73.871631134721696</v>
      </c>
      <c r="E1083" s="3">
        <f t="shared" si="213"/>
        <v>79.356245377140283</v>
      </c>
      <c r="F1083" s="3">
        <f t="shared" si="209"/>
        <v>7.1714394552912593</v>
      </c>
      <c r="G1083" s="17">
        <f t="shared" si="210"/>
        <v>-0.76478568586002738</v>
      </c>
      <c r="H1083" s="30">
        <f t="shared" si="211"/>
        <v>-11.820618000000024</v>
      </c>
      <c r="I1083" s="30">
        <f>(C1083-C1082)*'ADF test'!$E$3</f>
        <v>-10.251603613229303</v>
      </c>
      <c r="J1083" s="5">
        <f t="shared" si="214"/>
        <v>0</v>
      </c>
      <c r="K1083" s="49">
        <f t="shared" si="220"/>
        <v>-203</v>
      </c>
      <c r="L1083" s="5">
        <f t="shared" si="215"/>
        <v>0</v>
      </c>
      <c r="M1083" s="49">
        <f t="shared" si="221"/>
        <v>-1544</v>
      </c>
      <c r="N1083" s="42">
        <f t="shared" si="212"/>
        <v>0</v>
      </c>
      <c r="P1083" s="5">
        <f t="shared" si="216"/>
        <v>2399.585454000005</v>
      </c>
      <c r="Q1083" s="5">
        <f t="shared" si="217"/>
        <v>-2081.0755334855485</v>
      </c>
      <c r="R1083" s="5">
        <f t="shared" si="218"/>
        <v>318.50992051445655</v>
      </c>
      <c r="S1083" s="3">
        <f t="shared" si="219"/>
        <v>41690.087922882019</v>
      </c>
    </row>
    <row r="1084" spans="1:19" x14ac:dyDescent="0.3">
      <c r="A1084" s="4">
        <v>41865</v>
      </c>
      <c r="B1084" s="11">
        <v>266.76711999999998</v>
      </c>
      <c r="C1084" s="11">
        <v>181.48022499999999</v>
      </c>
      <c r="D1084" s="3">
        <f>B1084-'ADF test'!$E$3*'Profitability analysis'!C1084</f>
        <v>80.100718513575572</v>
      </c>
      <c r="E1084" s="3">
        <f t="shared" si="213"/>
        <v>79.714605635478605</v>
      </c>
      <c r="F1084" s="3">
        <f t="shared" si="209"/>
        <v>6.9183205495735631</v>
      </c>
      <c r="G1084" s="17">
        <f t="shared" si="210"/>
        <v>5.5810203550161606E-2</v>
      </c>
      <c r="H1084" s="30">
        <f t="shared" si="211"/>
        <v>8.3668819999999755</v>
      </c>
      <c r="I1084" s="30">
        <f>(C1084-C1083)*'ADF test'!$E$3</f>
        <v>2.1377946211460901</v>
      </c>
      <c r="J1084" s="5">
        <f t="shared" si="214"/>
        <v>0</v>
      </c>
      <c r="K1084" s="49">
        <f t="shared" si="220"/>
        <v>-203</v>
      </c>
      <c r="L1084" s="5">
        <f t="shared" si="215"/>
        <v>0</v>
      </c>
      <c r="M1084" s="49">
        <f t="shared" si="221"/>
        <v>-1544</v>
      </c>
      <c r="N1084" s="42">
        <f t="shared" si="212"/>
        <v>0</v>
      </c>
      <c r="P1084" s="5">
        <f t="shared" si="216"/>
        <v>-1698.477045999995</v>
      </c>
      <c r="Q1084" s="5">
        <f t="shared" si="217"/>
        <v>433.97230809265631</v>
      </c>
      <c r="R1084" s="5">
        <f t="shared" si="218"/>
        <v>-1264.5047379073387</v>
      </c>
      <c r="S1084" s="3">
        <f t="shared" si="219"/>
        <v>40425.583184974683</v>
      </c>
    </row>
    <row r="1085" spans="1:19" x14ac:dyDescent="0.3">
      <c r="A1085" s="4">
        <v>41869</v>
      </c>
      <c r="B1085" s="11">
        <v>271.58291600000001</v>
      </c>
      <c r="C1085" s="11">
        <v>188.51835600000001</v>
      </c>
      <c r="D1085" s="3">
        <f>B1085-'ADF test'!$E$3*'Profitability analysis'!C1085</f>
        <v>77.677254219733385</v>
      </c>
      <c r="E1085" s="3">
        <f t="shared" si="213"/>
        <v>79.924176704816674</v>
      </c>
      <c r="F1085" s="3">
        <f t="shared" si="209"/>
        <v>6.7506520550897546</v>
      </c>
      <c r="G1085" s="17">
        <f t="shared" si="210"/>
        <v>-0.332845252095194</v>
      </c>
      <c r="H1085" s="30">
        <f t="shared" si="211"/>
        <v>4.8157960000000344</v>
      </c>
      <c r="I1085" s="30">
        <f>(C1085-C1084)*'ADF test'!$E$3</f>
        <v>7.2392602938422277</v>
      </c>
      <c r="J1085" s="5">
        <f t="shared" si="214"/>
        <v>0</v>
      </c>
      <c r="K1085" s="49">
        <f t="shared" si="220"/>
        <v>-203</v>
      </c>
      <c r="L1085" s="5">
        <f t="shared" si="215"/>
        <v>0</v>
      </c>
      <c r="M1085" s="49">
        <f t="shared" si="221"/>
        <v>-1544</v>
      </c>
      <c r="N1085" s="42">
        <f t="shared" si="212"/>
        <v>0</v>
      </c>
      <c r="P1085" s="5">
        <f t="shared" si="216"/>
        <v>-977.60658800000692</v>
      </c>
      <c r="Q1085" s="5">
        <f t="shared" si="217"/>
        <v>1469.5698396499722</v>
      </c>
      <c r="R1085" s="5">
        <f t="shared" si="218"/>
        <v>491.96325164996529</v>
      </c>
      <c r="S1085" s="3">
        <f t="shared" si="219"/>
        <v>40917.546436624645</v>
      </c>
    </row>
    <row r="1086" spans="1:19" x14ac:dyDescent="0.3">
      <c r="A1086" s="4">
        <v>41870</v>
      </c>
      <c r="B1086" s="11">
        <v>270.61001599999997</v>
      </c>
      <c r="C1086" s="11">
        <v>190.59674100000001</v>
      </c>
      <c r="D1086" s="3">
        <f>B1086-'ADF test'!$E$3*'Profitability analysis'!C1086</f>
        <v>74.566575027243573</v>
      </c>
      <c r="E1086" s="3">
        <f t="shared" si="213"/>
        <v>79.911795681727227</v>
      </c>
      <c r="F1086" s="3">
        <f t="shared" si="209"/>
        <v>6.7604457816971371</v>
      </c>
      <c r="G1086" s="17">
        <f t="shared" si="210"/>
        <v>-0.79066097519116474</v>
      </c>
      <c r="H1086" s="30">
        <f t="shared" si="211"/>
        <v>-0.97290000000003829</v>
      </c>
      <c r="I1086" s="30">
        <f>(C1086-C1085)*'ADF test'!$E$3</f>
        <v>2.1377791924897696</v>
      </c>
      <c r="J1086" s="5">
        <f t="shared" si="214"/>
        <v>0</v>
      </c>
      <c r="K1086" s="49">
        <f t="shared" si="220"/>
        <v>-203</v>
      </c>
      <c r="L1086" s="5">
        <f t="shared" si="215"/>
        <v>0</v>
      </c>
      <c r="M1086" s="49">
        <f t="shared" si="221"/>
        <v>-1544</v>
      </c>
      <c r="N1086" s="42">
        <f t="shared" si="212"/>
        <v>0</v>
      </c>
      <c r="P1086" s="5">
        <f t="shared" si="216"/>
        <v>197.49870000000777</v>
      </c>
      <c r="Q1086" s="5">
        <f t="shared" si="217"/>
        <v>433.96917607542321</v>
      </c>
      <c r="R1086" s="5">
        <f t="shared" si="218"/>
        <v>631.46787607543092</v>
      </c>
      <c r="S1086" s="3">
        <f t="shared" si="219"/>
        <v>41549.014312700077</v>
      </c>
    </row>
    <row r="1087" spans="1:19" x14ac:dyDescent="0.3">
      <c r="A1087" s="4">
        <v>41871</v>
      </c>
      <c r="B1087" s="11">
        <v>269.68579099999999</v>
      </c>
      <c r="C1087" s="11">
        <v>186.959564</v>
      </c>
      <c r="D1087" s="3">
        <f>B1087-'ADF test'!$E$3*'Profitability analysis'!C1087</f>
        <v>77.383466956976264</v>
      </c>
      <c r="E1087" s="3">
        <f t="shared" si="213"/>
        <v>79.944852617270882</v>
      </c>
      <c r="F1087" s="3">
        <f t="shared" si="209"/>
        <v>6.7450472050470793</v>
      </c>
      <c r="G1087" s="17">
        <f t="shared" si="210"/>
        <v>-0.37974317783543821</v>
      </c>
      <c r="H1087" s="30">
        <f t="shared" si="211"/>
        <v>-0.92422499999997854</v>
      </c>
      <c r="I1087" s="30">
        <f>(C1087-C1086)*'ADF test'!$E$3</f>
        <v>-3.7411169297326485</v>
      </c>
      <c r="J1087" s="5">
        <f t="shared" si="214"/>
        <v>0</v>
      </c>
      <c r="K1087" s="49">
        <f t="shared" si="220"/>
        <v>-203</v>
      </c>
      <c r="L1087" s="5">
        <f t="shared" si="215"/>
        <v>0</v>
      </c>
      <c r="M1087" s="49">
        <f t="shared" si="221"/>
        <v>-1544</v>
      </c>
      <c r="N1087" s="42">
        <f t="shared" si="212"/>
        <v>0</v>
      </c>
      <c r="P1087" s="5">
        <f t="shared" si="216"/>
        <v>187.61767499999564</v>
      </c>
      <c r="Q1087" s="5">
        <f t="shared" si="217"/>
        <v>-759.44673673572765</v>
      </c>
      <c r="R1087" s="5">
        <f t="shared" si="218"/>
        <v>-571.82906173573201</v>
      </c>
      <c r="S1087" s="3">
        <f t="shared" si="219"/>
        <v>40977.185250964343</v>
      </c>
    </row>
    <row r="1088" spans="1:19" x14ac:dyDescent="0.3">
      <c r="A1088" s="4">
        <v>41872</v>
      </c>
      <c r="B1088" s="11">
        <v>281.214539</v>
      </c>
      <c r="C1088" s="11">
        <v>201.130325</v>
      </c>
      <c r="D1088" s="3">
        <f>B1088-'ADF test'!$E$3*'Profitability analysis'!C1088</f>
        <v>74.336494862987138</v>
      </c>
      <c r="E1088" s="3">
        <f t="shared" si="213"/>
        <v>79.833289672231757</v>
      </c>
      <c r="F1088" s="3">
        <f t="shared" si="209"/>
        <v>6.8110970210353665</v>
      </c>
      <c r="G1088" s="17">
        <f t="shared" si="210"/>
        <v>-0.80703516515303464</v>
      </c>
      <c r="H1088" s="30">
        <f t="shared" si="211"/>
        <v>11.528748000000007</v>
      </c>
      <c r="I1088" s="30">
        <f>(C1088-C1087)*'ADF test'!$E$3</f>
        <v>14.57572009398911</v>
      </c>
      <c r="J1088" s="5">
        <f t="shared" si="214"/>
        <v>0</v>
      </c>
      <c r="K1088" s="49">
        <f t="shared" si="220"/>
        <v>-203</v>
      </c>
      <c r="L1088" s="5">
        <f t="shared" si="215"/>
        <v>0</v>
      </c>
      <c r="M1088" s="49">
        <f t="shared" si="221"/>
        <v>-1544</v>
      </c>
      <c r="N1088" s="42">
        <f t="shared" si="212"/>
        <v>0</v>
      </c>
      <c r="P1088" s="5">
        <f t="shared" si="216"/>
        <v>-2340.3358440000015</v>
      </c>
      <c r="Q1088" s="5">
        <f t="shared" si="217"/>
        <v>2958.8711790797893</v>
      </c>
      <c r="R1088" s="5">
        <f t="shared" si="218"/>
        <v>618.53533507978773</v>
      </c>
      <c r="S1088" s="3">
        <f t="shared" si="219"/>
        <v>41595.720586044132</v>
      </c>
    </row>
    <row r="1089" spans="1:19" x14ac:dyDescent="0.3">
      <c r="A1089" s="4">
        <v>41873</v>
      </c>
      <c r="B1089" s="11">
        <v>284.765625</v>
      </c>
      <c r="C1089" s="11">
        <v>208.45188899999999</v>
      </c>
      <c r="D1089" s="3">
        <f>B1089-'ADF test'!$E$3*'Profitability analysis'!C1089</f>
        <v>70.356787879164528</v>
      </c>
      <c r="E1089" s="3">
        <f t="shared" si="213"/>
        <v>79.577839151713093</v>
      </c>
      <c r="F1089" s="3">
        <f t="shared" si="209"/>
        <v>7.0218863625537296</v>
      </c>
      <c r="G1089" s="17">
        <f t="shared" si="210"/>
        <v>-1.313187197349494</v>
      </c>
      <c r="H1089" s="30">
        <f t="shared" si="211"/>
        <v>3.551085999999998</v>
      </c>
      <c r="I1089" s="30">
        <f>(C1089-C1088)*'ADF test'!$E$3</f>
        <v>7.5307929838226206</v>
      </c>
      <c r="J1089" s="5">
        <f t="shared" si="214"/>
        <v>1</v>
      </c>
      <c r="K1089" s="49">
        <f t="shared" si="220"/>
        <v>-202</v>
      </c>
      <c r="L1089" s="5">
        <f t="shared" si="215"/>
        <v>0</v>
      </c>
      <c r="M1089" s="49">
        <f t="shared" si="221"/>
        <v>-1544</v>
      </c>
      <c r="N1089" s="42">
        <f t="shared" si="212"/>
        <v>1</v>
      </c>
      <c r="P1089" s="5">
        <f t="shared" si="216"/>
        <v>-720.87045799999964</v>
      </c>
      <c r="Q1089" s="5">
        <f t="shared" si="217"/>
        <v>1528.7509757159919</v>
      </c>
      <c r="R1089" s="5">
        <f t="shared" si="218"/>
        <v>807.88051771599226</v>
      </c>
      <c r="S1089" s="3">
        <f t="shared" si="219"/>
        <v>42403.601103760127</v>
      </c>
    </row>
    <row r="1090" spans="1:19" x14ac:dyDescent="0.3">
      <c r="A1090" s="4">
        <v>41876</v>
      </c>
      <c r="B1090" s="11">
        <v>276.982483</v>
      </c>
      <c r="C1090" s="11">
        <v>199.335373</v>
      </c>
      <c r="D1090" s="3">
        <f>B1090-'ADF test'!$E$3*'Profitability analysis'!C1090</f>
        <v>71.950685365496497</v>
      </c>
      <c r="E1090" s="3">
        <f t="shared" si="213"/>
        <v>79.314030112886115</v>
      </c>
      <c r="F1090" s="3">
        <f t="shared" si="209"/>
        <v>7.158074622628499</v>
      </c>
      <c r="G1090" s="17">
        <f t="shared" si="210"/>
        <v>-1.0286767232227796</v>
      </c>
      <c r="H1090" s="30">
        <f t="shared" si="211"/>
        <v>-7.783141999999998</v>
      </c>
      <c r="I1090" s="30">
        <f>(C1090-C1089)*'ADF test'!$E$3</f>
        <v>-9.3770394863319684</v>
      </c>
      <c r="J1090" s="5">
        <f t="shared" si="214"/>
        <v>1</v>
      </c>
      <c r="K1090" s="49">
        <f t="shared" si="220"/>
        <v>-201</v>
      </c>
      <c r="L1090" s="5">
        <f t="shared" si="215"/>
        <v>0</v>
      </c>
      <c r="M1090" s="49">
        <f t="shared" si="221"/>
        <v>-1544</v>
      </c>
      <c r="N1090" s="42">
        <f t="shared" si="212"/>
        <v>1</v>
      </c>
      <c r="P1090" s="5">
        <f t="shared" si="216"/>
        <v>1572.1946839999996</v>
      </c>
      <c r="Q1090" s="5">
        <f t="shared" si="217"/>
        <v>-1894.1619762390576</v>
      </c>
      <c r="R1090" s="5">
        <f t="shared" si="218"/>
        <v>-321.967292239058</v>
      </c>
      <c r="S1090" s="3">
        <f t="shared" si="219"/>
        <v>42081.633811521067</v>
      </c>
    </row>
    <row r="1091" spans="1:19" x14ac:dyDescent="0.3">
      <c r="A1091" s="4">
        <v>41877</v>
      </c>
      <c r="B1091" s="11">
        <v>273.86920199999997</v>
      </c>
      <c r="C1091" s="11">
        <v>192.580658</v>
      </c>
      <c r="D1091" s="3">
        <f>B1091-'ADF test'!$E$3*'Profitability analysis'!C1091</f>
        <v>75.785149455168778</v>
      </c>
      <c r="E1091" s="3">
        <f t="shared" si="213"/>
        <v>79.397400122381597</v>
      </c>
      <c r="F1091" s="3">
        <f t="shared" si="209"/>
        <v>7.099749263577567</v>
      </c>
      <c r="G1091" s="17">
        <f t="shared" si="210"/>
        <v>-0.50878566736772401</v>
      </c>
      <c r="H1091" s="30">
        <f t="shared" si="211"/>
        <v>-3.1132810000000291</v>
      </c>
      <c r="I1091" s="30">
        <f>(C1091-C1090)*'ADF test'!$E$3</f>
        <v>-6.9477450896722992</v>
      </c>
      <c r="J1091" s="5">
        <f t="shared" si="214"/>
        <v>0</v>
      </c>
      <c r="K1091" s="49">
        <f t="shared" si="220"/>
        <v>-201</v>
      </c>
      <c r="L1091" s="5">
        <f t="shared" si="215"/>
        <v>0</v>
      </c>
      <c r="M1091" s="49">
        <f t="shared" si="221"/>
        <v>-1544</v>
      </c>
      <c r="N1091" s="42">
        <f t="shared" si="212"/>
        <v>0</v>
      </c>
      <c r="P1091" s="5">
        <f t="shared" si="216"/>
        <v>625.76948100000584</v>
      </c>
      <c r="Q1091" s="5">
        <f t="shared" si="217"/>
        <v>-1396.4967630241322</v>
      </c>
      <c r="R1091" s="5">
        <f t="shared" si="218"/>
        <v>-770.72728202412634</v>
      </c>
      <c r="S1091" s="3">
        <f t="shared" si="219"/>
        <v>41310.90652949694</v>
      </c>
    </row>
    <row r="1092" spans="1:19" x14ac:dyDescent="0.3">
      <c r="A1092" s="4">
        <v>41878</v>
      </c>
      <c r="B1092" s="11">
        <v>274.11242700000003</v>
      </c>
      <c r="C1092" s="11">
        <v>197.30422999999999</v>
      </c>
      <c r="D1092" s="3">
        <f>B1092-'ADF test'!$E$3*'Profitability analysis'!C1092</f>
        <v>71.169816519162111</v>
      </c>
      <c r="E1092" s="3">
        <f t="shared" si="213"/>
        <v>79.23921501642684</v>
      </c>
      <c r="F1092" s="3">
        <f t="shared" si="209"/>
        <v>7.2316466117560161</v>
      </c>
      <c r="G1092" s="17">
        <f t="shared" si="210"/>
        <v>-1.1158452466616433</v>
      </c>
      <c r="H1092" s="30">
        <f t="shared" si="211"/>
        <v>0.2432250000000522</v>
      </c>
      <c r="I1092" s="30">
        <f>(C1092-C1091)*'ADF test'!$E$3</f>
        <v>4.8585579360066964</v>
      </c>
      <c r="J1092" s="5">
        <f t="shared" si="214"/>
        <v>1</v>
      </c>
      <c r="K1092" s="49">
        <f t="shared" si="220"/>
        <v>-200</v>
      </c>
      <c r="L1092" s="5">
        <f t="shared" si="215"/>
        <v>0</v>
      </c>
      <c r="M1092" s="49">
        <f t="shared" si="221"/>
        <v>-1544</v>
      </c>
      <c r="N1092" s="42">
        <f t="shared" si="212"/>
        <v>1</v>
      </c>
      <c r="P1092" s="5">
        <f t="shared" si="216"/>
        <v>-48.888225000010493</v>
      </c>
      <c r="Q1092" s="5">
        <f t="shared" si="217"/>
        <v>976.570145137346</v>
      </c>
      <c r="R1092" s="5">
        <f t="shared" si="218"/>
        <v>927.68192013733551</v>
      </c>
      <c r="S1092" s="3">
        <f t="shared" si="219"/>
        <v>42238.588449634277</v>
      </c>
    </row>
    <row r="1093" spans="1:19" x14ac:dyDescent="0.3">
      <c r="A1093" s="4">
        <v>41879</v>
      </c>
      <c r="B1093" s="11">
        <v>269.92901599999999</v>
      </c>
      <c r="C1093" s="11">
        <v>197.35145600000001</v>
      </c>
      <c r="D1093" s="3">
        <f>B1093-'ADF test'!$E$3*'Profitability analysis'!C1093</f>
        <v>66.937829937571308</v>
      </c>
      <c r="E1093" s="3">
        <f t="shared" si="213"/>
        <v>78.84238722938538</v>
      </c>
      <c r="F1093" s="3">
        <f t="shared" si="209"/>
        <v>7.5727445073106914</v>
      </c>
      <c r="G1093" s="17">
        <f t="shared" si="210"/>
        <v>-1.5720267969322705</v>
      </c>
      <c r="H1093" s="30">
        <f t="shared" si="211"/>
        <v>-4.1834110000000351</v>
      </c>
      <c r="I1093" s="30">
        <f>(C1093-C1092)*'ADF test'!$E$3</f>
        <v>4.857558159078891E-2</v>
      </c>
      <c r="J1093" s="5">
        <f t="shared" si="214"/>
        <v>10</v>
      </c>
      <c r="K1093" s="49">
        <f t="shared" si="220"/>
        <v>-190</v>
      </c>
      <c r="L1093" s="5">
        <f t="shared" si="215"/>
        <v>0</v>
      </c>
      <c r="M1093" s="49">
        <f t="shared" si="221"/>
        <v>-1544</v>
      </c>
      <c r="N1093" s="42">
        <f t="shared" si="212"/>
        <v>10</v>
      </c>
      <c r="P1093" s="5">
        <f t="shared" si="216"/>
        <v>836.68220000000701</v>
      </c>
      <c r="Q1093" s="5">
        <f t="shared" si="217"/>
        <v>9.7151163181577829</v>
      </c>
      <c r="R1093" s="5">
        <f t="shared" si="218"/>
        <v>846.39731631816483</v>
      </c>
      <c r="S1093" s="3">
        <f t="shared" si="219"/>
        <v>43084.985765952442</v>
      </c>
    </row>
    <row r="1094" spans="1:19" x14ac:dyDescent="0.3">
      <c r="A1094" s="4">
        <v>41883</v>
      </c>
      <c r="B1094" s="11">
        <v>280.53353900000002</v>
      </c>
      <c r="C1094" s="11">
        <v>205.428787</v>
      </c>
      <c r="D1094" s="3">
        <f>B1094-'ADF test'!$E$3*'Profitability analysis'!C1094</f>
        <v>69.234195333156094</v>
      </c>
      <c r="E1094" s="3">
        <f t="shared" si="213"/>
        <v>78.476505534693786</v>
      </c>
      <c r="F1094" s="3">
        <f t="shared" si="209"/>
        <v>7.7670312492042006</v>
      </c>
      <c r="G1094" s="17">
        <f t="shared" si="210"/>
        <v>-1.1899411634895438</v>
      </c>
      <c r="H1094" s="30">
        <f t="shared" si="211"/>
        <v>10.604523000000029</v>
      </c>
      <c r="I1094" s="30">
        <f>(C1094-C1093)*'ADF test'!$E$3</f>
        <v>8.3081576044152445</v>
      </c>
      <c r="J1094" s="5">
        <f t="shared" si="214"/>
        <v>1</v>
      </c>
      <c r="K1094" s="49">
        <f t="shared" si="220"/>
        <v>-189</v>
      </c>
      <c r="L1094" s="5">
        <f t="shared" si="215"/>
        <v>0</v>
      </c>
      <c r="M1094" s="49">
        <f t="shared" si="221"/>
        <v>-1544</v>
      </c>
      <c r="N1094" s="42">
        <f t="shared" si="212"/>
        <v>1</v>
      </c>
      <c r="P1094" s="5">
        <f t="shared" si="216"/>
        <v>-2014.8593700000056</v>
      </c>
      <c r="Q1094" s="5">
        <f t="shared" si="217"/>
        <v>1578.5499448388964</v>
      </c>
      <c r="R1094" s="5">
        <f t="shared" si="218"/>
        <v>-436.30942516110917</v>
      </c>
      <c r="S1094" s="3">
        <f t="shared" si="219"/>
        <v>42648.676340791331</v>
      </c>
    </row>
    <row r="1095" spans="1:19" x14ac:dyDescent="0.3">
      <c r="A1095" s="4">
        <v>41884</v>
      </c>
      <c r="B1095" s="11">
        <v>281.16589399999998</v>
      </c>
      <c r="C1095" s="11">
        <v>204.86196899999999</v>
      </c>
      <c r="D1095" s="3">
        <f>B1095-'ADF test'!$E$3*'Profitability analysis'!C1095</f>
        <v>70.449566341416642</v>
      </c>
      <c r="E1095" s="3">
        <f t="shared" si="213"/>
        <v>77.993855272927732</v>
      </c>
      <c r="F1095" s="3">
        <f t="shared" si="209"/>
        <v>7.8020422406157195</v>
      </c>
      <c r="G1095" s="17">
        <f t="shared" si="210"/>
        <v>-0.96696335380462028</v>
      </c>
      <c r="H1095" s="30">
        <f t="shared" si="211"/>
        <v>0.63235499999996136</v>
      </c>
      <c r="I1095" s="30">
        <f>(C1095-C1094)*'ADF test'!$E$3</f>
        <v>-0.58301600826059341</v>
      </c>
      <c r="J1095" s="5">
        <f t="shared" si="214"/>
        <v>0</v>
      </c>
      <c r="K1095" s="49">
        <f t="shared" si="220"/>
        <v>-189</v>
      </c>
      <c r="L1095" s="5">
        <f t="shared" si="215"/>
        <v>0</v>
      </c>
      <c r="M1095" s="49">
        <f t="shared" si="221"/>
        <v>-1544</v>
      </c>
      <c r="N1095" s="42">
        <f t="shared" si="212"/>
        <v>0</v>
      </c>
      <c r="P1095" s="5">
        <f t="shared" si="216"/>
        <v>-119.5150949999927</v>
      </c>
      <c r="Q1095" s="5">
        <f t="shared" si="217"/>
        <v>-110.19002556125216</v>
      </c>
      <c r="R1095" s="5">
        <f t="shared" si="218"/>
        <v>-229.70512056124485</v>
      </c>
      <c r="S1095" s="3">
        <f t="shared" si="219"/>
        <v>42418.971220230087</v>
      </c>
    </row>
    <row r="1096" spans="1:19" x14ac:dyDescent="0.3">
      <c r="A1096" s="4">
        <v>41885</v>
      </c>
      <c r="B1096" s="11">
        <v>284.03595000000001</v>
      </c>
      <c r="C1096" s="11">
        <v>204.247894</v>
      </c>
      <c r="D1096" s="3">
        <f>B1096-'ADF test'!$E$3*'Profitability analysis'!C1096</f>
        <v>73.951245817157741</v>
      </c>
      <c r="E1096" s="3">
        <f t="shared" si="213"/>
        <v>77.543722286653136</v>
      </c>
      <c r="F1096" s="3">
        <f t="shared" si="209"/>
        <v>7.6248921228028665</v>
      </c>
      <c r="G1096" s="17">
        <f t="shared" si="210"/>
        <v>-0.4711511207813418</v>
      </c>
      <c r="H1096" s="30">
        <f t="shared" si="211"/>
        <v>2.8700560000000337</v>
      </c>
      <c r="I1096" s="30">
        <f>(C1096-C1095)*'ADF test'!$E$3</f>
        <v>-0.63162347574108069</v>
      </c>
      <c r="J1096" s="5">
        <f t="shared" si="214"/>
        <v>0</v>
      </c>
      <c r="K1096" s="49">
        <f t="shared" si="220"/>
        <v>-189</v>
      </c>
      <c r="L1096" s="5">
        <f t="shared" si="215"/>
        <v>0</v>
      </c>
      <c r="M1096" s="49">
        <f t="shared" si="221"/>
        <v>-1544</v>
      </c>
      <c r="N1096" s="42">
        <f t="shared" si="212"/>
        <v>0</v>
      </c>
      <c r="P1096" s="5">
        <f t="shared" si="216"/>
        <v>-542.44058400000631</v>
      </c>
      <c r="Q1096" s="5">
        <f t="shared" si="217"/>
        <v>-119.37683691506425</v>
      </c>
      <c r="R1096" s="5">
        <f t="shared" si="218"/>
        <v>-661.81742091507056</v>
      </c>
      <c r="S1096" s="3">
        <f t="shared" si="219"/>
        <v>41757.15379931502</v>
      </c>
    </row>
    <row r="1097" spans="1:19" x14ac:dyDescent="0.3">
      <c r="A1097" s="4">
        <v>41886</v>
      </c>
      <c r="B1097" s="11">
        <v>283.59814499999999</v>
      </c>
      <c r="C1097" s="11">
        <v>199.76049800000001</v>
      </c>
      <c r="D1097" s="3">
        <f>B1097-'ADF test'!$E$3*'Profitability analysis'!C1097</f>
        <v>78.129073530664527</v>
      </c>
      <c r="E1097" s="3">
        <f t="shared" si="213"/>
        <v>77.249144272442749</v>
      </c>
      <c r="F1097" s="3">
        <f t="shared" si="209"/>
        <v>7.4161581470933218</v>
      </c>
      <c r="G1097" s="17">
        <f t="shared" si="210"/>
        <v>0.11865028236576333</v>
      </c>
      <c r="H1097" s="30">
        <f t="shared" si="211"/>
        <v>-0.43780500000002576</v>
      </c>
      <c r="I1097" s="30">
        <f>(C1097-C1096)*'ADF test'!$E$3</f>
        <v>-4.6156327135067912</v>
      </c>
      <c r="J1097" s="5">
        <f t="shared" si="214"/>
        <v>0</v>
      </c>
      <c r="K1097" s="49">
        <f t="shared" si="220"/>
        <v>-189</v>
      </c>
      <c r="L1097" s="5">
        <f t="shared" si="215"/>
        <v>0</v>
      </c>
      <c r="M1097" s="49">
        <f t="shared" si="221"/>
        <v>-1544</v>
      </c>
      <c r="N1097" s="42">
        <f t="shared" si="212"/>
        <v>0</v>
      </c>
      <c r="P1097" s="5">
        <f t="shared" si="216"/>
        <v>82.745145000004868</v>
      </c>
      <c r="Q1097" s="5">
        <f t="shared" si="217"/>
        <v>-872.35458285278355</v>
      </c>
      <c r="R1097" s="5">
        <f t="shared" si="218"/>
        <v>-789.60943785277868</v>
      </c>
      <c r="S1097" s="3">
        <f t="shared" si="219"/>
        <v>40967.544361462242</v>
      </c>
    </row>
    <row r="1098" spans="1:19" x14ac:dyDescent="0.3">
      <c r="A1098" s="4">
        <v>41887</v>
      </c>
      <c r="B1098" s="11">
        <v>278.34451300000001</v>
      </c>
      <c r="C1098" s="11">
        <v>196.97357199999999</v>
      </c>
      <c r="D1098" s="3">
        <f>B1098-'ADF test'!$E$3*'Profitability analysis'!C1098</f>
        <v>75.742009762156187</v>
      </c>
      <c r="E1098" s="3">
        <f t="shared" si="213"/>
        <v>76.909078012270555</v>
      </c>
      <c r="F1098" s="3">
        <f t="shared" si="209"/>
        <v>7.2354116652219433</v>
      </c>
      <c r="G1098" s="17">
        <f t="shared" si="210"/>
        <v>-0.16129949533128179</v>
      </c>
      <c r="H1098" s="30">
        <f t="shared" si="211"/>
        <v>-5.2536319999999819</v>
      </c>
      <c r="I1098" s="30">
        <f>(C1098-C1097)*'ADF test'!$E$3</f>
        <v>-2.8665682314916627</v>
      </c>
      <c r="J1098" s="5">
        <f t="shared" si="214"/>
        <v>0</v>
      </c>
      <c r="K1098" s="49">
        <f t="shared" si="220"/>
        <v>-189</v>
      </c>
      <c r="L1098" s="5">
        <f t="shared" si="215"/>
        <v>0</v>
      </c>
      <c r="M1098" s="49">
        <f t="shared" si="221"/>
        <v>-1544</v>
      </c>
      <c r="N1098" s="42">
        <f t="shared" si="212"/>
        <v>0</v>
      </c>
      <c r="P1098" s="5">
        <f t="shared" si="216"/>
        <v>992.93644799999652</v>
      </c>
      <c r="Q1098" s="5">
        <f t="shared" si="217"/>
        <v>-541.78139575192426</v>
      </c>
      <c r="R1098" s="5">
        <f t="shared" si="218"/>
        <v>451.15505224807225</v>
      </c>
      <c r="S1098" s="3">
        <f t="shared" si="219"/>
        <v>41418.699413710317</v>
      </c>
    </row>
    <row r="1099" spans="1:19" x14ac:dyDescent="0.3">
      <c r="A1099" s="4">
        <v>41890</v>
      </c>
      <c r="B1099" s="11">
        <v>278.14993299999998</v>
      </c>
      <c r="C1099" s="11">
        <v>198.01277200000001</v>
      </c>
      <c r="D1099" s="3">
        <f>B1099-'ADF test'!$E$3*'Profitability analysis'!C1099</f>
        <v>74.478532451583106</v>
      </c>
      <c r="E1099" s="3">
        <f t="shared" si="213"/>
        <v>76.431264518129652</v>
      </c>
      <c r="F1099" s="3">
        <f t="shared" si="209"/>
        <v>6.8871213927921309</v>
      </c>
      <c r="G1099" s="17">
        <f t="shared" si="210"/>
        <v>-0.28353385328596359</v>
      </c>
      <c r="H1099" s="30">
        <f t="shared" si="211"/>
        <v>-0.1945800000000304</v>
      </c>
      <c r="I1099" s="30">
        <f>(C1099-C1098)*'ADF test'!$E$3</f>
        <v>1.0688973105730744</v>
      </c>
      <c r="J1099" s="5">
        <f t="shared" si="214"/>
        <v>0</v>
      </c>
      <c r="K1099" s="49">
        <f t="shared" si="220"/>
        <v>-189</v>
      </c>
      <c r="L1099" s="5">
        <f t="shared" si="215"/>
        <v>0</v>
      </c>
      <c r="M1099" s="49">
        <f t="shared" si="221"/>
        <v>-1544</v>
      </c>
      <c r="N1099" s="42">
        <f t="shared" si="212"/>
        <v>0</v>
      </c>
      <c r="P1099" s="5">
        <f t="shared" si="216"/>
        <v>36.775620000005745</v>
      </c>
      <c r="Q1099" s="5">
        <f t="shared" si="217"/>
        <v>202.02159169831106</v>
      </c>
      <c r="R1099" s="5">
        <f t="shared" si="218"/>
        <v>238.7972116983168</v>
      </c>
      <c r="S1099" s="3">
        <f t="shared" si="219"/>
        <v>41657.496625408632</v>
      </c>
    </row>
    <row r="1100" spans="1:19" x14ac:dyDescent="0.3">
      <c r="A1100" s="4">
        <v>41891</v>
      </c>
      <c r="B1100" s="11">
        <v>275.62039199999998</v>
      </c>
      <c r="C1100" s="11">
        <v>194.470078</v>
      </c>
      <c r="D1100" s="3">
        <f>B1100-'ADF test'!$E$3*'Profitability analysis'!C1100</f>
        <v>75.592925332244477</v>
      </c>
      <c r="E1100" s="3">
        <f t="shared" si="213"/>
        <v>75.669450713163315</v>
      </c>
      <c r="F1100" s="3">
        <f t="shared" si="209"/>
        <v>5.4901957722112682</v>
      </c>
      <c r="G1100" s="17">
        <f t="shared" si="210"/>
        <v>-1.3938552301936604E-2</v>
      </c>
      <c r="H1100" s="30">
        <f t="shared" si="211"/>
        <v>-2.5295409999999947</v>
      </c>
      <c r="I1100" s="30">
        <f>(C1100-C1099)*'ADF test'!$E$3</f>
        <v>-3.6439338806613724</v>
      </c>
      <c r="J1100" s="5">
        <f t="shared" si="214"/>
        <v>0</v>
      </c>
      <c r="K1100" s="49">
        <f t="shared" si="220"/>
        <v>-189</v>
      </c>
      <c r="L1100" s="5">
        <f t="shared" si="215"/>
        <v>0</v>
      </c>
      <c r="M1100" s="49">
        <f t="shared" si="221"/>
        <v>-1544</v>
      </c>
      <c r="N1100" s="42">
        <f t="shared" si="212"/>
        <v>0</v>
      </c>
      <c r="P1100" s="5">
        <f t="shared" si="216"/>
        <v>478.083248999999</v>
      </c>
      <c r="Q1100" s="5">
        <f t="shared" si="217"/>
        <v>-688.70350344499934</v>
      </c>
      <c r="R1100" s="5">
        <f t="shared" si="218"/>
        <v>-210.62025444500034</v>
      </c>
      <c r="S1100" s="3">
        <f t="shared" si="219"/>
        <v>41446.876370963633</v>
      </c>
    </row>
    <row r="1101" spans="1:19" x14ac:dyDescent="0.3">
      <c r="A1101" s="4">
        <v>41892</v>
      </c>
      <c r="B1101" s="11">
        <v>270.70730600000002</v>
      </c>
      <c r="C1101" s="11">
        <v>191.49421699999999</v>
      </c>
      <c r="D1101" s="3">
        <f>B1101-'ADF test'!$E$3*'Profitability analysis'!C1101</f>
        <v>73.740741775988965</v>
      </c>
      <c r="E1101" s="3">
        <f t="shared" si="213"/>
        <v>75.103943255519141</v>
      </c>
      <c r="F1101" s="3">
        <f t="shared" si="209"/>
        <v>4.7056621045699769</v>
      </c>
      <c r="G1101" s="17">
        <f t="shared" si="210"/>
        <v>-0.28969387287843751</v>
      </c>
      <c r="H1101" s="30">
        <f t="shared" si="211"/>
        <v>-4.9130859999999643</v>
      </c>
      <c r="I1101" s="30">
        <f>(C1101-C1100)*'ADF test'!$E$3</f>
        <v>-3.0609024437444581</v>
      </c>
      <c r="J1101" s="5">
        <f t="shared" si="214"/>
        <v>0</v>
      </c>
      <c r="K1101" s="49">
        <f t="shared" si="220"/>
        <v>-189</v>
      </c>
      <c r="L1101" s="5">
        <f t="shared" si="215"/>
        <v>0</v>
      </c>
      <c r="M1101" s="49">
        <f t="shared" si="221"/>
        <v>-1544</v>
      </c>
      <c r="N1101" s="42">
        <f t="shared" si="212"/>
        <v>0</v>
      </c>
      <c r="P1101" s="5">
        <f t="shared" si="216"/>
        <v>928.57325399999331</v>
      </c>
      <c r="Q1101" s="5">
        <f t="shared" si="217"/>
        <v>-578.51056186770256</v>
      </c>
      <c r="R1101" s="5">
        <f t="shared" si="218"/>
        <v>350.06269213229075</v>
      </c>
      <c r="S1101" s="3">
        <f t="shared" si="219"/>
        <v>41796.939063095924</v>
      </c>
    </row>
    <row r="1102" spans="1:19" x14ac:dyDescent="0.3">
      <c r="A1102" s="4">
        <v>41893</v>
      </c>
      <c r="B1102" s="11">
        <v>279.51196299999998</v>
      </c>
      <c r="C1102" s="11">
        <v>198.48513800000001</v>
      </c>
      <c r="D1102" s="3">
        <f>B1102-'ADF test'!$E$3*'Profitability analysis'!C1102</f>
        <v>75.354697606504061</v>
      </c>
      <c r="E1102" s="3">
        <f t="shared" si="213"/>
        <v>74.645767991950066</v>
      </c>
      <c r="F1102" s="3">
        <f t="shared" si="209"/>
        <v>3.8953163781103406</v>
      </c>
      <c r="G1102" s="17">
        <f t="shared" si="210"/>
        <v>0.18199538772712065</v>
      </c>
      <c r="H1102" s="30">
        <f t="shared" si="211"/>
        <v>8.8046569999999633</v>
      </c>
      <c r="I1102" s="30">
        <f>(C1102-C1101)*'ADF test'!$E$3</f>
        <v>7.1907011694848748</v>
      </c>
      <c r="J1102" s="5">
        <f t="shared" si="214"/>
        <v>0</v>
      </c>
      <c r="K1102" s="49">
        <f t="shared" si="220"/>
        <v>-189</v>
      </c>
      <c r="L1102" s="5">
        <f t="shared" si="215"/>
        <v>0</v>
      </c>
      <c r="M1102" s="49">
        <f t="shared" si="221"/>
        <v>-1544</v>
      </c>
      <c r="N1102" s="42">
        <f t="shared" si="212"/>
        <v>0</v>
      </c>
      <c r="P1102" s="5">
        <f t="shared" si="216"/>
        <v>-1664.080172999993</v>
      </c>
      <c r="Q1102" s="5">
        <f t="shared" si="217"/>
        <v>1359.0425210326414</v>
      </c>
      <c r="R1102" s="5">
        <f t="shared" si="218"/>
        <v>-305.03765196735162</v>
      </c>
      <c r="S1102" s="3">
        <f t="shared" si="219"/>
        <v>41491.901411128572</v>
      </c>
    </row>
    <row r="1103" spans="1:19" x14ac:dyDescent="0.3">
      <c r="A1103" s="4">
        <v>41894</v>
      </c>
      <c r="B1103" s="11">
        <v>282.722534</v>
      </c>
      <c r="C1103" s="11">
        <v>202.73635899999999</v>
      </c>
      <c r="D1103" s="3">
        <f>B1103-'ADF test'!$E$3*'Profitability analysis'!C1103</f>
        <v>74.192560086920111</v>
      </c>
      <c r="E1103" s="3">
        <f t="shared" si="213"/>
        <v>74.265546866309222</v>
      </c>
      <c r="F1103" s="3">
        <f t="shared" si="209"/>
        <v>3.3005851988591677</v>
      </c>
      <c r="G1103" s="17">
        <f t="shared" si="210"/>
        <v>-2.2113284460688741E-2</v>
      </c>
      <c r="H1103" s="30">
        <f t="shared" si="211"/>
        <v>3.2105710000000158</v>
      </c>
      <c r="I1103" s="30">
        <f>(C1103-C1102)*'ADF test'!$E$3</f>
        <v>4.3727085195839726</v>
      </c>
      <c r="J1103" s="5">
        <f t="shared" si="214"/>
        <v>0</v>
      </c>
      <c r="K1103" s="49">
        <f t="shared" si="220"/>
        <v>-189</v>
      </c>
      <c r="L1103" s="5">
        <f t="shared" si="215"/>
        <v>0</v>
      </c>
      <c r="M1103" s="49">
        <f t="shared" si="221"/>
        <v>-1544</v>
      </c>
      <c r="N1103" s="42">
        <f t="shared" si="212"/>
        <v>0</v>
      </c>
      <c r="P1103" s="5">
        <f t="shared" si="216"/>
        <v>-606.79791900000305</v>
      </c>
      <c r="Q1103" s="5">
        <f t="shared" si="217"/>
        <v>826.44191020137077</v>
      </c>
      <c r="R1103" s="5">
        <f t="shared" si="218"/>
        <v>219.64399120136773</v>
      </c>
      <c r="S1103" s="3">
        <f t="shared" si="219"/>
        <v>41711.545402329939</v>
      </c>
    </row>
    <row r="1104" spans="1:19" x14ac:dyDescent="0.3">
      <c r="A1104" s="4">
        <v>41897</v>
      </c>
      <c r="B1104" s="11">
        <v>287.48971599999999</v>
      </c>
      <c r="C1104" s="11">
        <v>208.26293899999999</v>
      </c>
      <c r="D1104" s="3">
        <f>B1104-'ADF test'!$E$3*'Profitability analysis'!C1104</f>
        <v>73.275228520073654</v>
      </c>
      <c r="E1104" s="3">
        <f t="shared" si="213"/>
        <v>74.000770095970822</v>
      </c>
      <c r="F1104" s="3">
        <f t="shared" si="209"/>
        <v>3.0311915726283876</v>
      </c>
      <c r="G1104" s="17">
        <f t="shared" si="210"/>
        <v>-0.23935853558343095</v>
      </c>
      <c r="H1104" s="30">
        <f t="shared" si="211"/>
        <v>4.7671819999999911</v>
      </c>
      <c r="I1104" s="30">
        <f>(C1104-C1103)*'ADF test'!$E$3</f>
        <v>5.6845135668464293</v>
      </c>
      <c r="J1104" s="5">
        <f t="shared" si="214"/>
        <v>0</v>
      </c>
      <c r="K1104" s="49">
        <f t="shared" si="220"/>
        <v>-189</v>
      </c>
      <c r="L1104" s="5">
        <f t="shared" si="215"/>
        <v>0</v>
      </c>
      <c r="M1104" s="49">
        <f t="shared" si="221"/>
        <v>-1544</v>
      </c>
      <c r="N1104" s="42">
        <f t="shared" si="212"/>
        <v>0</v>
      </c>
      <c r="P1104" s="5">
        <f t="shared" si="216"/>
        <v>-900.99739799999838</v>
      </c>
      <c r="Q1104" s="5">
        <f t="shared" si="217"/>
        <v>1074.373064133975</v>
      </c>
      <c r="R1104" s="5">
        <f t="shared" si="218"/>
        <v>173.37566613397667</v>
      </c>
      <c r="S1104" s="3">
        <f t="shared" si="219"/>
        <v>41884.921068463918</v>
      </c>
    </row>
    <row r="1105" spans="1:19" x14ac:dyDescent="0.3">
      <c r="A1105" s="4">
        <v>41898</v>
      </c>
      <c r="B1105" s="11">
        <v>277.177032</v>
      </c>
      <c r="C1105" s="11">
        <v>198.48513800000001</v>
      </c>
      <c r="D1105" s="3">
        <f>B1105-'ADF test'!$E$3*'Profitability analysis'!C1105</f>
        <v>73.019766606504078</v>
      </c>
      <c r="E1105" s="3">
        <f t="shared" si="213"/>
        <v>73.993187701829939</v>
      </c>
      <c r="F1105" s="3">
        <f t="shared" si="209"/>
        <v>3.0334251793574118</v>
      </c>
      <c r="G1105" s="17">
        <f t="shared" si="210"/>
        <v>-0.32089833695257536</v>
      </c>
      <c r="H1105" s="30">
        <f t="shared" si="211"/>
        <v>-10.31268399999999</v>
      </c>
      <c r="I1105" s="30">
        <f>(C1105-C1104)*'ADF test'!$E$3</f>
        <v>-10.057222086430402</v>
      </c>
      <c r="J1105" s="5">
        <f t="shared" si="214"/>
        <v>0</v>
      </c>
      <c r="K1105" s="49">
        <f t="shared" si="220"/>
        <v>-189</v>
      </c>
      <c r="L1105" s="5">
        <f t="shared" si="215"/>
        <v>0</v>
      </c>
      <c r="M1105" s="49">
        <f t="shared" si="221"/>
        <v>-1544</v>
      </c>
      <c r="N1105" s="42">
        <f t="shared" si="212"/>
        <v>0</v>
      </c>
      <c r="P1105" s="5">
        <f t="shared" si="216"/>
        <v>1949.0972759999981</v>
      </c>
      <c r="Q1105" s="5">
        <f t="shared" si="217"/>
        <v>-1900.8149743353461</v>
      </c>
      <c r="R1105" s="5">
        <f t="shared" si="218"/>
        <v>48.282301664652095</v>
      </c>
      <c r="S1105" s="3">
        <f t="shared" si="219"/>
        <v>41933.203370128569</v>
      </c>
    </row>
    <row r="1106" spans="1:19" x14ac:dyDescent="0.3">
      <c r="A1106" s="4">
        <v>41899</v>
      </c>
      <c r="B1106" s="11">
        <v>278.63638300000002</v>
      </c>
      <c r="C1106" s="11">
        <v>201.03587300000001</v>
      </c>
      <c r="D1106" s="3">
        <f>B1106-'ADF test'!$E$3*'Profitability analysis'!C1106</f>
        <v>71.855490026168695</v>
      </c>
      <c r="E1106" s="3">
        <f t="shared" si="213"/>
        <v>73.847704358725252</v>
      </c>
      <c r="F1106" s="3">
        <f t="shared" ref="F1106:F1169" si="222">_xlfn.STDEV.S(D1077:D1106)</f>
        <v>3.0276001683689051</v>
      </c>
      <c r="G1106" s="17">
        <f t="shared" ref="G1106:G1169" si="223">(D1106-E1106)/F1106</f>
        <v>-0.65801764492233017</v>
      </c>
      <c r="H1106" s="30">
        <f t="shared" ref="H1106:H1169" si="224">B1106-B1105</f>
        <v>1.4593510000000265</v>
      </c>
      <c r="I1106" s="30">
        <f>(C1106-C1105)*'ADF test'!$E$3</f>
        <v>2.6236275803354077</v>
      </c>
      <c r="J1106" s="5">
        <f t="shared" si="214"/>
        <v>0</v>
      </c>
      <c r="K1106" s="49">
        <f t="shared" si="220"/>
        <v>-189</v>
      </c>
      <c r="L1106" s="5">
        <f t="shared" si="215"/>
        <v>0</v>
      </c>
      <c r="M1106" s="49">
        <f t="shared" si="221"/>
        <v>-1544</v>
      </c>
      <c r="N1106" s="42">
        <f t="shared" si="212"/>
        <v>0</v>
      </c>
      <c r="P1106" s="5">
        <f t="shared" si="216"/>
        <v>-275.81733900000501</v>
      </c>
      <c r="Q1106" s="5">
        <f t="shared" si="217"/>
        <v>495.86561268339204</v>
      </c>
      <c r="R1106" s="5">
        <f t="shared" si="218"/>
        <v>220.04827368338704</v>
      </c>
      <c r="S1106" s="3">
        <f t="shared" si="219"/>
        <v>42153.251643811956</v>
      </c>
    </row>
    <row r="1107" spans="1:19" x14ac:dyDescent="0.3">
      <c r="A1107" s="4">
        <v>41900</v>
      </c>
      <c r="B1107" s="11">
        <v>288.17074600000001</v>
      </c>
      <c r="C1107" s="11">
        <v>209.68002300000001</v>
      </c>
      <c r="D1107" s="3">
        <f>B1107-'ADF test'!$E$3*'Profitability analysis'!C1107</f>
        <v>72.498678384915763</v>
      </c>
      <c r="E1107" s="3">
        <f t="shared" si="213"/>
        <v>73.793238638841984</v>
      </c>
      <c r="F1107" s="3">
        <f t="shared" si="222"/>
        <v>3.0369801370744987</v>
      </c>
      <c r="G1107" s="17">
        <f t="shared" si="223"/>
        <v>-0.42626563082274938</v>
      </c>
      <c r="H1107" s="30">
        <f t="shared" si="224"/>
        <v>9.5343629999999848</v>
      </c>
      <c r="I1107" s="30">
        <f>(C1107-C1106)*'ADF test'!$E$3</f>
        <v>8.891174641252924</v>
      </c>
      <c r="J1107" s="5">
        <f t="shared" si="214"/>
        <v>0</v>
      </c>
      <c r="K1107" s="49">
        <f t="shared" si="220"/>
        <v>-189</v>
      </c>
      <c r="L1107" s="5">
        <f t="shared" si="215"/>
        <v>0</v>
      </c>
      <c r="M1107" s="49">
        <f t="shared" si="221"/>
        <v>-1544</v>
      </c>
      <c r="N1107" s="42">
        <f t="shared" si="212"/>
        <v>0</v>
      </c>
      <c r="P1107" s="5">
        <f t="shared" si="216"/>
        <v>-1801.9946069999971</v>
      </c>
      <c r="Q1107" s="5">
        <f t="shared" si="217"/>
        <v>1680.4320071968027</v>
      </c>
      <c r="R1107" s="5">
        <f t="shared" si="218"/>
        <v>-121.56259980319442</v>
      </c>
      <c r="S1107" s="3">
        <f t="shared" si="219"/>
        <v>42031.689044008759</v>
      </c>
    </row>
    <row r="1108" spans="1:19" x14ac:dyDescent="0.3">
      <c r="A1108" s="4">
        <v>41901</v>
      </c>
      <c r="B1108" s="11">
        <v>282.04150399999997</v>
      </c>
      <c r="C1108" s="11">
        <v>204.20065299999999</v>
      </c>
      <c r="D1108" s="3">
        <f>B1108-'ADF test'!$E$3*'Profitability analysis'!C1108</f>
        <v>72.005390827404824</v>
      </c>
      <c r="E1108" s="3">
        <f t="shared" si="213"/>
        <v>73.861883746744581</v>
      </c>
      <c r="F1108" s="3">
        <f t="shared" si="222"/>
        <v>2.969548215960788</v>
      </c>
      <c r="G1108" s="17">
        <f t="shared" si="223"/>
        <v>-0.62517689033013224</v>
      </c>
      <c r="H1108" s="30">
        <f t="shared" si="224"/>
        <v>-6.1292420000000334</v>
      </c>
      <c r="I1108" s="30">
        <f>(C1108-C1107)*'ADF test'!$E$3</f>
        <v>-5.6359544424891057</v>
      </c>
      <c r="J1108" s="5">
        <f t="shared" si="214"/>
        <v>0</v>
      </c>
      <c r="K1108" s="49">
        <f t="shared" si="220"/>
        <v>-189</v>
      </c>
      <c r="L1108" s="5">
        <f t="shared" si="215"/>
        <v>0</v>
      </c>
      <c r="M1108" s="49">
        <f t="shared" si="221"/>
        <v>-1544</v>
      </c>
      <c r="N1108" s="42">
        <f t="shared" si="212"/>
        <v>0</v>
      </c>
      <c r="P1108" s="5">
        <f t="shared" si="216"/>
        <v>1158.4267380000063</v>
      </c>
      <c r="Q1108" s="5">
        <f t="shared" si="217"/>
        <v>-1065.195389630441</v>
      </c>
      <c r="R1108" s="5">
        <f t="shared" si="218"/>
        <v>93.231348369565239</v>
      </c>
      <c r="S1108" s="3">
        <f t="shared" si="219"/>
        <v>42124.920392378321</v>
      </c>
    </row>
    <row r="1109" spans="1:19" x14ac:dyDescent="0.3">
      <c r="A1109" s="4">
        <v>41904</v>
      </c>
      <c r="B1109" s="11">
        <v>281.36050399999999</v>
      </c>
      <c r="C1109" s="11">
        <v>206.18457000000001</v>
      </c>
      <c r="D1109" s="3">
        <f>B1109-'ADF test'!$E$3*'Profitability analysis'!C1109</f>
        <v>69.283779255329989</v>
      </c>
      <c r="E1109" s="3">
        <f t="shared" si="213"/>
        <v>73.805781838764773</v>
      </c>
      <c r="F1109" s="3">
        <f t="shared" si="222"/>
        <v>3.0411635762119604</v>
      </c>
      <c r="G1109" s="17">
        <f t="shared" si="223"/>
        <v>-1.4869317187690838</v>
      </c>
      <c r="H1109" s="30">
        <f t="shared" si="224"/>
        <v>-0.68099999999998317</v>
      </c>
      <c r="I1109" s="30">
        <f>(C1109-C1108)*'ADF test'!$E$3</f>
        <v>2.0406115720748432</v>
      </c>
      <c r="J1109" s="5">
        <f t="shared" si="214"/>
        <v>1</v>
      </c>
      <c r="K1109" s="49">
        <f t="shared" si="220"/>
        <v>-188</v>
      </c>
      <c r="L1109" s="5">
        <f t="shared" si="215"/>
        <v>0</v>
      </c>
      <c r="M1109" s="49">
        <f t="shared" si="221"/>
        <v>-1544</v>
      </c>
      <c r="N1109" s="42">
        <f t="shared" si="212"/>
        <v>1</v>
      </c>
      <c r="P1109" s="5">
        <f t="shared" si="216"/>
        <v>128.70899999999682</v>
      </c>
      <c r="Q1109" s="5">
        <f t="shared" si="217"/>
        <v>385.67558712214537</v>
      </c>
      <c r="R1109" s="5">
        <f t="shared" si="218"/>
        <v>514.38458712214219</v>
      </c>
      <c r="S1109" s="3">
        <f t="shared" si="219"/>
        <v>42639.304979500463</v>
      </c>
    </row>
    <row r="1110" spans="1:19" x14ac:dyDescent="0.3">
      <c r="A1110" s="4">
        <v>41905</v>
      </c>
      <c r="B1110" s="11">
        <v>270.51272599999999</v>
      </c>
      <c r="C1110" s="11">
        <v>197.63488799999999</v>
      </c>
      <c r="D1110" s="3">
        <f>B1110-'ADF test'!$E$3*'Profitability analysis'!C1110</f>
        <v>67.230008276167979</v>
      </c>
      <c r="E1110" s="3">
        <f t="shared" si="213"/>
        <v>73.632910078340643</v>
      </c>
      <c r="F1110" s="3">
        <f t="shared" si="222"/>
        <v>3.262243853189871</v>
      </c>
      <c r="G1110" s="17">
        <f t="shared" si="223"/>
        <v>-1.9627293636899066</v>
      </c>
      <c r="H1110" s="30">
        <f t="shared" si="224"/>
        <v>-10.847778000000005</v>
      </c>
      <c r="I1110" s="30">
        <f>(C1110-C1109)*'ADF test'!$E$3</f>
        <v>-8.7940070208379968</v>
      </c>
      <c r="J1110" s="5">
        <f t="shared" si="214"/>
        <v>10</v>
      </c>
      <c r="K1110" s="49">
        <f t="shared" si="220"/>
        <v>-178</v>
      </c>
      <c r="L1110" s="5">
        <f t="shared" si="215"/>
        <v>0</v>
      </c>
      <c r="M1110" s="49">
        <f t="shared" si="221"/>
        <v>-1544</v>
      </c>
      <c r="N1110" s="42">
        <f t="shared" si="212"/>
        <v>10</v>
      </c>
      <c r="P1110" s="5">
        <f t="shared" si="216"/>
        <v>2039.382264000001</v>
      </c>
      <c r="Q1110" s="5">
        <f t="shared" si="217"/>
        <v>-1653.2733199175434</v>
      </c>
      <c r="R1110" s="5">
        <f t="shared" si="218"/>
        <v>386.10894408245758</v>
      </c>
      <c r="S1110" s="3">
        <f t="shared" si="219"/>
        <v>43025.413923582921</v>
      </c>
    </row>
    <row r="1111" spans="1:19" x14ac:dyDescent="0.3">
      <c r="A1111" s="4">
        <v>41906</v>
      </c>
      <c r="B1111" s="11">
        <v>256.55172700000003</v>
      </c>
      <c r="C1111" s="11">
        <v>193.903244</v>
      </c>
      <c r="D1111" s="3">
        <f>B1111-'ADF test'!$E$3*'Profitability analysis'!C1111</f>
        <v>57.107292797738523</v>
      </c>
      <c r="E1111" s="3">
        <f t="shared" si="213"/>
        <v>72.890607937512954</v>
      </c>
      <c r="F1111" s="3">
        <f t="shared" si="222"/>
        <v>4.2839044526678274</v>
      </c>
      <c r="G1111" s="17">
        <f t="shared" si="223"/>
        <v>-3.6843294042063137</v>
      </c>
      <c r="H1111" s="30">
        <f t="shared" si="224"/>
        <v>-13.960998999999958</v>
      </c>
      <c r="I1111" s="30">
        <f>(C1111-C1110)*'ADF test'!$E$3</f>
        <v>-3.8382835215704882</v>
      </c>
      <c r="J1111" s="5">
        <f t="shared" si="214"/>
        <v>0</v>
      </c>
      <c r="K1111" s="49">
        <f t="shared" si="220"/>
        <v>-178</v>
      </c>
      <c r="L1111" s="5">
        <f t="shared" si="215"/>
        <v>0</v>
      </c>
      <c r="M1111" s="49">
        <f t="shared" si="221"/>
        <v>-1544</v>
      </c>
      <c r="N1111" s="42">
        <f t="shared" si="212"/>
        <v>0</v>
      </c>
      <c r="P1111" s="5">
        <f t="shared" si="216"/>
        <v>2485.0578219999925</v>
      </c>
      <c r="Q1111" s="5">
        <f t="shared" si="217"/>
        <v>-683.21446683954696</v>
      </c>
      <c r="R1111" s="5">
        <f t="shared" si="218"/>
        <v>1801.8433551604455</v>
      </c>
      <c r="S1111" s="3">
        <f t="shared" si="219"/>
        <v>44827.257278743367</v>
      </c>
    </row>
    <row r="1112" spans="1:19" x14ac:dyDescent="0.3">
      <c r="A1112" s="4">
        <v>41907</v>
      </c>
      <c r="B1112" s="11">
        <v>235.48860199999999</v>
      </c>
      <c r="C1112" s="11">
        <v>179.68524199999999</v>
      </c>
      <c r="D1112" s="3">
        <f>B1112-'ADF test'!$E$3*'Profitability analysis'!C1112</f>
        <v>50.668478901974709</v>
      </c>
      <c r="E1112" s="3">
        <f t="shared" si="213"/>
        <v>72.064869050195711</v>
      </c>
      <c r="F1112" s="3">
        <f t="shared" si="222"/>
        <v>5.8694659021530899</v>
      </c>
      <c r="G1112" s="17">
        <f t="shared" si="223"/>
        <v>-3.6453725952087375</v>
      </c>
      <c r="H1112" s="30">
        <f t="shared" si="224"/>
        <v>-21.063125000000042</v>
      </c>
      <c r="I1112" s="30">
        <f>(C1112-C1111)*'ADF test'!$E$3</f>
        <v>-14.624311104236218</v>
      </c>
      <c r="J1112" s="5">
        <f t="shared" si="214"/>
        <v>0</v>
      </c>
      <c r="K1112" s="49">
        <f t="shared" si="220"/>
        <v>-178</v>
      </c>
      <c r="L1112" s="5">
        <f t="shared" si="215"/>
        <v>0</v>
      </c>
      <c r="M1112" s="49">
        <f t="shared" si="221"/>
        <v>-1544</v>
      </c>
      <c r="N1112" s="42">
        <f t="shared" si="212"/>
        <v>0</v>
      </c>
      <c r="P1112" s="5">
        <f t="shared" si="216"/>
        <v>3749.2362500000077</v>
      </c>
      <c r="Q1112" s="5">
        <f t="shared" si="217"/>
        <v>-2603.1273765540468</v>
      </c>
      <c r="R1112" s="5">
        <f t="shared" si="218"/>
        <v>1146.1088734459609</v>
      </c>
      <c r="S1112" s="3">
        <f t="shared" si="219"/>
        <v>45973.36615218933</v>
      </c>
    </row>
    <row r="1113" spans="1:19" x14ac:dyDescent="0.3">
      <c r="A1113" s="4">
        <v>41908</v>
      </c>
      <c r="B1113" s="11">
        <v>241.909683</v>
      </c>
      <c r="C1113" s="11">
        <v>189.98266599999999</v>
      </c>
      <c r="D1113" s="3">
        <f>B1113-'ADF test'!$E$3*'Profitability analysis'!C1113</f>
        <v>46.497865502984723</v>
      </c>
      <c r="E1113" s="3">
        <f t="shared" si="213"/>
        <v>71.152410195804478</v>
      </c>
      <c r="F1113" s="3">
        <f t="shared" si="222"/>
        <v>7.4844623321594304</v>
      </c>
      <c r="G1113" s="17">
        <f t="shared" si="223"/>
        <v>-3.2940969703172227</v>
      </c>
      <c r="H1113" s="30">
        <f t="shared" si="224"/>
        <v>6.4210810000000151</v>
      </c>
      <c r="I1113" s="30">
        <f>(C1113-C1112)*'ADF test'!$E$3</f>
        <v>10.591694398989992</v>
      </c>
      <c r="J1113" s="5">
        <f t="shared" si="214"/>
        <v>0</v>
      </c>
      <c r="K1113" s="49">
        <f t="shared" si="220"/>
        <v>-178</v>
      </c>
      <c r="L1113" s="5">
        <f t="shared" si="215"/>
        <v>0</v>
      </c>
      <c r="M1113" s="49">
        <f t="shared" si="221"/>
        <v>-1544</v>
      </c>
      <c r="N1113" s="42">
        <f t="shared" si="212"/>
        <v>0</v>
      </c>
      <c r="P1113" s="5">
        <f t="shared" si="216"/>
        <v>-1142.9524180000026</v>
      </c>
      <c r="Q1113" s="5">
        <f t="shared" si="217"/>
        <v>1885.3216030202186</v>
      </c>
      <c r="R1113" s="5">
        <f t="shared" si="218"/>
        <v>742.36918502021604</v>
      </c>
      <c r="S1113" s="3">
        <f t="shared" si="219"/>
        <v>46715.735337209546</v>
      </c>
    </row>
    <row r="1114" spans="1:19" x14ac:dyDescent="0.3">
      <c r="A1114" s="4">
        <v>41911</v>
      </c>
      <c r="B1114" s="11">
        <v>233.93197599999999</v>
      </c>
      <c r="C1114" s="11">
        <v>183.60583500000001</v>
      </c>
      <c r="D1114" s="3">
        <f>B1114-'ADF test'!$E$3*'Profitability analysis'!C1114</f>
        <v>45.079220768072133</v>
      </c>
      <c r="E1114" s="3">
        <f t="shared" si="213"/>
        <v>69.985026937621015</v>
      </c>
      <c r="F1114" s="3">
        <f t="shared" si="222"/>
        <v>8.6768689543617512</v>
      </c>
      <c r="G1114" s="17">
        <f t="shared" si="223"/>
        <v>-2.8703679058134273</v>
      </c>
      <c r="H1114" s="30">
        <f t="shared" si="224"/>
        <v>-7.9777070000000094</v>
      </c>
      <c r="I1114" s="30">
        <f>(C1114-C1113)*'ADF test'!$E$3</f>
        <v>-6.5590622650874151</v>
      </c>
      <c r="J1114" s="5">
        <f t="shared" si="214"/>
        <v>0</v>
      </c>
      <c r="K1114" s="49">
        <f t="shared" si="220"/>
        <v>-178</v>
      </c>
      <c r="L1114" s="5">
        <f t="shared" si="215"/>
        <v>0</v>
      </c>
      <c r="M1114" s="49">
        <f t="shared" si="221"/>
        <v>-1544</v>
      </c>
      <c r="N1114" s="42">
        <f t="shared" si="212"/>
        <v>0</v>
      </c>
      <c r="P1114" s="5">
        <f t="shared" si="216"/>
        <v>1420.0318460000017</v>
      </c>
      <c r="Q1114" s="5">
        <f t="shared" si="217"/>
        <v>-1167.5130831855599</v>
      </c>
      <c r="R1114" s="5">
        <f t="shared" si="218"/>
        <v>252.51876281444174</v>
      </c>
      <c r="S1114" s="3">
        <f t="shared" si="219"/>
        <v>46968.254100023987</v>
      </c>
    </row>
    <row r="1115" spans="1:19" x14ac:dyDescent="0.3">
      <c r="A1115" s="4">
        <v>41912</v>
      </c>
      <c r="B1115" s="11">
        <v>225.71104399999999</v>
      </c>
      <c r="C1115" s="11">
        <v>178.36264</v>
      </c>
      <c r="D1115" s="3">
        <f>B1115-'ADF test'!$E$3*'Profitability analysis'!C1115</f>
        <v>42.251319016638405</v>
      </c>
      <c r="E1115" s="3">
        <f t="shared" si="213"/>
        <v>68.804162430851179</v>
      </c>
      <c r="F1115" s="3">
        <f t="shared" si="222"/>
        <v>9.9160416109455305</v>
      </c>
      <c r="G1115" s="17">
        <f t="shared" si="223"/>
        <v>-2.6777664370531884</v>
      </c>
      <c r="H1115" s="30">
        <f t="shared" si="224"/>
        <v>-8.2209320000000048</v>
      </c>
      <c r="I1115" s="30">
        <f>(C1115-C1114)*'ADF test'!$E$3</f>
        <v>-5.3930302485662871</v>
      </c>
      <c r="J1115" s="5">
        <f t="shared" si="214"/>
        <v>0</v>
      </c>
      <c r="K1115" s="49">
        <f t="shared" si="220"/>
        <v>-178</v>
      </c>
      <c r="L1115" s="5">
        <f t="shared" si="215"/>
        <v>0</v>
      </c>
      <c r="M1115" s="49">
        <f t="shared" si="221"/>
        <v>-1544</v>
      </c>
      <c r="N1115" s="42">
        <f t="shared" si="212"/>
        <v>0</v>
      </c>
      <c r="P1115" s="5">
        <f t="shared" si="216"/>
        <v>1463.3258960000007</v>
      </c>
      <c r="Q1115" s="5">
        <f t="shared" si="217"/>
        <v>-959.95938424479914</v>
      </c>
      <c r="R1115" s="5">
        <f t="shared" si="218"/>
        <v>503.3665117552016</v>
      </c>
      <c r="S1115" s="3">
        <f t="shared" si="219"/>
        <v>47471.620611779188</v>
      </c>
    </row>
    <row r="1116" spans="1:19" x14ac:dyDescent="0.3">
      <c r="A1116" s="4">
        <v>41913</v>
      </c>
      <c r="B1116" s="11">
        <v>226.29478499999999</v>
      </c>
      <c r="C1116" s="11">
        <v>180.15759299999999</v>
      </c>
      <c r="D1116" s="3">
        <f>B1116-'ADF test'!$E$3*'Profitability analysis'!C1116</f>
        <v>40.988812485551989</v>
      </c>
      <c r="E1116" s="3">
        <f t="shared" si="213"/>
        <v>67.68490367946147</v>
      </c>
      <c r="F1116" s="3">
        <f t="shared" si="222"/>
        <v>11.070953989266956</v>
      </c>
      <c r="G1116" s="17">
        <f t="shared" si="223"/>
        <v>-2.4113632140275127</v>
      </c>
      <c r="H1116" s="30">
        <f t="shared" si="224"/>
        <v>0.5837410000000034</v>
      </c>
      <c r="I1116" s="30">
        <f>(C1116-C1115)*'ADF test'!$E$3</f>
        <v>1.8462475310864339</v>
      </c>
      <c r="J1116" s="5">
        <f t="shared" si="214"/>
        <v>10</v>
      </c>
      <c r="K1116" s="49">
        <f t="shared" si="220"/>
        <v>-168</v>
      </c>
      <c r="L1116" s="5">
        <f t="shared" si="215"/>
        <v>0</v>
      </c>
      <c r="M1116" s="49">
        <f t="shared" si="221"/>
        <v>-1544</v>
      </c>
      <c r="N1116" s="42">
        <f t="shared" si="212"/>
        <v>10</v>
      </c>
      <c r="P1116" s="5">
        <f t="shared" si="216"/>
        <v>-103.9058980000006</v>
      </c>
      <c r="Q1116" s="5">
        <f t="shared" si="217"/>
        <v>328.63206053338524</v>
      </c>
      <c r="R1116" s="5">
        <f t="shared" si="218"/>
        <v>224.72616253338464</v>
      </c>
      <c r="S1116" s="3">
        <f t="shared" si="219"/>
        <v>47696.346774312573</v>
      </c>
    </row>
    <row r="1117" spans="1:19" x14ac:dyDescent="0.3">
      <c r="A1117" s="4">
        <v>41919</v>
      </c>
      <c r="B1117" s="11">
        <v>220.79792800000001</v>
      </c>
      <c r="C1117" s="11">
        <v>178.83500699999999</v>
      </c>
      <c r="D1117" s="3">
        <f>B1117-'ADF test'!$E$3*'Profitability analysis'!C1117</f>
        <v>36.852337142982293</v>
      </c>
      <c r="E1117" s="3">
        <f t="shared" si="213"/>
        <v>66.33386601899501</v>
      </c>
      <c r="F1117" s="3">
        <f t="shared" si="222"/>
        <v>12.256230775040006</v>
      </c>
      <c r="G1117" s="17">
        <f t="shared" si="223"/>
        <v>-2.4054319323076294</v>
      </c>
      <c r="H1117" s="30">
        <f t="shared" si="224"/>
        <v>-5.4968569999999772</v>
      </c>
      <c r="I1117" s="30">
        <f>(C1117-C1116)*'ADF test'!$E$3</f>
        <v>-1.3603816574303031</v>
      </c>
      <c r="J1117" s="5">
        <f t="shared" si="214"/>
        <v>10</v>
      </c>
      <c r="K1117" s="49">
        <f t="shared" si="220"/>
        <v>-158</v>
      </c>
      <c r="L1117" s="5">
        <f t="shared" si="215"/>
        <v>0</v>
      </c>
      <c r="M1117" s="49">
        <f t="shared" si="221"/>
        <v>-1544</v>
      </c>
      <c r="N1117" s="42">
        <f t="shared" si="212"/>
        <v>10</v>
      </c>
      <c r="P1117" s="5">
        <f t="shared" si="216"/>
        <v>923.47197599999618</v>
      </c>
      <c r="Q1117" s="5">
        <f t="shared" si="217"/>
        <v>-228.54411844829093</v>
      </c>
      <c r="R1117" s="5">
        <f t="shared" si="218"/>
        <v>694.9278575517053</v>
      </c>
      <c r="S1117" s="3">
        <f t="shared" si="219"/>
        <v>48391.274631864275</v>
      </c>
    </row>
    <row r="1118" spans="1:19" x14ac:dyDescent="0.3">
      <c r="A1118" s="4">
        <v>41920</v>
      </c>
      <c r="B1118" s="11">
        <v>225.32188400000001</v>
      </c>
      <c r="C1118" s="11">
        <v>184.55053699999999</v>
      </c>
      <c r="D1118" s="3">
        <f>B1118-'ADF test'!$E$3*'Profitability analysis'!C1118</f>
        <v>35.497429935226734</v>
      </c>
      <c r="E1118" s="3">
        <f t="shared" si="213"/>
        <v>65.039230521402999</v>
      </c>
      <c r="F1118" s="3">
        <f t="shared" si="222"/>
        <v>13.381410009341296</v>
      </c>
      <c r="G1118" s="17">
        <f t="shared" si="223"/>
        <v>-2.2076747192974224</v>
      </c>
      <c r="H1118" s="30">
        <f t="shared" si="224"/>
        <v>4.5239559999999983</v>
      </c>
      <c r="I1118" s="30">
        <f>(C1118-C1117)*'ADF test'!$E$3</f>
        <v>5.8788632077555754</v>
      </c>
      <c r="J1118" s="5">
        <f t="shared" si="214"/>
        <v>10</v>
      </c>
      <c r="K1118" s="49">
        <f t="shared" si="220"/>
        <v>-148</v>
      </c>
      <c r="L1118" s="5">
        <f t="shared" si="215"/>
        <v>0</v>
      </c>
      <c r="M1118" s="49">
        <f t="shared" si="221"/>
        <v>-1544</v>
      </c>
      <c r="N1118" s="42">
        <f t="shared" si="212"/>
        <v>10</v>
      </c>
      <c r="P1118" s="5">
        <f t="shared" si="216"/>
        <v>-714.78504799999973</v>
      </c>
      <c r="Q1118" s="5">
        <f t="shared" si="217"/>
        <v>928.86038682538094</v>
      </c>
      <c r="R1118" s="5">
        <f t="shared" si="218"/>
        <v>214.07533882538121</v>
      </c>
      <c r="S1118" s="3">
        <f t="shared" si="219"/>
        <v>48605.349970689655</v>
      </c>
    </row>
    <row r="1119" spans="1:19" x14ac:dyDescent="0.3">
      <c r="A1119" s="4">
        <v>41921</v>
      </c>
      <c r="B1119" s="11">
        <v>236.023697</v>
      </c>
      <c r="C1119" s="11">
        <v>192.34446700000001</v>
      </c>
      <c r="D1119" s="3">
        <f>B1119-'ADF test'!$E$3*'Profitability analysis'!C1119</f>
        <v>38.182585106325007</v>
      </c>
      <c r="E1119" s="3">
        <f t="shared" si="213"/>
        <v>63.966757095641682</v>
      </c>
      <c r="F1119" s="3">
        <f t="shared" si="222"/>
        <v>14.204538966816108</v>
      </c>
      <c r="G1119" s="17">
        <f t="shared" si="223"/>
        <v>-1.8152065371183319</v>
      </c>
      <c r="H1119" s="30">
        <f t="shared" si="224"/>
        <v>10.701812999999987</v>
      </c>
      <c r="I1119" s="30">
        <f>(C1119-C1118)*'ADF test'!$E$3</f>
        <v>8.0166578289016943</v>
      </c>
      <c r="J1119" s="5">
        <f t="shared" si="214"/>
        <v>10</v>
      </c>
      <c r="K1119" s="49">
        <f t="shared" si="220"/>
        <v>-138</v>
      </c>
      <c r="L1119" s="5">
        <f t="shared" si="215"/>
        <v>0</v>
      </c>
      <c r="M1119" s="49">
        <f t="shared" si="221"/>
        <v>-1544</v>
      </c>
      <c r="N1119" s="42">
        <f t="shared" si="212"/>
        <v>10</v>
      </c>
      <c r="P1119" s="5">
        <f t="shared" si="216"/>
        <v>-1583.8683239999982</v>
      </c>
      <c r="Q1119" s="5">
        <f t="shared" si="217"/>
        <v>1186.4653586774507</v>
      </c>
      <c r="R1119" s="5">
        <f t="shared" si="218"/>
        <v>-397.40296532254752</v>
      </c>
      <c r="S1119" s="3">
        <f t="shared" si="219"/>
        <v>48207.94700536711</v>
      </c>
    </row>
    <row r="1120" spans="1:19" x14ac:dyDescent="0.3">
      <c r="A1120" s="4">
        <v>41922</v>
      </c>
      <c r="B1120" s="11">
        <v>232.08348100000001</v>
      </c>
      <c r="C1120" s="11">
        <v>189.840958</v>
      </c>
      <c r="D1120" s="3">
        <f>B1120-'ADF test'!$E$3*'Profitability analysis'!C1120</f>
        <v>36.817421105069684</v>
      </c>
      <c r="E1120" s="3">
        <f t="shared" si="213"/>
        <v>62.795648286960777</v>
      </c>
      <c r="F1120" s="3">
        <f t="shared" si="222"/>
        <v>14.95221970534674</v>
      </c>
      <c r="G1120" s="17">
        <f t="shared" si="223"/>
        <v>-1.7374160956584646</v>
      </c>
      <c r="H1120" s="30">
        <f t="shared" si="224"/>
        <v>-3.9402159999999924</v>
      </c>
      <c r="I1120" s="30">
        <f>(C1120-C1119)*'ADF test'!$E$3</f>
        <v>-2.5750519987446476</v>
      </c>
      <c r="J1120" s="5">
        <f t="shared" si="214"/>
        <v>10</v>
      </c>
      <c r="K1120" s="49">
        <f t="shared" si="220"/>
        <v>-128</v>
      </c>
      <c r="L1120" s="5">
        <f t="shared" si="215"/>
        <v>0</v>
      </c>
      <c r="M1120" s="49">
        <f t="shared" si="221"/>
        <v>-1544</v>
      </c>
      <c r="N1120" s="42">
        <f t="shared" si="212"/>
        <v>10</v>
      </c>
      <c r="P1120" s="5">
        <f t="shared" si="216"/>
        <v>543.74980799999889</v>
      </c>
      <c r="Q1120" s="5">
        <f t="shared" si="217"/>
        <v>-355.35717582676136</v>
      </c>
      <c r="R1120" s="5">
        <f t="shared" si="218"/>
        <v>188.39263217323753</v>
      </c>
      <c r="S1120" s="3">
        <f t="shared" si="219"/>
        <v>48396.339637540346</v>
      </c>
    </row>
    <row r="1121" spans="1:19" x14ac:dyDescent="0.3">
      <c r="A1121" s="4">
        <v>41925</v>
      </c>
      <c r="B1121" s="11">
        <v>240.93679800000001</v>
      </c>
      <c r="C1121" s="11">
        <v>195.50924699999999</v>
      </c>
      <c r="D1121" s="3">
        <f>B1121-'ADF test'!$E$3*'Profitability analysis'!C1121</f>
        <v>39.840465907561224</v>
      </c>
      <c r="E1121" s="3">
        <f t="shared" si="213"/>
        <v>61.597492168707198</v>
      </c>
      <c r="F1121" s="3">
        <f t="shared" si="222"/>
        <v>15.311302186060729</v>
      </c>
      <c r="G1121" s="17">
        <f t="shared" si="223"/>
        <v>-1.4209781765624987</v>
      </c>
      <c r="H1121" s="30">
        <f t="shared" si="224"/>
        <v>8.8533170000000041</v>
      </c>
      <c r="I1121" s="30">
        <f>(C1121-C1120)*'ADF test'!$E$3</f>
        <v>5.8302721975084655</v>
      </c>
      <c r="J1121" s="5">
        <f t="shared" si="214"/>
        <v>1</v>
      </c>
      <c r="K1121" s="49">
        <f t="shared" si="220"/>
        <v>-127</v>
      </c>
      <c r="L1121" s="5">
        <f t="shared" si="215"/>
        <v>0</v>
      </c>
      <c r="M1121" s="49">
        <f t="shared" si="221"/>
        <v>-1544</v>
      </c>
      <c r="N1121" s="42">
        <f t="shared" si="212"/>
        <v>1</v>
      </c>
      <c r="P1121" s="5">
        <f t="shared" si="216"/>
        <v>-1133.2245760000005</v>
      </c>
      <c r="Q1121" s="5">
        <f t="shared" si="217"/>
        <v>746.27484128108358</v>
      </c>
      <c r="R1121" s="5">
        <f t="shared" si="218"/>
        <v>-386.94973471891694</v>
      </c>
      <c r="S1121" s="3">
        <f t="shared" si="219"/>
        <v>48009.389902821429</v>
      </c>
    </row>
    <row r="1122" spans="1:19" x14ac:dyDescent="0.3">
      <c r="A1122" s="4">
        <v>41926</v>
      </c>
      <c r="B1122" s="11">
        <v>248.62264999999999</v>
      </c>
      <c r="C1122" s="11">
        <v>200.65795900000001</v>
      </c>
      <c r="D1122" s="3">
        <f>B1122-'ADF test'!$E$3*'Profitability analysis'!C1122</f>
        <v>42.230470708066179</v>
      </c>
      <c r="E1122" s="3">
        <f t="shared" si="213"/>
        <v>60.63284730833734</v>
      </c>
      <c r="F1122" s="3">
        <f t="shared" si="222"/>
        <v>15.596395693192781</v>
      </c>
      <c r="G1122" s="17">
        <f t="shared" si="223"/>
        <v>-1.1799121388221179</v>
      </c>
      <c r="H1122" s="30">
        <f t="shared" si="224"/>
        <v>7.6858519999999828</v>
      </c>
      <c r="I1122" s="30">
        <f>(C1122-C1121)*'ADF test'!$E$3</f>
        <v>5.2958471994950109</v>
      </c>
      <c r="J1122" s="5">
        <f t="shared" si="214"/>
        <v>1</v>
      </c>
      <c r="K1122" s="49">
        <f t="shared" si="220"/>
        <v>-126</v>
      </c>
      <c r="L1122" s="5">
        <f t="shared" si="215"/>
        <v>0</v>
      </c>
      <c r="M1122" s="49">
        <f t="shared" si="221"/>
        <v>-1544</v>
      </c>
      <c r="N1122" s="42">
        <f t="shared" si="212"/>
        <v>1</v>
      </c>
      <c r="P1122" s="5">
        <f t="shared" si="216"/>
        <v>-976.10320399999785</v>
      </c>
      <c r="Q1122" s="5">
        <f t="shared" si="217"/>
        <v>672.57259433586637</v>
      </c>
      <c r="R1122" s="5">
        <f t="shared" si="218"/>
        <v>-303.53060966413148</v>
      </c>
      <c r="S1122" s="3">
        <f t="shared" si="219"/>
        <v>47705.8592931573</v>
      </c>
    </row>
    <row r="1123" spans="1:19" x14ac:dyDescent="0.3">
      <c r="A1123" s="4">
        <v>41927</v>
      </c>
      <c r="B1123" s="11">
        <v>248.62264999999999</v>
      </c>
      <c r="C1123" s="11">
        <v>200.65795900000001</v>
      </c>
      <c r="D1123" s="3">
        <f>B1123-'ADF test'!$E$3*'Profitability analysis'!C1123</f>
        <v>42.230470708066179</v>
      </c>
      <c r="E1123" s="3">
        <f t="shared" si="213"/>
        <v>59.809268667353827</v>
      </c>
      <c r="F1123" s="3">
        <f t="shared" si="222"/>
        <v>15.901339571837243</v>
      </c>
      <c r="G1123" s="17">
        <f t="shared" si="223"/>
        <v>-1.1054916398629295</v>
      </c>
      <c r="H1123" s="30">
        <f t="shared" si="224"/>
        <v>0</v>
      </c>
      <c r="I1123" s="30">
        <f>(C1123-C1122)*'ADF test'!$E$3</f>
        <v>0</v>
      </c>
      <c r="J1123" s="5">
        <f t="shared" si="214"/>
        <v>1</v>
      </c>
      <c r="K1123" s="49">
        <f t="shared" si="220"/>
        <v>-125</v>
      </c>
      <c r="L1123" s="5">
        <f t="shared" si="215"/>
        <v>0</v>
      </c>
      <c r="M1123" s="49">
        <f t="shared" si="221"/>
        <v>-1544</v>
      </c>
      <c r="N1123" s="42">
        <f t="shared" ref="N1123:N1186" si="225">IF(J1123&lt;&gt;"",J1123,IF(L1123&lt;&gt;"",L1123,N1122))</f>
        <v>1</v>
      </c>
      <c r="P1123" s="5">
        <f t="shared" si="216"/>
        <v>0</v>
      </c>
      <c r="Q1123" s="5">
        <f t="shared" si="217"/>
        <v>0</v>
      </c>
      <c r="R1123" s="5">
        <f t="shared" si="218"/>
        <v>0</v>
      </c>
      <c r="S1123" s="3">
        <f t="shared" si="219"/>
        <v>47705.8592931573</v>
      </c>
    </row>
    <row r="1124" spans="1:19" x14ac:dyDescent="0.3">
      <c r="A1124" s="4">
        <v>41928</v>
      </c>
      <c r="B1124" s="11">
        <v>243.70954900000001</v>
      </c>
      <c r="C1124" s="11">
        <v>197.16250600000001</v>
      </c>
      <c r="D1124" s="3">
        <f>B1124-'ADF test'!$E$3*'Profitability analysis'!C1124</f>
        <v>40.912712578480466</v>
      </c>
      <c r="E1124" s="3">
        <f t="shared" ref="E1124:E1187" si="226">AVERAGE(D1095:D1124)</f>
        <v>58.865219242197988</v>
      </c>
      <c r="F1124" s="3">
        <f t="shared" si="222"/>
        <v>16.161084714189894</v>
      </c>
      <c r="G1124" s="17">
        <f t="shared" si="223"/>
        <v>-1.1108478781721074</v>
      </c>
      <c r="H1124" s="30">
        <f t="shared" si="224"/>
        <v>-4.9131009999999833</v>
      </c>
      <c r="I1124" s="30">
        <f>(C1124-C1123)*'ADF test'!$E$3</f>
        <v>-3.5953428704142625</v>
      </c>
      <c r="J1124" s="5">
        <f t="shared" ref="J1124:J1187" si="227">IF(AND(G1124&lt;-1.5,G1124&gt;-2.5),10,IF(AND(G1124&lt;-1,G1124&gt;-1.5),1,IF(AND(G1124&gt;1.5,G1124&lt;2.5),-10,IF(AND(G1124&gt;1,G1124&lt;1.5),-1,0))))</f>
        <v>1</v>
      </c>
      <c r="K1124" s="49">
        <f t="shared" si="220"/>
        <v>-124</v>
      </c>
      <c r="L1124" s="5">
        <f t="shared" ref="L1124:L1187" si="228">IF(AND(G1124&gt;1.5,G1124&lt;2.5),-10,IF(AND(G1124&gt;1,G1124&lt;1.5),-1,0))</f>
        <v>0</v>
      </c>
      <c r="M1124" s="49">
        <f t="shared" si="221"/>
        <v>-1544</v>
      </c>
      <c r="N1124" s="42">
        <f t="shared" si="225"/>
        <v>1</v>
      </c>
      <c r="P1124" s="5">
        <f t="shared" ref="P1124:P1187" si="229">K1123*H1124</f>
        <v>614.13762499999791</v>
      </c>
      <c r="Q1124" s="5">
        <f t="shared" ref="Q1124:Q1187" si="230">I1124*-1*K1123</f>
        <v>-449.41785880178281</v>
      </c>
      <c r="R1124" s="5">
        <f t="shared" ref="R1124:R1187" si="231">SUM(P1124:Q1124)</f>
        <v>164.7197661982151</v>
      </c>
      <c r="S1124" s="3">
        <f t="shared" ref="S1124:S1187" si="232">R1124+S1123</f>
        <v>47870.579059355514</v>
      </c>
    </row>
    <row r="1125" spans="1:19" x14ac:dyDescent="0.3">
      <c r="A1125" s="4">
        <v>41929</v>
      </c>
      <c r="B1125" s="11">
        <v>250.42250100000001</v>
      </c>
      <c r="C1125" s="11">
        <v>205.52327</v>
      </c>
      <c r="D1125" s="3">
        <f>B1125-'ADF test'!$E$3*'Profitability analysis'!C1125</f>
        <v>39.025974284084811</v>
      </c>
      <c r="E1125" s="3">
        <f t="shared" si="226"/>
        <v>57.817766173620257</v>
      </c>
      <c r="F1125" s="3">
        <f t="shared" si="222"/>
        <v>16.400928190621851</v>
      </c>
      <c r="G1125" s="17">
        <f t="shared" si="223"/>
        <v>-1.1457761213954163</v>
      </c>
      <c r="H1125" s="30">
        <f t="shared" si="224"/>
        <v>6.7129520000000014</v>
      </c>
      <c r="I1125" s="30">
        <f>(C1125-C1124)*'ADF test'!$E$3</f>
        <v>8.5996902943956659</v>
      </c>
      <c r="J1125" s="5">
        <f t="shared" si="227"/>
        <v>1</v>
      </c>
      <c r="K1125" s="49">
        <f t="shared" ref="K1125:K1188" si="233">J1125+K1124</f>
        <v>-123</v>
      </c>
      <c r="L1125" s="5">
        <f t="shared" si="228"/>
        <v>0</v>
      </c>
      <c r="M1125" s="49">
        <f t="shared" ref="M1125:M1188" si="234">L1125+M1124</f>
        <v>-1544</v>
      </c>
      <c r="N1125" s="42">
        <f t="shared" si="225"/>
        <v>1</v>
      </c>
      <c r="P1125" s="5">
        <f t="shared" si="229"/>
        <v>-832.40604800000017</v>
      </c>
      <c r="Q1125" s="5">
        <f t="shared" si="230"/>
        <v>1066.3615965050626</v>
      </c>
      <c r="R1125" s="5">
        <f t="shared" si="231"/>
        <v>233.95554850506244</v>
      </c>
      <c r="S1125" s="3">
        <f t="shared" si="232"/>
        <v>48104.53460786058</v>
      </c>
    </row>
    <row r="1126" spans="1:19" x14ac:dyDescent="0.3">
      <c r="A1126" s="4">
        <v>41932</v>
      </c>
      <c r="B1126" s="11">
        <v>253.48710600000001</v>
      </c>
      <c r="C1126" s="11">
        <v>210.34132399999999</v>
      </c>
      <c r="D1126" s="3">
        <f>B1126-'ADF test'!$E$3*'Profitability analysis'!C1126</f>
        <v>37.134839327583904</v>
      </c>
      <c r="E1126" s="3">
        <f t="shared" si="226"/>
        <v>56.590552623967803</v>
      </c>
      <c r="F1126" s="3">
        <f t="shared" si="222"/>
        <v>16.529008590459053</v>
      </c>
      <c r="G1126" s="17">
        <f t="shared" si="223"/>
        <v>-1.1770647458925159</v>
      </c>
      <c r="H1126" s="30">
        <f t="shared" si="224"/>
        <v>3.0646050000000002</v>
      </c>
      <c r="I1126" s="30">
        <f>(C1126-C1125)*'ADF test'!$E$3</f>
        <v>4.9557399565008859</v>
      </c>
      <c r="J1126" s="5">
        <f t="shared" si="227"/>
        <v>1</v>
      </c>
      <c r="K1126" s="49">
        <f t="shared" si="233"/>
        <v>-122</v>
      </c>
      <c r="L1126" s="5">
        <f t="shared" si="228"/>
        <v>0</v>
      </c>
      <c r="M1126" s="49">
        <f t="shared" si="234"/>
        <v>-1544</v>
      </c>
      <c r="N1126" s="42">
        <f t="shared" si="225"/>
        <v>1</v>
      </c>
      <c r="P1126" s="5">
        <f t="shared" si="229"/>
        <v>-376.946415</v>
      </c>
      <c r="Q1126" s="5">
        <f t="shared" si="230"/>
        <v>609.55601464960898</v>
      </c>
      <c r="R1126" s="5">
        <f t="shared" si="231"/>
        <v>232.60959964960898</v>
      </c>
      <c r="S1126" s="3">
        <f t="shared" si="232"/>
        <v>48337.144207510188</v>
      </c>
    </row>
    <row r="1127" spans="1:19" x14ac:dyDescent="0.3">
      <c r="A1127" s="4">
        <v>41933</v>
      </c>
      <c r="B1127" s="11">
        <v>260.34600799999998</v>
      </c>
      <c r="C1127" s="11">
        <v>207.60163900000001</v>
      </c>
      <c r="D1127" s="3">
        <f>B1127-'ADF test'!$E$3*'Profitability analysis'!C1127</f>
        <v>46.811718548828424</v>
      </c>
      <c r="E1127" s="3">
        <f t="shared" si="226"/>
        <v>55.546640791239923</v>
      </c>
      <c r="F1127" s="3">
        <f t="shared" si="222"/>
        <v>16.105322294526136</v>
      </c>
      <c r="G1127" s="17">
        <f t="shared" si="223"/>
        <v>-0.5423624614690461</v>
      </c>
      <c r="H1127" s="30">
        <f t="shared" si="224"/>
        <v>6.8589019999999721</v>
      </c>
      <c r="I1127" s="30">
        <f>(C1127-C1126)*'ADF test'!$E$3</f>
        <v>-2.8179772212445235</v>
      </c>
      <c r="J1127" s="5">
        <f t="shared" si="227"/>
        <v>0</v>
      </c>
      <c r="K1127" s="49">
        <f t="shared" si="233"/>
        <v>-122</v>
      </c>
      <c r="L1127" s="5">
        <f t="shared" si="228"/>
        <v>0</v>
      </c>
      <c r="M1127" s="49">
        <f t="shared" si="234"/>
        <v>-1544</v>
      </c>
      <c r="N1127" s="42">
        <f t="shared" si="225"/>
        <v>0</v>
      </c>
      <c r="P1127" s="5">
        <f t="shared" si="229"/>
        <v>-836.78604399999654</v>
      </c>
      <c r="Q1127" s="5">
        <f t="shared" si="230"/>
        <v>-343.79322099183184</v>
      </c>
      <c r="R1127" s="5">
        <f t="shared" si="231"/>
        <v>-1180.5792649918285</v>
      </c>
      <c r="S1127" s="3">
        <f t="shared" si="232"/>
        <v>47156.564942518358</v>
      </c>
    </row>
    <row r="1128" spans="1:19" x14ac:dyDescent="0.3">
      <c r="A1128" s="4">
        <v>41934</v>
      </c>
      <c r="B1128" s="11">
        <v>260.248718</v>
      </c>
      <c r="C1128" s="11">
        <v>209.20765700000001</v>
      </c>
      <c r="D1128" s="3">
        <f>B1128-'ADF test'!$E$3*'Profitability analysis'!C1128</f>
        <v>45.062515229994773</v>
      </c>
      <c r="E1128" s="3">
        <f t="shared" si="226"/>
        <v>54.52399097350122</v>
      </c>
      <c r="F1128" s="3">
        <f t="shared" si="222"/>
        <v>15.748837243917935</v>
      </c>
      <c r="G1128" s="17">
        <f t="shared" si="223"/>
        <v>-0.6007729711703248</v>
      </c>
      <c r="H1128" s="30">
        <f t="shared" si="224"/>
        <v>-9.7289999999986776E-2</v>
      </c>
      <c r="I1128" s="30">
        <f>(C1128-C1127)*'ADF test'!$E$3</f>
        <v>1.6519133188336386</v>
      </c>
      <c r="J1128" s="5">
        <f t="shared" si="227"/>
        <v>0</v>
      </c>
      <c r="K1128" s="49">
        <f t="shared" si="233"/>
        <v>-122</v>
      </c>
      <c r="L1128" s="5">
        <f t="shared" si="228"/>
        <v>0</v>
      </c>
      <c r="M1128" s="49">
        <f t="shared" si="234"/>
        <v>-1544</v>
      </c>
      <c r="N1128" s="42">
        <f t="shared" si="225"/>
        <v>0</v>
      </c>
      <c r="P1128" s="5">
        <f t="shared" si="229"/>
        <v>11.869379999998387</v>
      </c>
      <c r="Q1128" s="5">
        <f t="shared" si="230"/>
        <v>201.5334248977039</v>
      </c>
      <c r="R1128" s="5">
        <f t="shared" si="231"/>
        <v>213.40280489770228</v>
      </c>
      <c r="S1128" s="3">
        <f t="shared" si="232"/>
        <v>47369.967747416064</v>
      </c>
    </row>
    <row r="1129" spans="1:19" x14ac:dyDescent="0.3">
      <c r="A1129" s="4">
        <v>41939</v>
      </c>
      <c r="B1129" s="11">
        <v>264.09164399999997</v>
      </c>
      <c r="C1129" s="11">
        <v>215.39556899999999</v>
      </c>
      <c r="D1129" s="3">
        <f>B1129-'ADF test'!$E$3*'Profitability analysis'!C1129</f>
        <v>42.540696719926729</v>
      </c>
      <c r="E1129" s="3">
        <f t="shared" si="226"/>
        <v>53.459396449112653</v>
      </c>
      <c r="F1129" s="3">
        <f t="shared" si="222"/>
        <v>15.429668166424978</v>
      </c>
      <c r="G1129" s="17">
        <f t="shared" si="223"/>
        <v>-0.70764319824745547</v>
      </c>
      <c r="H1129" s="30">
        <f t="shared" si="224"/>
        <v>3.8429259999999772</v>
      </c>
      <c r="I1129" s="30">
        <f>(C1129-C1128)*'ADF test'!$E$3</f>
        <v>6.3647445100680269</v>
      </c>
      <c r="J1129" s="5">
        <f t="shared" si="227"/>
        <v>0</v>
      </c>
      <c r="K1129" s="49">
        <f t="shared" si="233"/>
        <v>-122</v>
      </c>
      <c r="L1129" s="5">
        <f t="shared" si="228"/>
        <v>0</v>
      </c>
      <c r="M1129" s="49">
        <f t="shared" si="234"/>
        <v>-1544</v>
      </c>
      <c r="N1129" s="42">
        <f t="shared" si="225"/>
        <v>0</v>
      </c>
      <c r="P1129" s="5">
        <f t="shared" si="229"/>
        <v>-468.83697199999722</v>
      </c>
      <c r="Q1129" s="5">
        <f t="shared" si="230"/>
        <v>776.49883022829931</v>
      </c>
      <c r="R1129" s="5">
        <f t="shared" si="231"/>
        <v>307.66185822830209</v>
      </c>
      <c r="S1129" s="3">
        <f t="shared" si="232"/>
        <v>47677.629605644368</v>
      </c>
    </row>
    <row r="1130" spans="1:19" x14ac:dyDescent="0.3">
      <c r="A1130" s="4">
        <v>41940</v>
      </c>
      <c r="B1130" s="11">
        <v>265.06454500000001</v>
      </c>
      <c r="C1130" s="11">
        <v>219.127182</v>
      </c>
      <c r="D1130" s="3">
        <f>B1130-'ADF test'!$E$3*'Profitability analysis'!C1130</f>
        <v>39.675346084246002</v>
      </c>
      <c r="E1130" s="3">
        <f t="shared" si="226"/>
        <v>52.262143807512693</v>
      </c>
      <c r="F1130" s="3">
        <f t="shared" si="222"/>
        <v>15.041631490586951</v>
      </c>
      <c r="G1130" s="17">
        <f t="shared" si="223"/>
        <v>-0.83679737341946625</v>
      </c>
      <c r="H1130" s="30">
        <f t="shared" si="224"/>
        <v>0.97290100000003576</v>
      </c>
      <c r="I1130" s="30">
        <f>(C1130-C1129)*'ADF test'!$E$3</f>
        <v>3.838251635680761</v>
      </c>
      <c r="J1130" s="5">
        <f t="shared" si="227"/>
        <v>0</v>
      </c>
      <c r="K1130" s="49">
        <f t="shared" si="233"/>
        <v>-122</v>
      </c>
      <c r="L1130" s="5">
        <f t="shared" si="228"/>
        <v>0</v>
      </c>
      <c r="M1130" s="49">
        <f t="shared" si="234"/>
        <v>-1544</v>
      </c>
      <c r="N1130" s="42">
        <f t="shared" si="225"/>
        <v>0</v>
      </c>
      <c r="P1130" s="5">
        <f t="shared" si="229"/>
        <v>-118.69392200000436</v>
      </c>
      <c r="Q1130" s="5">
        <f t="shared" si="230"/>
        <v>468.26669955305283</v>
      </c>
      <c r="R1130" s="5">
        <f t="shared" si="231"/>
        <v>349.57277755304847</v>
      </c>
      <c r="S1130" s="3">
        <f t="shared" si="232"/>
        <v>48027.202383197415</v>
      </c>
    </row>
    <row r="1131" spans="1:19" x14ac:dyDescent="0.3">
      <c r="A1131" s="4">
        <v>41941</v>
      </c>
      <c r="B1131" s="11">
        <v>266.03744499999999</v>
      </c>
      <c r="C1131" s="11">
        <v>212.93928500000001</v>
      </c>
      <c r="D1131" s="3">
        <f>B1131-'ADF test'!$E$3*'Profitability analysis'!C1131</f>
        <v>47.012975165657707</v>
      </c>
      <c r="E1131" s="3">
        <f t="shared" si="226"/>
        <v>51.371218253834996</v>
      </c>
      <c r="F1131" s="3">
        <f t="shared" si="222"/>
        <v>14.507644607339564</v>
      </c>
      <c r="G1131" s="17">
        <f t="shared" si="223"/>
        <v>-0.3004101083350505</v>
      </c>
      <c r="H1131" s="30">
        <f t="shared" si="224"/>
        <v>0.97289999999998145</v>
      </c>
      <c r="I1131" s="30">
        <f>(C1131-C1130)*'ADF test'!$E$3</f>
        <v>-6.3647290814117055</v>
      </c>
      <c r="J1131" s="5">
        <f t="shared" si="227"/>
        <v>0</v>
      </c>
      <c r="K1131" s="49">
        <f t="shared" si="233"/>
        <v>-122</v>
      </c>
      <c r="L1131" s="5">
        <f t="shared" si="228"/>
        <v>0</v>
      </c>
      <c r="M1131" s="49">
        <f t="shared" si="234"/>
        <v>-1544</v>
      </c>
      <c r="N1131" s="42">
        <f t="shared" si="225"/>
        <v>0</v>
      </c>
      <c r="P1131" s="5">
        <f t="shared" si="229"/>
        <v>-118.69379999999774</v>
      </c>
      <c r="Q1131" s="5">
        <f t="shared" si="230"/>
        <v>-776.49694793222807</v>
      </c>
      <c r="R1131" s="5">
        <f t="shared" si="231"/>
        <v>-895.1907479322258</v>
      </c>
      <c r="S1131" s="3">
        <f t="shared" si="232"/>
        <v>47132.011635265189</v>
      </c>
    </row>
    <row r="1132" spans="1:19" x14ac:dyDescent="0.3">
      <c r="A1132" s="4">
        <v>41942</v>
      </c>
      <c r="B1132" s="11">
        <v>266.57251000000002</v>
      </c>
      <c r="C1132" s="11">
        <v>211.85287500000001</v>
      </c>
      <c r="D1132" s="3">
        <f>B1132-'ADF test'!$E$3*'Profitability analysis'!C1132</f>
        <v>48.665496600588114</v>
      </c>
      <c r="E1132" s="3">
        <f t="shared" si="226"/>
        <v>50.481578220304449</v>
      </c>
      <c r="F1132" s="3">
        <f t="shared" si="222"/>
        <v>13.786613541903844</v>
      </c>
      <c r="G1132" s="17">
        <f t="shared" si="223"/>
        <v>-0.13172789780437599</v>
      </c>
      <c r="H1132" s="30">
        <f t="shared" si="224"/>
        <v>0.53506500000003143</v>
      </c>
      <c r="I1132" s="30">
        <f>(C1132-C1131)*'ADF test'!$E$3</f>
        <v>-1.1174564349303979</v>
      </c>
      <c r="J1132" s="5">
        <f t="shared" si="227"/>
        <v>0</v>
      </c>
      <c r="K1132" s="49">
        <f t="shared" si="233"/>
        <v>-122</v>
      </c>
      <c r="L1132" s="5">
        <f t="shared" si="228"/>
        <v>0</v>
      </c>
      <c r="M1132" s="49">
        <f t="shared" si="234"/>
        <v>-1544</v>
      </c>
      <c r="N1132" s="42">
        <f t="shared" si="225"/>
        <v>0</v>
      </c>
      <c r="P1132" s="5">
        <f t="shared" si="229"/>
        <v>-65.277930000003835</v>
      </c>
      <c r="Q1132" s="5">
        <f t="shared" si="230"/>
        <v>-136.32968506150854</v>
      </c>
      <c r="R1132" s="5">
        <f t="shared" si="231"/>
        <v>-201.60761506151238</v>
      </c>
      <c r="S1132" s="3">
        <f t="shared" si="232"/>
        <v>46930.404020203678</v>
      </c>
    </row>
    <row r="1133" spans="1:19" x14ac:dyDescent="0.3">
      <c r="A1133" s="4">
        <v>41943</v>
      </c>
      <c r="B1133" s="11">
        <v>277.614868</v>
      </c>
      <c r="C1133" s="11">
        <v>213.12825000000001</v>
      </c>
      <c r="D1133" s="3">
        <f>B1133-'ADF test'!$E$3*'Profitability analysis'!C1133</f>
        <v>58.396033096092253</v>
      </c>
      <c r="E1133" s="3">
        <f t="shared" si="226"/>
        <v>49.955027320610185</v>
      </c>
      <c r="F1133" s="3">
        <f t="shared" si="222"/>
        <v>13.136105725171014</v>
      </c>
      <c r="G1133" s="17">
        <f t="shared" si="223"/>
        <v>0.64258052973094337</v>
      </c>
      <c r="H1133" s="30">
        <f t="shared" si="224"/>
        <v>11.042357999999979</v>
      </c>
      <c r="I1133" s="30">
        <f>(C1133-C1132)*'ADF test'!$E$3</f>
        <v>1.3118215044958641</v>
      </c>
      <c r="J1133" s="5">
        <f t="shared" si="227"/>
        <v>0</v>
      </c>
      <c r="K1133" s="49">
        <f t="shared" si="233"/>
        <v>-122</v>
      </c>
      <c r="L1133" s="5">
        <f t="shared" si="228"/>
        <v>0</v>
      </c>
      <c r="M1133" s="49">
        <f t="shared" si="234"/>
        <v>-1544</v>
      </c>
      <c r="N1133" s="42">
        <f t="shared" si="225"/>
        <v>0</v>
      </c>
      <c r="P1133" s="5">
        <f t="shared" si="229"/>
        <v>-1347.1676759999973</v>
      </c>
      <c r="Q1133" s="5">
        <f t="shared" si="230"/>
        <v>160.04222354849543</v>
      </c>
      <c r="R1133" s="5">
        <f t="shared" si="231"/>
        <v>-1187.1254524515018</v>
      </c>
      <c r="S1133" s="3">
        <f t="shared" si="232"/>
        <v>45743.278567752175</v>
      </c>
    </row>
    <row r="1134" spans="1:19" x14ac:dyDescent="0.3">
      <c r="A1134" s="4">
        <v>41946</v>
      </c>
      <c r="B1134" s="11">
        <v>278.19860799999998</v>
      </c>
      <c r="C1134" s="11">
        <v>213.12825000000001</v>
      </c>
      <c r="D1134" s="3">
        <f>B1134-'ADF test'!$E$3*'Profitability analysis'!C1134</f>
        <v>58.979773096092231</v>
      </c>
      <c r="E1134" s="3">
        <f t="shared" si="226"/>
        <v>49.47851213981081</v>
      </c>
      <c r="F1134" s="3">
        <f t="shared" si="222"/>
        <v>12.505120586860688</v>
      </c>
      <c r="G1134" s="17">
        <f t="shared" si="223"/>
        <v>0.75978963099840346</v>
      </c>
      <c r="H1134" s="30">
        <f t="shared" si="224"/>
        <v>0.5837399999999775</v>
      </c>
      <c r="I1134" s="30">
        <f>(C1134-C1133)*'ADF test'!$E$3</f>
        <v>0</v>
      </c>
      <c r="J1134" s="5">
        <f t="shared" si="227"/>
        <v>0</v>
      </c>
      <c r="K1134" s="49">
        <f t="shared" si="233"/>
        <v>-122</v>
      </c>
      <c r="L1134" s="5">
        <f t="shared" si="228"/>
        <v>0</v>
      </c>
      <c r="M1134" s="49">
        <f t="shared" si="234"/>
        <v>-1544</v>
      </c>
      <c r="N1134" s="42">
        <f t="shared" si="225"/>
        <v>0</v>
      </c>
      <c r="P1134" s="5">
        <f t="shared" si="229"/>
        <v>-71.216279999997255</v>
      </c>
      <c r="Q1134" s="5">
        <f t="shared" si="230"/>
        <v>0</v>
      </c>
      <c r="R1134" s="5">
        <f t="shared" si="231"/>
        <v>-71.216279999997255</v>
      </c>
      <c r="S1134" s="3">
        <f t="shared" si="232"/>
        <v>45672.062287752175</v>
      </c>
    </row>
    <row r="1135" spans="1:19" x14ac:dyDescent="0.3">
      <c r="A1135" s="4">
        <v>41948</v>
      </c>
      <c r="B1135" s="11">
        <v>278.78231799999998</v>
      </c>
      <c r="C1135" s="11">
        <v>208.82977299999999</v>
      </c>
      <c r="D1135" s="3">
        <f>B1135-'ADF test'!$E$3*'Profitability analysis'!C1135</f>
        <v>63.984798054579642</v>
      </c>
      <c r="E1135" s="3">
        <f t="shared" si="226"/>
        <v>49.177346521413327</v>
      </c>
      <c r="F1135" s="3">
        <f t="shared" si="222"/>
        <v>12.017923156901036</v>
      </c>
      <c r="G1135" s="17">
        <f t="shared" si="223"/>
        <v>1.2321140133654003</v>
      </c>
      <c r="H1135" s="30">
        <f t="shared" si="224"/>
        <v>0.5837099999999964</v>
      </c>
      <c r="I1135" s="30">
        <f>(C1135-C1134)*'ADF test'!$E$3</f>
        <v>-4.4213149584874314</v>
      </c>
      <c r="J1135" s="5">
        <f t="shared" si="227"/>
        <v>-1</v>
      </c>
      <c r="K1135" s="49">
        <f t="shared" si="233"/>
        <v>-123</v>
      </c>
      <c r="L1135" s="5">
        <f t="shared" si="228"/>
        <v>-1</v>
      </c>
      <c r="M1135" s="49">
        <f t="shared" si="234"/>
        <v>-1545</v>
      </c>
      <c r="N1135" s="42">
        <f t="shared" si="225"/>
        <v>-1</v>
      </c>
      <c r="P1135" s="5">
        <f t="shared" si="229"/>
        <v>-71.212619999999561</v>
      </c>
      <c r="Q1135" s="5">
        <f t="shared" si="230"/>
        <v>-539.40042493546662</v>
      </c>
      <c r="R1135" s="5">
        <f t="shared" si="231"/>
        <v>-610.61304493546618</v>
      </c>
      <c r="S1135" s="3">
        <f t="shared" si="232"/>
        <v>45061.449242816707</v>
      </c>
    </row>
    <row r="1136" spans="1:19" x14ac:dyDescent="0.3">
      <c r="A1136" s="4">
        <v>41950</v>
      </c>
      <c r="B1136" s="11">
        <v>278.73367300000001</v>
      </c>
      <c r="C1136" s="11">
        <v>202.68911700000001</v>
      </c>
      <c r="D1136" s="3">
        <f>B1136-'ADF test'!$E$3*'Profitability analysis'!C1136</f>
        <v>70.252291125744279</v>
      </c>
      <c r="E1136" s="3">
        <f t="shared" si="226"/>
        <v>49.123906558065848</v>
      </c>
      <c r="F1136" s="3">
        <f t="shared" si="222"/>
        <v>11.916741708568001</v>
      </c>
      <c r="G1136" s="17">
        <f t="shared" si="223"/>
        <v>1.7730001274163192</v>
      </c>
      <c r="H1136" s="30">
        <f t="shared" si="224"/>
        <v>-4.8644999999964966E-2</v>
      </c>
      <c r="I1136" s="30">
        <f>(C1136-C1135)*'ADF test'!$E$3</f>
        <v>-6.3161380711645965</v>
      </c>
      <c r="J1136" s="5">
        <f t="shared" si="227"/>
        <v>-10</v>
      </c>
      <c r="K1136" s="49">
        <f t="shared" si="233"/>
        <v>-133</v>
      </c>
      <c r="L1136" s="5">
        <f t="shared" si="228"/>
        <v>-10</v>
      </c>
      <c r="M1136" s="49">
        <f t="shared" si="234"/>
        <v>-1555</v>
      </c>
      <c r="N1136" s="42">
        <f t="shared" si="225"/>
        <v>-10</v>
      </c>
      <c r="P1136" s="5">
        <f t="shared" si="229"/>
        <v>5.9833349999956909</v>
      </c>
      <c r="Q1136" s="5">
        <f t="shared" si="230"/>
        <v>-776.88498275324537</v>
      </c>
      <c r="R1136" s="5">
        <f t="shared" si="231"/>
        <v>-770.90164775324968</v>
      </c>
      <c r="S1136" s="3">
        <f t="shared" si="232"/>
        <v>44290.547595063457</v>
      </c>
    </row>
    <row r="1137" spans="1:19" x14ac:dyDescent="0.3">
      <c r="A1137" s="4">
        <v>41953</v>
      </c>
      <c r="B1137" s="11">
        <v>278.63638300000002</v>
      </c>
      <c r="C1137" s="11">
        <v>200.23284899999999</v>
      </c>
      <c r="D1137" s="3">
        <f>B1137-'ADF test'!$E$3*'Profitability analysis'!C1137</f>
        <v>72.681462114241867</v>
      </c>
      <c r="E1137" s="3">
        <f t="shared" si="226"/>
        <v>49.129999349043381</v>
      </c>
      <c r="F1137" s="3">
        <f t="shared" si="222"/>
        <v>11.929145137558288</v>
      </c>
      <c r="G1137" s="17">
        <f t="shared" si="223"/>
        <v>1.9742791703529485</v>
      </c>
      <c r="H1137" s="30">
        <f t="shared" si="224"/>
        <v>-9.7289999999986776E-2</v>
      </c>
      <c r="I1137" s="30">
        <f>(C1137-C1136)*'ADF test'!$E$3</f>
        <v>-2.5264609884975675</v>
      </c>
      <c r="J1137" s="5">
        <f t="shared" si="227"/>
        <v>-10</v>
      </c>
      <c r="K1137" s="49">
        <f t="shared" si="233"/>
        <v>-143</v>
      </c>
      <c r="L1137" s="5">
        <f t="shared" si="228"/>
        <v>-10</v>
      </c>
      <c r="M1137" s="49">
        <f t="shared" si="234"/>
        <v>-1565</v>
      </c>
      <c r="N1137" s="42">
        <f t="shared" si="225"/>
        <v>-10</v>
      </c>
      <c r="P1137" s="5">
        <f t="shared" si="229"/>
        <v>12.939569999998241</v>
      </c>
      <c r="Q1137" s="5">
        <f t="shared" si="230"/>
        <v>-336.01931147017649</v>
      </c>
      <c r="R1137" s="5">
        <f t="shared" si="231"/>
        <v>-323.07974147017825</v>
      </c>
      <c r="S1137" s="3">
        <f t="shared" si="232"/>
        <v>43967.467853593276</v>
      </c>
    </row>
    <row r="1138" spans="1:19" x14ac:dyDescent="0.3">
      <c r="A1138" s="4">
        <v>41954</v>
      </c>
      <c r="B1138" s="11">
        <v>285.73852499999998</v>
      </c>
      <c r="C1138" s="11">
        <v>206.89309700000001</v>
      </c>
      <c r="D1138" s="3">
        <f>B1138-'ADF test'!$E$3*'Profitability analysis'!C1138</f>
        <v>72.933025616407349</v>
      </c>
      <c r="E1138" s="3">
        <f t="shared" si="226"/>
        <v>49.160920508676803</v>
      </c>
      <c r="F1138" s="3">
        <f t="shared" si="222"/>
        <v>11.991523512433483</v>
      </c>
      <c r="G1138" s="17">
        <f t="shared" si="223"/>
        <v>1.9824090811382138</v>
      </c>
      <c r="H1138" s="30">
        <f t="shared" si="224"/>
        <v>7.102141999999958</v>
      </c>
      <c r="I1138" s="30">
        <f>(C1138-C1137)*'ADF test'!$E$3</f>
        <v>6.8505784978344595</v>
      </c>
      <c r="J1138" s="5">
        <f t="shared" si="227"/>
        <v>-10</v>
      </c>
      <c r="K1138" s="49">
        <f t="shared" si="233"/>
        <v>-153</v>
      </c>
      <c r="L1138" s="5">
        <f t="shared" si="228"/>
        <v>-10</v>
      </c>
      <c r="M1138" s="49">
        <f t="shared" si="234"/>
        <v>-1575</v>
      </c>
      <c r="N1138" s="42">
        <f t="shared" si="225"/>
        <v>-10</v>
      </c>
      <c r="P1138" s="5">
        <f t="shared" si="229"/>
        <v>-1015.606305999994</v>
      </c>
      <c r="Q1138" s="5">
        <f t="shared" si="230"/>
        <v>979.63272519032773</v>
      </c>
      <c r="R1138" s="5">
        <f t="shared" si="231"/>
        <v>-35.973580809666259</v>
      </c>
      <c r="S1138" s="3">
        <f t="shared" si="232"/>
        <v>43931.49427278361</v>
      </c>
    </row>
    <row r="1139" spans="1:19" x14ac:dyDescent="0.3">
      <c r="A1139" s="4">
        <v>41955</v>
      </c>
      <c r="B1139" s="11">
        <v>280.874054</v>
      </c>
      <c r="C1139" s="11">
        <v>208.59359699999999</v>
      </c>
      <c r="D1139" s="3">
        <f>B1139-'ADF test'!$E$3*'Profitability analysis'!C1139</f>
        <v>66.319459277079574</v>
      </c>
      <c r="E1139" s="3">
        <f t="shared" si="226"/>
        <v>49.062109842735133</v>
      </c>
      <c r="F1139" s="3">
        <f t="shared" si="222"/>
        <v>11.831133024160405</v>
      </c>
      <c r="G1139" s="17">
        <f t="shared" si="223"/>
        <v>1.4586387794899387</v>
      </c>
      <c r="H1139" s="30">
        <f t="shared" si="224"/>
        <v>-4.8644709999999804</v>
      </c>
      <c r="I1139" s="30">
        <f>(C1139-C1138)*'ADF test'!$E$3</f>
        <v>1.7490953393277993</v>
      </c>
      <c r="J1139" s="5">
        <f t="shared" si="227"/>
        <v>-1</v>
      </c>
      <c r="K1139" s="49">
        <f t="shared" si="233"/>
        <v>-154</v>
      </c>
      <c r="L1139" s="5">
        <f t="shared" si="228"/>
        <v>-1</v>
      </c>
      <c r="M1139" s="49">
        <f t="shared" si="234"/>
        <v>-1576</v>
      </c>
      <c r="N1139" s="42">
        <f t="shared" si="225"/>
        <v>-1</v>
      </c>
      <c r="P1139" s="5">
        <f t="shared" si="229"/>
        <v>744.26406299999701</v>
      </c>
      <c r="Q1139" s="5">
        <f t="shared" si="230"/>
        <v>267.61158691715326</v>
      </c>
      <c r="R1139" s="5">
        <f t="shared" si="231"/>
        <v>1011.8756499171502</v>
      </c>
      <c r="S1139" s="3">
        <f t="shared" si="232"/>
        <v>44943.36992270076</v>
      </c>
    </row>
    <row r="1140" spans="1:19" x14ac:dyDescent="0.3">
      <c r="A1140" s="4">
        <v>41956</v>
      </c>
      <c r="B1140" s="11">
        <v>276.10684199999997</v>
      </c>
      <c r="C1140" s="11">
        <v>203.30317700000001</v>
      </c>
      <c r="D1140" s="3">
        <f>B1140-'ADF test'!$E$3*'Profitability analysis'!C1140</f>
        <v>66.993852078659472</v>
      </c>
      <c r="E1140" s="3">
        <f t="shared" si="226"/>
        <v>49.054237969484852</v>
      </c>
      <c r="F1140" s="3">
        <f t="shared" si="222"/>
        <v>11.818700170029221</v>
      </c>
      <c r="G1140" s="17">
        <f t="shared" si="223"/>
        <v>1.5179007717504578</v>
      </c>
      <c r="H1140" s="30">
        <f t="shared" si="224"/>
        <v>-4.7672120000000291</v>
      </c>
      <c r="I1140" s="30">
        <f>(C1140-C1139)*'ADF test'!$E$3</f>
        <v>-5.4416048015799312</v>
      </c>
      <c r="J1140" s="5">
        <f t="shared" si="227"/>
        <v>-10</v>
      </c>
      <c r="K1140" s="49">
        <f t="shared" si="233"/>
        <v>-164</v>
      </c>
      <c r="L1140" s="5">
        <f t="shared" si="228"/>
        <v>-10</v>
      </c>
      <c r="M1140" s="49">
        <f t="shared" si="234"/>
        <v>-1586</v>
      </c>
      <c r="N1140" s="42">
        <f t="shared" si="225"/>
        <v>-10</v>
      </c>
      <c r="P1140" s="5">
        <f t="shared" si="229"/>
        <v>734.15064800000448</v>
      </c>
      <c r="Q1140" s="5">
        <f t="shared" si="230"/>
        <v>-838.00713944330937</v>
      </c>
      <c r="R1140" s="5">
        <f t="shared" si="231"/>
        <v>-103.85649144330489</v>
      </c>
      <c r="S1140" s="3">
        <f t="shared" si="232"/>
        <v>44839.513431257452</v>
      </c>
    </row>
    <row r="1141" spans="1:19" x14ac:dyDescent="0.3">
      <c r="A1141" s="4">
        <v>41957</v>
      </c>
      <c r="B1141" s="11">
        <v>277.27432299999998</v>
      </c>
      <c r="C1141" s="11">
        <v>204.90919500000001</v>
      </c>
      <c r="D1141" s="3">
        <f>B1141-'ADF test'!$E$3*'Profitability analysis'!C1141</f>
        <v>66.509419759825846</v>
      </c>
      <c r="E1141" s="3">
        <f t="shared" si="226"/>
        <v>49.367642201554432</v>
      </c>
      <c r="F1141" s="3">
        <f t="shared" si="222"/>
        <v>12.159363570075428</v>
      </c>
      <c r="G1141" s="17">
        <f t="shared" si="223"/>
        <v>1.4097594384345791</v>
      </c>
      <c r="H1141" s="30">
        <f t="shared" si="224"/>
        <v>1.1674810000000093</v>
      </c>
      <c r="I1141" s="30">
        <f>(C1141-C1140)*'ADF test'!$E$3</f>
        <v>1.6519133188336386</v>
      </c>
      <c r="J1141" s="5">
        <f t="shared" si="227"/>
        <v>-1</v>
      </c>
      <c r="K1141" s="49">
        <f t="shared" si="233"/>
        <v>-165</v>
      </c>
      <c r="L1141" s="5">
        <f t="shared" si="228"/>
        <v>-1</v>
      </c>
      <c r="M1141" s="49">
        <f t="shared" si="234"/>
        <v>-1587</v>
      </c>
      <c r="N1141" s="42">
        <f t="shared" si="225"/>
        <v>-1</v>
      </c>
      <c r="P1141" s="5">
        <f t="shared" si="229"/>
        <v>-191.46688400000153</v>
      </c>
      <c r="Q1141" s="5">
        <f t="shared" si="230"/>
        <v>270.91378428871673</v>
      </c>
      <c r="R1141" s="5">
        <f t="shared" si="231"/>
        <v>79.446900288715199</v>
      </c>
      <c r="S1141" s="3">
        <f t="shared" si="232"/>
        <v>44918.960331546165</v>
      </c>
    </row>
    <row r="1142" spans="1:19" x14ac:dyDescent="0.3">
      <c r="A1142" s="4">
        <v>41960</v>
      </c>
      <c r="B1142" s="11">
        <v>280.825378</v>
      </c>
      <c r="C1142" s="11">
        <v>208.73530600000001</v>
      </c>
      <c r="D1142" s="3">
        <f>B1142-'ADF test'!$E$3*'Profitability analysis'!C1142</f>
        <v>66.125024646417501</v>
      </c>
      <c r="E1142" s="3">
        <f t="shared" si="226"/>
        <v>49.882860393035863</v>
      </c>
      <c r="F1142" s="3">
        <f t="shared" si="222"/>
        <v>12.537953068358284</v>
      </c>
      <c r="G1142" s="17">
        <f t="shared" si="223"/>
        <v>1.2954398668448981</v>
      </c>
      <c r="H1142" s="30">
        <f t="shared" si="224"/>
        <v>3.5510550000000194</v>
      </c>
      <c r="I1142" s="30">
        <f>(C1142-C1141)*'ADF test'!$E$3</f>
        <v>3.9354501134083577</v>
      </c>
      <c r="J1142" s="5">
        <f t="shared" si="227"/>
        <v>-1</v>
      </c>
      <c r="K1142" s="49">
        <f t="shared" si="233"/>
        <v>-166</v>
      </c>
      <c r="L1142" s="5">
        <f t="shared" si="228"/>
        <v>-1</v>
      </c>
      <c r="M1142" s="49">
        <f t="shared" si="234"/>
        <v>-1588</v>
      </c>
      <c r="N1142" s="42">
        <f t="shared" si="225"/>
        <v>-1</v>
      </c>
      <c r="P1142" s="5">
        <f t="shared" si="229"/>
        <v>-585.9240750000032</v>
      </c>
      <c r="Q1142" s="5">
        <f t="shared" si="230"/>
        <v>649.34926871237906</v>
      </c>
      <c r="R1142" s="5">
        <f t="shared" si="231"/>
        <v>63.425193712375858</v>
      </c>
      <c r="S1142" s="3">
        <f t="shared" si="232"/>
        <v>44982.385525258542</v>
      </c>
    </row>
    <row r="1143" spans="1:19" x14ac:dyDescent="0.3">
      <c r="A1143" s="4">
        <v>41961</v>
      </c>
      <c r="B1143" s="11">
        <v>280.72808800000001</v>
      </c>
      <c r="C1143" s="11">
        <v>211.097092</v>
      </c>
      <c r="D1143" s="3">
        <f>B1143-'ADF test'!$E$3*'Profitability analysis'!C1143</f>
        <v>63.598455678414183</v>
      </c>
      <c r="E1143" s="3">
        <f t="shared" si="226"/>
        <v>50.452880065550168</v>
      </c>
      <c r="F1143" s="3">
        <f t="shared" si="222"/>
        <v>12.765415883930352</v>
      </c>
      <c r="G1143" s="17">
        <f t="shared" si="223"/>
        <v>1.0297804421250563</v>
      </c>
      <c r="H1143" s="30">
        <f t="shared" si="224"/>
        <v>-9.7289999999986776E-2</v>
      </c>
      <c r="I1143" s="30">
        <f>(C1143-C1142)*'ADF test'!$E$3</f>
        <v>2.4292789680033482</v>
      </c>
      <c r="J1143" s="5">
        <f t="shared" si="227"/>
        <v>-1</v>
      </c>
      <c r="K1143" s="49">
        <f t="shared" si="233"/>
        <v>-167</v>
      </c>
      <c r="L1143" s="5">
        <f t="shared" si="228"/>
        <v>-1</v>
      </c>
      <c r="M1143" s="49">
        <f t="shared" si="234"/>
        <v>-1589</v>
      </c>
      <c r="N1143" s="42">
        <f t="shared" si="225"/>
        <v>-1</v>
      </c>
      <c r="P1143" s="5">
        <f t="shared" si="229"/>
        <v>16.150139999997805</v>
      </c>
      <c r="Q1143" s="5">
        <f t="shared" si="230"/>
        <v>403.26030868855582</v>
      </c>
      <c r="R1143" s="5">
        <f t="shared" si="231"/>
        <v>419.41044868855363</v>
      </c>
      <c r="S1143" s="3">
        <f t="shared" si="232"/>
        <v>45401.795973947097</v>
      </c>
    </row>
    <row r="1144" spans="1:19" x14ac:dyDescent="0.3">
      <c r="A1144" s="4">
        <v>41962</v>
      </c>
      <c r="B1144" s="11">
        <v>272.70172100000002</v>
      </c>
      <c r="C1144" s="11">
        <v>205.287094</v>
      </c>
      <c r="D1144" s="3">
        <f>B1144-'ADF test'!$E$3*'Profitability analysis'!C1144</f>
        <v>61.548119506584726</v>
      </c>
      <c r="E1144" s="3">
        <f t="shared" si="226"/>
        <v>51.001843356833923</v>
      </c>
      <c r="F1144" s="3">
        <f t="shared" si="222"/>
        <v>12.879958691776954</v>
      </c>
      <c r="G1144" s="17">
        <f t="shared" si="223"/>
        <v>0.81881288613789871</v>
      </c>
      <c r="H1144" s="30">
        <f t="shared" si="224"/>
        <v>-8.0263669999999934</v>
      </c>
      <c r="I1144" s="30">
        <f>(C1144-C1143)*'ADF test'!$E$3</f>
        <v>-5.9760308281705301</v>
      </c>
      <c r="J1144" s="5">
        <f t="shared" si="227"/>
        <v>0</v>
      </c>
      <c r="K1144" s="49">
        <f t="shared" si="233"/>
        <v>-167</v>
      </c>
      <c r="L1144" s="5">
        <f t="shared" si="228"/>
        <v>0</v>
      </c>
      <c r="M1144" s="49">
        <f t="shared" si="234"/>
        <v>-1589</v>
      </c>
      <c r="N1144" s="42">
        <f t="shared" si="225"/>
        <v>0</v>
      </c>
      <c r="P1144" s="5">
        <f t="shared" si="229"/>
        <v>1340.4032889999989</v>
      </c>
      <c r="Q1144" s="5">
        <f t="shared" si="230"/>
        <v>-997.99714830447851</v>
      </c>
      <c r="R1144" s="5">
        <f t="shared" si="231"/>
        <v>342.40614069552043</v>
      </c>
      <c r="S1144" s="3">
        <f t="shared" si="232"/>
        <v>45744.20211464262</v>
      </c>
    </row>
    <row r="1145" spans="1:19" x14ac:dyDescent="0.3">
      <c r="A1145" s="4">
        <v>41963</v>
      </c>
      <c r="B1145" s="11">
        <v>265.01589999999999</v>
      </c>
      <c r="C1145" s="11">
        <v>199.996658</v>
      </c>
      <c r="D1145" s="3">
        <f>B1145-'ADF test'!$E$3*'Profitability analysis'!C1145</f>
        <v>59.303919765398035</v>
      </c>
      <c r="E1145" s="3">
        <f t="shared" si="226"/>
        <v>51.570263381792564</v>
      </c>
      <c r="F1145" s="3">
        <f t="shared" si="222"/>
        <v>12.856725729302326</v>
      </c>
      <c r="G1145" s="17">
        <f t="shared" si="223"/>
        <v>0.60152612309208375</v>
      </c>
      <c r="H1145" s="30">
        <f t="shared" si="224"/>
        <v>-7.6858210000000327</v>
      </c>
      <c r="I1145" s="30">
        <f>(C1145-C1144)*'ADF test'!$E$3</f>
        <v>-5.4416212588133677</v>
      </c>
      <c r="J1145" s="5">
        <f t="shared" si="227"/>
        <v>0</v>
      </c>
      <c r="K1145" s="49">
        <f t="shared" si="233"/>
        <v>-167</v>
      </c>
      <c r="L1145" s="5">
        <f t="shared" si="228"/>
        <v>0</v>
      </c>
      <c r="M1145" s="49">
        <f t="shared" si="234"/>
        <v>-1589</v>
      </c>
      <c r="N1145" s="42">
        <f t="shared" si="225"/>
        <v>0</v>
      </c>
      <c r="P1145" s="5">
        <f t="shared" si="229"/>
        <v>1283.5321070000055</v>
      </c>
      <c r="Q1145" s="5">
        <f t="shared" si="230"/>
        <v>-908.75075022183239</v>
      </c>
      <c r="R1145" s="5">
        <f t="shared" si="231"/>
        <v>374.78135677817306</v>
      </c>
      <c r="S1145" s="3">
        <f t="shared" si="232"/>
        <v>46118.98347142079</v>
      </c>
    </row>
    <row r="1146" spans="1:19" x14ac:dyDescent="0.3">
      <c r="A1146" s="4">
        <v>41964</v>
      </c>
      <c r="B1146" s="11">
        <v>268.71289100000001</v>
      </c>
      <c r="C1146" s="11">
        <v>199.85496499999999</v>
      </c>
      <c r="D1146" s="3">
        <f>B1146-'ADF test'!$E$3*'Profitability analysis'!C1146</f>
        <v>63.146652938826691</v>
      </c>
      <c r="E1146" s="3">
        <f t="shared" si="226"/>
        <v>52.308858063568394</v>
      </c>
      <c r="F1146" s="3">
        <f t="shared" si="222"/>
        <v>12.864340618432971</v>
      </c>
      <c r="G1146" s="17">
        <f t="shared" si="223"/>
        <v>0.84246796604010232</v>
      </c>
      <c r="H1146" s="30">
        <f t="shared" si="224"/>
        <v>3.6969910000000255</v>
      </c>
      <c r="I1146" s="30">
        <f>(C1146-C1145)*'ADF test'!$E$3</f>
        <v>-0.145742173428629</v>
      </c>
      <c r="J1146" s="5">
        <f t="shared" si="227"/>
        <v>0</v>
      </c>
      <c r="K1146" s="49">
        <f t="shared" si="233"/>
        <v>-167</v>
      </c>
      <c r="L1146" s="5">
        <f t="shared" si="228"/>
        <v>0</v>
      </c>
      <c r="M1146" s="49">
        <f t="shared" si="234"/>
        <v>-1589</v>
      </c>
      <c r="N1146" s="42">
        <f t="shared" si="225"/>
        <v>0</v>
      </c>
      <c r="P1146" s="5">
        <f t="shared" si="229"/>
        <v>-617.39749700000425</v>
      </c>
      <c r="Q1146" s="5">
        <f t="shared" si="230"/>
        <v>-24.338942962581044</v>
      </c>
      <c r="R1146" s="5">
        <f t="shared" si="231"/>
        <v>-641.73643996258534</v>
      </c>
      <c r="S1146" s="3">
        <f t="shared" si="232"/>
        <v>45477.247031458202</v>
      </c>
    </row>
    <row r="1147" spans="1:19" x14ac:dyDescent="0.3">
      <c r="A1147" s="4">
        <v>41967</v>
      </c>
      <c r="B1147" s="11">
        <v>275.76635700000003</v>
      </c>
      <c r="C1147" s="11">
        <v>200.84690900000001</v>
      </c>
      <c r="D1147" s="3">
        <f>B1147-'ADF test'!$E$3*'Profitability analysis'!C1147</f>
        <v>69.179828067157075</v>
      </c>
      <c r="E1147" s="3">
        <f t="shared" si="226"/>
        <v>53.386441094374213</v>
      </c>
      <c r="F1147" s="3">
        <f t="shared" si="222"/>
        <v>12.878927671561325</v>
      </c>
      <c r="G1147" s="17">
        <f t="shared" si="223"/>
        <v>1.226296736463325</v>
      </c>
      <c r="H1147" s="30">
        <f t="shared" si="224"/>
        <v>7.0534660000000144</v>
      </c>
      <c r="I1147" s="30">
        <f>(C1147-C1146)*'ADF test'!$E$3</f>
        <v>1.0202908716696439</v>
      </c>
      <c r="J1147" s="5">
        <f t="shared" si="227"/>
        <v>-1</v>
      </c>
      <c r="K1147" s="49">
        <f t="shared" si="233"/>
        <v>-168</v>
      </c>
      <c r="L1147" s="5">
        <f t="shared" si="228"/>
        <v>-1</v>
      </c>
      <c r="M1147" s="49">
        <f t="shared" si="234"/>
        <v>-1590</v>
      </c>
      <c r="N1147" s="42">
        <f t="shared" si="225"/>
        <v>-1</v>
      </c>
      <c r="P1147" s="5">
        <f t="shared" si="229"/>
        <v>-1177.9288220000024</v>
      </c>
      <c r="Q1147" s="5">
        <f t="shared" si="230"/>
        <v>170.38857556883053</v>
      </c>
      <c r="R1147" s="5">
        <f t="shared" si="231"/>
        <v>-1007.5402464311718</v>
      </c>
      <c r="S1147" s="3">
        <f t="shared" si="232"/>
        <v>44469.706785027032</v>
      </c>
    </row>
    <row r="1148" spans="1:19" x14ac:dyDescent="0.3">
      <c r="A1148" s="4">
        <v>41968</v>
      </c>
      <c r="B1148" s="11">
        <v>264.529449</v>
      </c>
      <c r="C1148" s="11">
        <v>192.958527</v>
      </c>
      <c r="D1148" s="3">
        <f>B1148-'ADF test'!$E$3*'Profitability analysis'!C1148</f>
        <v>66.056729059240268</v>
      </c>
      <c r="E1148" s="3">
        <f t="shared" si="226"/>
        <v>54.405084398508009</v>
      </c>
      <c r="F1148" s="3">
        <f t="shared" si="222"/>
        <v>12.621174070391717</v>
      </c>
      <c r="G1148" s="17">
        <f t="shared" si="223"/>
        <v>0.92318231218014035</v>
      </c>
      <c r="H1148" s="30">
        <f t="shared" si="224"/>
        <v>-11.236908000000028</v>
      </c>
      <c r="I1148" s="30">
        <f>(C1148-C1147)*'ADF test'!$E$3</f>
        <v>-8.1138089920832144</v>
      </c>
      <c r="J1148" s="5">
        <f t="shared" si="227"/>
        <v>0</v>
      </c>
      <c r="K1148" s="49">
        <f t="shared" si="233"/>
        <v>-168</v>
      </c>
      <c r="L1148" s="5">
        <f t="shared" si="228"/>
        <v>0</v>
      </c>
      <c r="M1148" s="49">
        <f t="shared" si="234"/>
        <v>-1590</v>
      </c>
      <c r="N1148" s="42">
        <f t="shared" si="225"/>
        <v>0</v>
      </c>
      <c r="P1148" s="5">
        <f t="shared" si="229"/>
        <v>1887.8005440000047</v>
      </c>
      <c r="Q1148" s="5">
        <f t="shared" si="230"/>
        <v>-1363.1199106699801</v>
      </c>
      <c r="R1148" s="5">
        <f t="shared" si="231"/>
        <v>524.68063333002465</v>
      </c>
      <c r="S1148" s="3">
        <f t="shared" si="232"/>
        <v>44994.387418357059</v>
      </c>
    </row>
    <row r="1149" spans="1:19" x14ac:dyDescent="0.3">
      <c r="A1149" s="4">
        <v>41969</v>
      </c>
      <c r="B1149" s="11">
        <v>266.28066999999999</v>
      </c>
      <c r="C1149" s="11">
        <v>192.34446700000001</v>
      </c>
      <c r="D1149" s="3">
        <f>B1149-'ADF test'!$E$3*'Profitability analysis'!C1149</f>
        <v>68.439558106324995</v>
      </c>
      <c r="E1149" s="3">
        <f t="shared" si="226"/>
        <v>55.413650165174658</v>
      </c>
      <c r="F1149" s="3">
        <f t="shared" si="222"/>
        <v>12.488350204861332</v>
      </c>
      <c r="G1149" s="17">
        <f t="shared" si="223"/>
        <v>1.0430447358915151</v>
      </c>
      <c r="H1149" s="30">
        <f t="shared" si="224"/>
        <v>1.7512209999999868</v>
      </c>
      <c r="I1149" s="30">
        <f>(C1149-C1148)*'ADF test'!$E$3</f>
        <v>-0.63160804708475993</v>
      </c>
      <c r="J1149" s="5">
        <f t="shared" si="227"/>
        <v>-1</v>
      </c>
      <c r="K1149" s="49">
        <f t="shared" si="233"/>
        <v>-169</v>
      </c>
      <c r="L1149" s="5">
        <f t="shared" si="228"/>
        <v>-1</v>
      </c>
      <c r="M1149" s="49">
        <f t="shared" si="234"/>
        <v>-1591</v>
      </c>
      <c r="N1149" s="42">
        <f t="shared" si="225"/>
        <v>-1</v>
      </c>
      <c r="P1149" s="5">
        <f t="shared" si="229"/>
        <v>-294.20512799999779</v>
      </c>
      <c r="Q1149" s="5">
        <f t="shared" si="230"/>
        <v>-106.11015191023967</v>
      </c>
      <c r="R1149" s="5">
        <f t="shared" si="231"/>
        <v>-400.31527991023745</v>
      </c>
      <c r="S1149" s="3">
        <f t="shared" si="232"/>
        <v>44594.07213844682</v>
      </c>
    </row>
    <row r="1150" spans="1:19" x14ac:dyDescent="0.3">
      <c r="A1150" s="4">
        <v>41970</v>
      </c>
      <c r="B1150" s="11">
        <v>266.37792999999999</v>
      </c>
      <c r="C1150" s="11">
        <v>193.24194299999999</v>
      </c>
      <c r="D1150" s="3">
        <f>B1150-'ADF test'!$E$3*'Profitability analysis'!C1150</f>
        <v>67.613694855070349</v>
      </c>
      <c r="E1150" s="3">
        <f t="shared" si="226"/>
        <v>56.440192623508018</v>
      </c>
      <c r="F1150" s="3">
        <f t="shared" si="222"/>
        <v>12.168664544294085</v>
      </c>
      <c r="G1150" s="17">
        <f t="shared" si="223"/>
        <v>0.91821926645201279</v>
      </c>
      <c r="H1150" s="30">
        <f t="shared" si="224"/>
        <v>9.7260000000005675E-2</v>
      </c>
      <c r="I1150" s="30">
        <f>(C1150-C1149)*'ADF test'!$E$3</f>
        <v>0.92312325125465933</v>
      </c>
      <c r="J1150" s="5">
        <f t="shared" si="227"/>
        <v>0</v>
      </c>
      <c r="K1150" s="49">
        <f t="shared" si="233"/>
        <v>-169</v>
      </c>
      <c r="L1150" s="5">
        <f t="shared" si="228"/>
        <v>0</v>
      </c>
      <c r="M1150" s="49">
        <f t="shared" si="234"/>
        <v>-1591</v>
      </c>
      <c r="N1150" s="42">
        <f t="shared" si="225"/>
        <v>0</v>
      </c>
      <c r="P1150" s="5">
        <f t="shared" si="229"/>
        <v>-16.436940000000959</v>
      </c>
      <c r="Q1150" s="5">
        <f t="shared" si="230"/>
        <v>156.00782946203742</v>
      </c>
      <c r="R1150" s="5">
        <f t="shared" si="231"/>
        <v>139.57088946203646</v>
      </c>
      <c r="S1150" s="3">
        <f t="shared" si="232"/>
        <v>44733.643027908853</v>
      </c>
    </row>
    <row r="1151" spans="1:19" x14ac:dyDescent="0.3">
      <c r="A1151" s="4">
        <v>41971</v>
      </c>
      <c r="B1151" s="11">
        <v>280.97131300000001</v>
      </c>
      <c r="C1151" s="11">
        <v>203.35041799999999</v>
      </c>
      <c r="D1151" s="3">
        <f>B1151-'ADF test'!$E$3*'Profitability analysis'!C1151</f>
        <v>71.809732068412444</v>
      </c>
      <c r="E1151" s="3">
        <f t="shared" si="226"/>
        <v>57.505834828869737</v>
      </c>
      <c r="F1151" s="3">
        <f t="shared" si="222"/>
        <v>12.064224003459929</v>
      </c>
      <c r="G1151" s="17">
        <f t="shared" si="223"/>
        <v>1.1856458596458799</v>
      </c>
      <c r="H1151" s="30">
        <f t="shared" si="224"/>
        <v>14.593383000000017</v>
      </c>
      <c r="I1151" s="30">
        <f>(C1151-C1150)*'ADF test'!$E$3</f>
        <v>10.397345786657933</v>
      </c>
      <c r="J1151" s="5">
        <f t="shared" si="227"/>
        <v>-1</v>
      </c>
      <c r="K1151" s="49">
        <f t="shared" si="233"/>
        <v>-170</v>
      </c>
      <c r="L1151" s="5">
        <f t="shared" si="228"/>
        <v>-1</v>
      </c>
      <c r="M1151" s="49">
        <f t="shared" si="234"/>
        <v>-1592</v>
      </c>
      <c r="N1151" s="42">
        <f t="shared" si="225"/>
        <v>-1</v>
      </c>
      <c r="P1151" s="5">
        <f t="shared" si="229"/>
        <v>-2466.2817270000028</v>
      </c>
      <c r="Q1151" s="5">
        <f t="shared" si="230"/>
        <v>1757.1514379451908</v>
      </c>
      <c r="R1151" s="5">
        <f t="shared" si="231"/>
        <v>-709.13028905481201</v>
      </c>
      <c r="S1151" s="3">
        <f t="shared" si="232"/>
        <v>44024.512738854042</v>
      </c>
    </row>
    <row r="1152" spans="1:19" x14ac:dyDescent="0.3">
      <c r="A1152" s="4">
        <v>41974</v>
      </c>
      <c r="B1152" s="11">
        <v>278.00399800000002</v>
      </c>
      <c r="C1152" s="11">
        <v>205.428787</v>
      </c>
      <c r="D1152" s="3">
        <f>B1152-'ADF test'!$E$3*'Profitability analysis'!C1152</f>
        <v>66.7046543331561</v>
      </c>
      <c r="E1152" s="3">
        <f t="shared" si="226"/>
        <v>58.321640949706051</v>
      </c>
      <c r="F1152" s="3">
        <f t="shared" si="222"/>
        <v>11.820693231625418</v>
      </c>
      <c r="G1152" s="17">
        <f t="shared" si="223"/>
        <v>0.70918119768322019</v>
      </c>
      <c r="H1152" s="30">
        <f t="shared" si="224"/>
        <v>-2.967314999999985</v>
      </c>
      <c r="I1152" s="30">
        <f>(C1152-C1151)*'ADF test'!$E$3</f>
        <v>2.1377627352563628</v>
      </c>
      <c r="J1152" s="5">
        <f t="shared" si="227"/>
        <v>0</v>
      </c>
      <c r="K1152" s="49">
        <f t="shared" si="233"/>
        <v>-170</v>
      </c>
      <c r="L1152" s="5">
        <f t="shared" si="228"/>
        <v>0</v>
      </c>
      <c r="M1152" s="49">
        <f t="shared" si="234"/>
        <v>-1592</v>
      </c>
      <c r="N1152" s="42">
        <f t="shared" si="225"/>
        <v>0</v>
      </c>
      <c r="P1152" s="5">
        <f t="shared" si="229"/>
        <v>504.44354999999746</v>
      </c>
      <c r="Q1152" s="5">
        <f t="shared" si="230"/>
        <v>363.4196649935817</v>
      </c>
      <c r="R1152" s="5">
        <f t="shared" si="231"/>
        <v>867.86321499357916</v>
      </c>
      <c r="S1152" s="3">
        <f t="shared" si="232"/>
        <v>44892.375953847622</v>
      </c>
    </row>
    <row r="1153" spans="1:19" x14ac:dyDescent="0.3">
      <c r="A1153" s="4">
        <v>41975</v>
      </c>
      <c r="B1153" s="11">
        <v>283.64675899999997</v>
      </c>
      <c r="C1153" s="11">
        <v>207.129288</v>
      </c>
      <c r="D1153" s="3">
        <f>B1153-'ADF test'!$E$3*'Profitability analysis'!C1153</f>
        <v>70.598318965251138</v>
      </c>
      <c r="E1153" s="3">
        <f t="shared" si="226"/>
        <v>59.267235891612231</v>
      </c>
      <c r="F1153" s="3">
        <f t="shared" si="222"/>
        <v>11.622067943678317</v>
      </c>
      <c r="G1153" s="17">
        <f t="shared" si="223"/>
        <v>0.97496272853940014</v>
      </c>
      <c r="H1153" s="30">
        <f t="shared" si="224"/>
        <v>5.6427609999999504</v>
      </c>
      <c r="I1153" s="30">
        <f>(C1153-C1152)*'ADF test'!$E$3</f>
        <v>1.7490963679049147</v>
      </c>
      <c r="J1153" s="5">
        <f t="shared" si="227"/>
        <v>0</v>
      </c>
      <c r="K1153" s="49">
        <f t="shared" si="233"/>
        <v>-170</v>
      </c>
      <c r="L1153" s="5">
        <f t="shared" si="228"/>
        <v>0</v>
      </c>
      <c r="M1153" s="49">
        <f t="shared" si="234"/>
        <v>-1592</v>
      </c>
      <c r="N1153" s="42">
        <f t="shared" si="225"/>
        <v>0</v>
      </c>
      <c r="P1153" s="5">
        <f t="shared" si="229"/>
        <v>-959.26936999999157</v>
      </c>
      <c r="Q1153" s="5">
        <f t="shared" si="230"/>
        <v>297.34638254383549</v>
      </c>
      <c r="R1153" s="5">
        <f t="shared" si="231"/>
        <v>-661.92298745615608</v>
      </c>
      <c r="S1153" s="3">
        <f t="shared" si="232"/>
        <v>44230.452966391465</v>
      </c>
    </row>
    <row r="1154" spans="1:19" x14ac:dyDescent="0.3">
      <c r="A1154" s="4">
        <v>41976</v>
      </c>
      <c r="B1154" s="11">
        <v>283.64675899999997</v>
      </c>
      <c r="C1154" s="11">
        <v>210.01068100000001</v>
      </c>
      <c r="D1154" s="3">
        <f>B1154-'ADF test'!$E$3*'Profitability analysis'!C1154</f>
        <v>67.634584141921636</v>
      </c>
      <c r="E1154" s="3">
        <f t="shared" si="226"/>
        <v>60.157964943726924</v>
      </c>
      <c r="F1154" s="3">
        <f t="shared" si="222"/>
        <v>11.182534841096926</v>
      </c>
      <c r="G1154" s="17">
        <f t="shared" si="223"/>
        <v>0.66859788987353685</v>
      </c>
      <c r="H1154" s="30">
        <f t="shared" si="224"/>
        <v>0</v>
      </c>
      <c r="I1154" s="30">
        <f>(C1154-C1153)*'ADF test'!$E$3</f>
        <v>2.9637348233295024</v>
      </c>
      <c r="J1154" s="5">
        <f t="shared" si="227"/>
        <v>0</v>
      </c>
      <c r="K1154" s="49">
        <f t="shared" si="233"/>
        <v>-170</v>
      </c>
      <c r="L1154" s="5">
        <f t="shared" si="228"/>
        <v>0</v>
      </c>
      <c r="M1154" s="49">
        <f t="shared" si="234"/>
        <v>-1592</v>
      </c>
      <c r="N1154" s="42">
        <f t="shared" si="225"/>
        <v>0</v>
      </c>
      <c r="P1154" s="5">
        <f t="shared" si="229"/>
        <v>0</v>
      </c>
      <c r="Q1154" s="5">
        <f t="shared" si="230"/>
        <v>503.83491996601543</v>
      </c>
      <c r="R1154" s="5">
        <f t="shared" si="231"/>
        <v>503.83491996601543</v>
      </c>
      <c r="S1154" s="3">
        <f t="shared" si="232"/>
        <v>44734.287886357481</v>
      </c>
    </row>
    <row r="1155" spans="1:19" x14ac:dyDescent="0.3">
      <c r="A1155" s="4">
        <v>41977</v>
      </c>
      <c r="B1155" s="11">
        <v>289.72735599999999</v>
      </c>
      <c r="C1155" s="11">
        <v>213.836792</v>
      </c>
      <c r="D1155" s="3">
        <f>B1155-'ADF test'!$E$3*'Profitability analysis'!C1155</f>
        <v>69.779731028513282</v>
      </c>
      <c r="E1155" s="3">
        <f t="shared" si="226"/>
        <v>61.183090168541213</v>
      </c>
      <c r="F1155" s="3">
        <f t="shared" si="222"/>
        <v>10.571455353193983</v>
      </c>
      <c r="G1155" s="17">
        <f t="shared" si="223"/>
        <v>0.81319369687114484</v>
      </c>
      <c r="H1155" s="30">
        <f t="shared" si="224"/>
        <v>6.0805970000000116</v>
      </c>
      <c r="I1155" s="30">
        <f>(C1155-C1154)*'ADF test'!$E$3</f>
        <v>3.9354501134083577</v>
      </c>
      <c r="J1155" s="5">
        <f t="shared" si="227"/>
        <v>0</v>
      </c>
      <c r="K1155" s="49">
        <f t="shared" si="233"/>
        <v>-170</v>
      </c>
      <c r="L1155" s="5">
        <f t="shared" si="228"/>
        <v>0</v>
      </c>
      <c r="M1155" s="49">
        <f t="shared" si="234"/>
        <v>-1592</v>
      </c>
      <c r="N1155" s="42">
        <f t="shared" si="225"/>
        <v>0</v>
      </c>
      <c r="P1155" s="5">
        <f t="shared" si="229"/>
        <v>-1033.701490000002</v>
      </c>
      <c r="Q1155" s="5">
        <f t="shared" si="230"/>
        <v>669.02651927942077</v>
      </c>
      <c r="R1155" s="5">
        <f t="shared" si="231"/>
        <v>-364.6749707205812</v>
      </c>
      <c r="S1155" s="3">
        <f t="shared" si="232"/>
        <v>44369.612915636899</v>
      </c>
    </row>
    <row r="1156" spans="1:19" x14ac:dyDescent="0.3">
      <c r="A1156" s="4">
        <v>41978</v>
      </c>
      <c r="B1156" s="11">
        <v>290.894836</v>
      </c>
      <c r="C1156" s="11">
        <v>215.301086</v>
      </c>
      <c r="D1156" s="3">
        <f>B1156-'ADF test'!$E$3*'Profitability analysis'!C1156</f>
        <v>69.441071768998029</v>
      </c>
      <c r="E1156" s="3">
        <f t="shared" si="226"/>
        <v>62.259964583255019</v>
      </c>
      <c r="F1156" s="3">
        <f t="shared" si="222"/>
        <v>9.6418636714474406</v>
      </c>
      <c r="G1156" s="17">
        <f t="shared" si="223"/>
        <v>0.74478414448116526</v>
      </c>
      <c r="H1156" s="30">
        <f t="shared" si="224"/>
        <v>1.1674800000000118</v>
      </c>
      <c r="I1156" s="30">
        <f>(C1156-C1155)*'ADF test'!$E$3</f>
        <v>1.5061392595152527</v>
      </c>
      <c r="J1156" s="5">
        <f t="shared" si="227"/>
        <v>0</v>
      </c>
      <c r="K1156" s="49">
        <f t="shared" si="233"/>
        <v>-170</v>
      </c>
      <c r="L1156" s="5">
        <f t="shared" si="228"/>
        <v>0</v>
      </c>
      <c r="M1156" s="49">
        <f t="shared" si="234"/>
        <v>-1592</v>
      </c>
      <c r="N1156" s="42">
        <f t="shared" si="225"/>
        <v>0</v>
      </c>
      <c r="P1156" s="5">
        <f t="shared" si="229"/>
        <v>-198.47160000000201</v>
      </c>
      <c r="Q1156" s="5">
        <f t="shared" si="230"/>
        <v>256.04367411759296</v>
      </c>
      <c r="R1156" s="5">
        <f t="shared" si="231"/>
        <v>57.572074117590944</v>
      </c>
      <c r="S1156" s="3">
        <f t="shared" si="232"/>
        <v>44427.184989754489</v>
      </c>
    </row>
    <row r="1157" spans="1:19" x14ac:dyDescent="0.3">
      <c r="A1157" s="4">
        <v>41981</v>
      </c>
      <c r="B1157" s="11">
        <v>283.40353399999998</v>
      </c>
      <c r="C1157" s="11">
        <v>215.67898600000001</v>
      </c>
      <c r="D1157" s="3">
        <f>B1157-'ADF test'!$E$3*'Profitability analysis'!C1157</f>
        <v>61.561070487179734</v>
      </c>
      <c r="E1157" s="3">
        <f t="shared" si="226"/>
        <v>62.751609647866722</v>
      </c>
      <c r="F1157" s="3">
        <f t="shared" si="222"/>
        <v>9.1925554925696922</v>
      </c>
      <c r="G1157" s="17">
        <f t="shared" si="223"/>
        <v>-0.12951122912984281</v>
      </c>
      <c r="H1157" s="30">
        <f t="shared" si="224"/>
        <v>-7.4913020000000188</v>
      </c>
      <c r="I1157" s="30">
        <f>(C1157-C1156)*'ADF test'!$E$3</f>
        <v>0.38869928181829089</v>
      </c>
      <c r="J1157" s="5">
        <f t="shared" si="227"/>
        <v>0</v>
      </c>
      <c r="K1157" s="49">
        <f t="shared" si="233"/>
        <v>-170</v>
      </c>
      <c r="L1157" s="5">
        <f t="shared" si="228"/>
        <v>0</v>
      </c>
      <c r="M1157" s="49">
        <f t="shared" si="234"/>
        <v>-1592</v>
      </c>
      <c r="N1157" s="42">
        <f t="shared" si="225"/>
        <v>0</v>
      </c>
      <c r="P1157" s="5">
        <f t="shared" si="229"/>
        <v>1273.5213400000032</v>
      </c>
      <c r="Q1157" s="5">
        <f t="shared" si="230"/>
        <v>66.078877909109451</v>
      </c>
      <c r="R1157" s="5">
        <f t="shared" si="231"/>
        <v>1339.6002179091126</v>
      </c>
      <c r="S1157" s="3">
        <f t="shared" si="232"/>
        <v>45766.785207663605</v>
      </c>
    </row>
    <row r="1158" spans="1:19" x14ac:dyDescent="0.3">
      <c r="A1158" s="4">
        <v>41982</v>
      </c>
      <c r="B1158" s="11">
        <v>273.723297</v>
      </c>
      <c r="C1158" s="11">
        <v>205.287094</v>
      </c>
      <c r="D1158" s="3">
        <f>B1158-'ADF test'!$E$3*'Profitability analysis'!C1158</f>
        <v>62.569695506584708</v>
      </c>
      <c r="E1158" s="3">
        <f t="shared" si="226"/>
        <v>63.33518232375306</v>
      </c>
      <c r="F1158" s="3">
        <f t="shared" si="222"/>
        <v>8.5651691156772305</v>
      </c>
      <c r="G1158" s="17">
        <f t="shared" si="223"/>
        <v>-8.9372061056826699E-2</v>
      </c>
      <c r="H1158" s="30">
        <f t="shared" si="224"/>
        <v>-9.6802369999999769</v>
      </c>
      <c r="I1158" s="30">
        <f>(C1158-C1157)*'ADF test'!$E$3</f>
        <v>-10.688862019404947</v>
      </c>
      <c r="J1158" s="5">
        <f t="shared" si="227"/>
        <v>0</v>
      </c>
      <c r="K1158" s="49">
        <f t="shared" si="233"/>
        <v>-170</v>
      </c>
      <c r="L1158" s="5">
        <f t="shared" si="228"/>
        <v>0</v>
      </c>
      <c r="M1158" s="49">
        <f t="shared" si="234"/>
        <v>-1592</v>
      </c>
      <c r="N1158" s="42">
        <f t="shared" si="225"/>
        <v>0</v>
      </c>
      <c r="P1158" s="5">
        <f t="shared" si="229"/>
        <v>1645.6402899999962</v>
      </c>
      <c r="Q1158" s="5">
        <f t="shared" si="230"/>
        <v>-1817.106543298841</v>
      </c>
      <c r="R1158" s="5">
        <f t="shared" si="231"/>
        <v>-171.46625329884478</v>
      </c>
      <c r="S1158" s="3">
        <f t="shared" si="232"/>
        <v>45595.31895436476</v>
      </c>
    </row>
    <row r="1159" spans="1:19" x14ac:dyDescent="0.3">
      <c r="A1159" s="4">
        <v>41983</v>
      </c>
      <c r="B1159" s="11">
        <v>286.27359000000001</v>
      </c>
      <c r="C1159" s="11">
        <v>211.569458</v>
      </c>
      <c r="D1159" s="3">
        <f>B1159-'ADF test'!$E$3*'Profitability analysis'!C1159</f>
        <v>68.658092833335132</v>
      </c>
      <c r="E1159" s="3">
        <f t="shared" si="226"/>
        <v>64.205762194199991</v>
      </c>
      <c r="F1159" s="3">
        <f t="shared" si="222"/>
        <v>7.6579618312664595</v>
      </c>
      <c r="G1159" s="17">
        <f t="shared" si="223"/>
        <v>0.58139890707692687</v>
      </c>
      <c r="H1159" s="30">
        <f t="shared" si="224"/>
        <v>12.550293000000011</v>
      </c>
      <c r="I1159" s="30">
        <f>(C1159-C1158)*'ADF test'!$E$3</f>
        <v>6.4618956732495754</v>
      </c>
      <c r="J1159" s="5">
        <f t="shared" si="227"/>
        <v>0</v>
      </c>
      <c r="K1159" s="49">
        <f t="shared" si="233"/>
        <v>-170</v>
      </c>
      <c r="L1159" s="5">
        <f t="shared" si="228"/>
        <v>0</v>
      </c>
      <c r="M1159" s="49">
        <f t="shared" si="234"/>
        <v>-1592</v>
      </c>
      <c r="N1159" s="42">
        <f t="shared" si="225"/>
        <v>0</v>
      </c>
      <c r="P1159" s="5">
        <f t="shared" si="229"/>
        <v>-2133.5498100000018</v>
      </c>
      <c r="Q1159" s="5">
        <f t="shared" si="230"/>
        <v>1098.5222644524279</v>
      </c>
      <c r="R1159" s="5">
        <f t="shared" si="231"/>
        <v>-1035.0275455475739</v>
      </c>
      <c r="S1159" s="3">
        <f t="shared" si="232"/>
        <v>44560.291408817189</v>
      </c>
    </row>
    <row r="1160" spans="1:19" x14ac:dyDescent="0.3">
      <c r="A1160" s="4">
        <v>41984</v>
      </c>
      <c r="B1160" s="11">
        <v>287.39239500000002</v>
      </c>
      <c r="C1160" s="11">
        <v>208.68806499999999</v>
      </c>
      <c r="D1160" s="3">
        <f>B1160-'ADF test'!$E$3*'Profitability analysis'!C1160</f>
        <v>72.740632656664644</v>
      </c>
      <c r="E1160" s="3">
        <f t="shared" si="226"/>
        <v>65.307938413280624</v>
      </c>
      <c r="F1160" s="3">
        <f t="shared" si="222"/>
        <v>6.2569848682703997</v>
      </c>
      <c r="G1160" s="17">
        <f t="shared" si="223"/>
        <v>1.1879035030235927</v>
      </c>
      <c r="H1160" s="30">
        <f t="shared" si="224"/>
        <v>1.1188050000000089</v>
      </c>
      <c r="I1160" s="30">
        <f>(C1160-C1159)*'ADF test'!$E$3</f>
        <v>-2.9637348233295024</v>
      </c>
      <c r="J1160" s="5">
        <f t="shared" si="227"/>
        <v>-1</v>
      </c>
      <c r="K1160" s="49">
        <f t="shared" si="233"/>
        <v>-171</v>
      </c>
      <c r="L1160" s="5">
        <f t="shared" si="228"/>
        <v>-1</v>
      </c>
      <c r="M1160" s="49">
        <f t="shared" si="234"/>
        <v>-1593</v>
      </c>
      <c r="N1160" s="42">
        <f t="shared" si="225"/>
        <v>-1</v>
      </c>
      <c r="P1160" s="5">
        <f t="shared" si="229"/>
        <v>-190.19685000000152</v>
      </c>
      <c r="Q1160" s="5">
        <f t="shared" si="230"/>
        <v>-503.83491996601543</v>
      </c>
      <c r="R1160" s="5">
        <f t="shared" si="231"/>
        <v>-694.03176996601701</v>
      </c>
      <c r="S1160" s="3">
        <f t="shared" si="232"/>
        <v>43866.259638851174</v>
      </c>
    </row>
    <row r="1161" spans="1:19" x14ac:dyDescent="0.3">
      <c r="A1161" s="4">
        <v>41985</v>
      </c>
      <c r="B1161" s="11">
        <v>276.44735700000001</v>
      </c>
      <c r="C1161" s="11">
        <v>203.397659</v>
      </c>
      <c r="D1161" s="3">
        <f>B1161-'ADF test'!$E$3*'Profitability analysis'!C1161</f>
        <v>67.237185058165323</v>
      </c>
      <c r="E1161" s="3">
        <f t="shared" si="226"/>
        <v>65.982078743030868</v>
      </c>
      <c r="F1161" s="3">
        <f t="shared" si="222"/>
        <v>5.2217327236181337</v>
      </c>
      <c r="G1161" s="17">
        <f t="shared" si="223"/>
        <v>0.24036203719457955</v>
      </c>
      <c r="H1161" s="30">
        <f t="shared" si="224"/>
        <v>-10.945038000000011</v>
      </c>
      <c r="I1161" s="30">
        <f>(C1161-C1160)*'ADF test'!$E$3</f>
        <v>-5.4415904015006964</v>
      </c>
      <c r="J1161" s="5">
        <f t="shared" si="227"/>
        <v>0</v>
      </c>
      <c r="K1161" s="49">
        <f t="shared" si="233"/>
        <v>-171</v>
      </c>
      <c r="L1161" s="5">
        <f t="shared" si="228"/>
        <v>0</v>
      </c>
      <c r="M1161" s="49">
        <f t="shared" si="234"/>
        <v>-1593</v>
      </c>
      <c r="N1161" s="42">
        <f t="shared" si="225"/>
        <v>0</v>
      </c>
      <c r="P1161" s="5">
        <f t="shared" si="229"/>
        <v>1871.6014980000018</v>
      </c>
      <c r="Q1161" s="5">
        <f t="shared" si="230"/>
        <v>-930.51195865661907</v>
      </c>
      <c r="R1161" s="5">
        <f t="shared" si="231"/>
        <v>941.08953934338274</v>
      </c>
      <c r="S1161" s="3">
        <f t="shared" si="232"/>
        <v>44807.349178194556</v>
      </c>
    </row>
    <row r="1162" spans="1:19" x14ac:dyDescent="0.3">
      <c r="A1162" s="4">
        <v>41988</v>
      </c>
      <c r="B1162" s="11">
        <v>276.20416299999999</v>
      </c>
      <c r="C1162" s="11">
        <v>199.80772400000001</v>
      </c>
      <c r="D1162" s="3">
        <f>B1162-'ADF test'!$E$3*'Profitability analysis'!C1162</f>
        <v>70.686515949073765</v>
      </c>
      <c r="E1162" s="3">
        <f t="shared" si="226"/>
        <v>66.716112721313735</v>
      </c>
      <c r="F1162" s="3">
        <f t="shared" si="222"/>
        <v>4.1390979458783166</v>
      </c>
      <c r="G1162" s="17">
        <f t="shared" si="223"/>
        <v>0.95924360323817148</v>
      </c>
      <c r="H1162" s="30">
        <f t="shared" si="224"/>
        <v>-0.24319400000001679</v>
      </c>
      <c r="I1162" s="30">
        <f>(C1162-C1161)*'ADF test'!$E$3</f>
        <v>-3.6925248909084525</v>
      </c>
      <c r="J1162" s="5">
        <f t="shared" si="227"/>
        <v>0</v>
      </c>
      <c r="K1162" s="49">
        <f t="shared" si="233"/>
        <v>-171</v>
      </c>
      <c r="L1162" s="5">
        <f t="shared" si="228"/>
        <v>0</v>
      </c>
      <c r="M1162" s="49">
        <f t="shared" si="234"/>
        <v>-1593</v>
      </c>
      <c r="N1162" s="42">
        <f t="shared" si="225"/>
        <v>0</v>
      </c>
      <c r="P1162" s="5">
        <f t="shared" si="229"/>
        <v>41.58617400000287</v>
      </c>
      <c r="Q1162" s="5">
        <f t="shared" si="230"/>
        <v>-631.42175634534533</v>
      </c>
      <c r="R1162" s="5">
        <f t="shared" si="231"/>
        <v>-589.83558234534246</v>
      </c>
      <c r="S1162" s="3">
        <f t="shared" si="232"/>
        <v>44217.51359584921</v>
      </c>
    </row>
    <row r="1163" spans="1:19" x14ac:dyDescent="0.3">
      <c r="A1163" s="4">
        <v>41989</v>
      </c>
      <c r="B1163" s="11">
        <v>270.99917599999998</v>
      </c>
      <c r="C1163" s="11">
        <v>198.62683100000001</v>
      </c>
      <c r="D1163" s="3">
        <f>B1163-'ADF test'!$E$3*'Profitability analysis'!C1163</f>
        <v>66.696168433075428</v>
      </c>
      <c r="E1163" s="3">
        <f t="shared" si="226"/>
        <v>66.992783899213165</v>
      </c>
      <c r="F1163" s="3">
        <f t="shared" si="222"/>
        <v>3.8296127784170912</v>
      </c>
      <c r="G1163" s="17">
        <f t="shared" si="223"/>
        <v>-7.7453122103989483E-2</v>
      </c>
      <c r="H1163" s="30">
        <f t="shared" si="224"/>
        <v>-5.2049870000000169</v>
      </c>
      <c r="I1163" s="30">
        <f>(C1163-C1162)*'ADF test'!$E$3</f>
        <v>-1.2146394840016741</v>
      </c>
      <c r="J1163" s="5">
        <f t="shared" si="227"/>
        <v>0</v>
      </c>
      <c r="K1163" s="49">
        <f t="shared" si="233"/>
        <v>-171</v>
      </c>
      <c r="L1163" s="5">
        <f t="shared" si="228"/>
        <v>0</v>
      </c>
      <c r="M1163" s="49">
        <f t="shared" si="234"/>
        <v>-1593</v>
      </c>
      <c r="N1163" s="42">
        <f t="shared" si="225"/>
        <v>0</v>
      </c>
      <c r="P1163" s="5">
        <f t="shared" si="229"/>
        <v>890.05277700000283</v>
      </c>
      <c r="Q1163" s="5">
        <f t="shared" si="230"/>
        <v>-207.70335176428628</v>
      </c>
      <c r="R1163" s="5">
        <f t="shared" si="231"/>
        <v>682.34942523571658</v>
      </c>
      <c r="S1163" s="3">
        <f t="shared" si="232"/>
        <v>44899.86302108493</v>
      </c>
    </row>
    <row r="1164" spans="1:19" x14ac:dyDescent="0.3">
      <c r="A1164" s="4">
        <v>41990</v>
      </c>
      <c r="B1164" s="11">
        <v>275.960938</v>
      </c>
      <c r="C1164" s="11">
        <v>202.830826</v>
      </c>
      <c r="D1164" s="3">
        <f>B1164-'ADF test'!$E$3*'Profitability analysis'!C1164</f>
        <v>67.333797495082223</v>
      </c>
      <c r="E1164" s="3">
        <f t="shared" si="226"/>
        <v>67.271251379179503</v>
      </c>
      <c r="F1164" s="3">
        <f t="shared" si="222"/>
        <v>3.5179035242183039</v>
      </c>
      <c r="G1164" s="17">
        <f t="shared" si="223"/>
        <v>1.7779372138017259E-2</v>
      </c>
      <c r="H1164" s="30">
        <f t="shared" si="224"/>
        <v>4.9617620000000215</v>
      </c>
      <c r="I1164" s="30">
        <f>(C1164-C1163)*'ADF test'!$E$3</f>
        <v>4.3241329379932125</v>
      </c>
      <c r="J1164" s="5">
        <f t="shared" si="227"/>
        <v>0</v>
      </c>
      <c r="K1164" s="49">
        <f t="shared" si="233"/>
        <v>-171</v>
      </c>
      <c r="L1164" s="5">
        <f t="shared" si="228"/>
        <v>0</v>
      </c>
      <c r="M1164" s="49">
        <f t="shared" si="234"/>
        <v>-1593</v>
      </c>
      <c r="N1164" s="42">
        <f t="shared" si="225"/>
        <v>0</v>
      </c>
      <c r="P1164" s="5">
        <f t="shared" si="229"/>
        <v>-848.46130200000368</v>
      </c>
      <c r="Q1164" s="5">
        <f t="shared" si="230"/>
        <v>739.42673239683938</v>
      </c>
      <c r="R1164" s="5">
        <f t="shared" si="231"/>
        <v>-109.0345696031643</v>
      </c>
      <c r="S1164" s="3">
        <f t="shared" si="232"/>
        <v>44790.828451481764</v>
      </c>
    </row>
    <row r="1165" spans="1:19" x14ac:dyDescent="0.3">
      <c r="A1165" s="4">
        <v>41991</v>
      </c>
      <c r="B1165" s="11">
        <v>283.45220899999998</v>
      </c>
      <c r="C1165" s="11">
        <v>209.86897300000001</v>
      </c>
      <c r="D1165" s="3">
        <f>B1165-'ADF test'!$E$3*'Profitability analysis'!C1165</f>
        <v>67.585791744006571</v>
      </c>
      <c r="E1165" s="3">
        <f t="shared" si="226"/>
        <v>67.391284502160403</v>
      </c>
      <c r="F1165" s="3">
        <f t="shared" si="222"/>
        <v>3.4629050622446784</v>
      </c>
      <c r="G1165" s="17">
        <f t="shared" si="223"/>
        <v>5.6168805771442905E-2</v>
      </c>
      <c r="H1165" s="30">
        <f t="shared" si="224"/>
        <v>7.4912709999999834</v>
      </c>
      <c r="I1165" s="30">
        <f>(C1165-C1164)*'ADF test'!$E$3</f>
        <v>7.2392767510756348</v>
      </c>
      <c r="J1165" s="5">
        <f t="shared" si="227"/>
        <v>0</v>
      </c>
      <c r="K1165" s="49">
        <f t="shared" si="233"/>
        <v>-171</v>
      </c>
      <c r="L1165" s="5">
        <f t="shared" si="228"/>
        <v>0</v>
      </c>
      <c r="M1165" s="49">
        <f t="shared" si="234"/>
        <v>-1593</v>
      </c>
      <c r="N1165" s="42">
        <f t="shared" si="225"/>
        <v>0</v>
      </c>
      <c r="P1165" s="5">
        <f t="shared" si="229"/>
        <v>-1281.0073409999973</v>
      </c>
      <c r="Q1165" s="5">
        <f t="shared" si="230"/>
        <v>1237.9163244339336</v>
      </c>
      <c r="R1165" s="5">
        <f t="shared" si="231"/>
        <v>-43.091016566063672</v>
      </c>
      <c r="S1165" s="3">
        <f t="shared" si="232"/>
        <v>44747.737434915703</v>
      </c>
    </row>
    <row r="1166" spans="1:19" x14ac:dyDescent="0.3">
      <c r="A1166" s="4">
        <v>41992</v>
      </c>
      <c r="B1166" s="11">
        <v>279.36605800000001</v>
      </c>
      <c r="C1166" s="11">
        <v>208.78254699999999</v>
      </c>
      <c r="D1166" s="3">
        <f>B1166-'ADF test'!$E$3*'Profitability analysis'!C1166</f>
        <v>64.617113636170444</v>
      </c>
      <c r="E1166" s="3">
        <f t="shared" si="226"/>
        <v>67.203445252507947</v>
      </c>
      <c r="F1166" s="3">
        <f t="shared" si="222"/>
        <v>3.4551899504433234</v>
      </c>
      <c r="G1166" s="17">
        <f t="shared" si="223"/>
        <v>-0.74853529138265174</v>
      </c>
      <c r="H1166" s="30">
        <f t="shared" si="224"/>
        <v>-4.0861509999999726</v>
      </c>
      <c r="I1166" s="30">
        <f>(C1166-C1165)*'ADF test'!$E$3</f>
        <v>-1.1174728921638339</v>
      </c>
      <c r="J1166" s="5">
        <f t="shared" si="227"/>
        <v>0</v>
      </c>
      <c r="K1166" s="49">
        <f t="shared" si="233"/>
        <v>-171</v>
      </c>
      <c r="L1166" s="5">
        <f t="shared" si="228"/>
        <v>0</v>
      </c>
      <c r="M1166" s="49">
        <f t="shared" si="234"/>
        <v>-1593</v>
      </c>
      <c r="N1166" s="42">
        <f t="shared" si="225"/>
        <v>0</v>
      </c>
      <c r="P1166" s="5">
        <f t="shared" si="229"/>
        <v>698.73182099999531</v>
      </c>
      <c r="Q1166" s="5">
        <f t="shared" si="230"/>
        <v>-191.08786456001562</v>
      </c>
      <c r="R1166" s="5">
        <f t="shared" si="231"/>
        <v>507.64395643997966</v>
      </c>
      <c r="S1166" s="3">
        <f t="shared" si="232"/>
        <v>45255.381391355681</v>
      </c>
    </row>
    <row r="1167" spans="1:19" x14ac:dyDescent="0.3">
      <c r="A1167" s="4">
        <v>41995</v>
      </c>
      <c r="B1167" s="11">
        <v>283.40353399999998</v>
      </c>
      <c r="C1167" s="11">
        <v>215.726212</v>
      </c>
      <c r="D1167" s="3">
        <f>B1167-'ADF test'!$E$3*'Profitability analysis'!C1167</f>
        <v>61.512494905588966</v>
      </c>
      <c r="E1167" s="3">
        <f t="shared" si="226"/>
        <v>66.831146345552852</v>
      </c>
      <c r="F1167" s="3">
        <f t="shared" si="222"/>
        <v>3.4462965782163653</v>
      </c>
      <c r="G1167" s="17">
        <f t="shared" si="223"/>
        <v>-1.5432947569232596</v>
      </c>
      <c r="H1167" s="30">
        <f t="shared" si="224"/>
        <v>4.0374759999999696</v>
      </c>
      <c r="I1167" s="30">
        <f>(C1167-C1166)*'ADF test'!$E$3</f>
        <v>7.1420947305814444</v>
      </c>
      <c r="J1167" s="5">
        <f t="shared" si="227"/>
        <v>10</v>
      </c>
      <c r="K1167" s="49">
        <f t="shared" si="233"/>
        <v>-161</v>
      </c>
      <c r="L1167" s="5">
        <f t="shared" si="228"/>
        <v>0</v>
      </c>
      <c r="M1167" s="49">
        <f t="shared" si="234"/>
        <v>-1593</v>
      </c>
      <c r="N1167" s="42">
        <f t="shared" si="225"/>
        <v>10</v>
      </c>
      <c r="P1167" s="5">
        <f t="shared" si="229"/>
        <v>-690.40839599999481</v>
      </c>
      <c r="Q1167" s="5">
        <f t="shared" si="230"/>
        <v>1221.2981989294269</v>
      </c>
      <c r="R1167" s="5">
        <f t="shared" si="231"/>
        <v>530.88980292943211</v>
      </c>
      <c r="S1167" s="3">
        <f t="shared" si="232"/>
        <v>45786.271194285109</v>
      </c>
    </row>
    <row r="1168" spans="1:19" x14ac:dyDescent="0.3">
      <c r="A1168" s="4">
        <v>41996</v>
      </c>
      <c r="B1168" s="11">
        <v>281.89556900000002</v>
      </c>
      <c r="C1168" s="11">
        <v>211.097092</v>
      </c>
      <c r="D1168" s="3">
        <f>B1168-'ADF test'!$E$3*'Profitability analysis'!C1168</f>
        <v>64.765936678414192</v>
      </c>
      <c r="E1168" s="3">
        <f t="shared" si="226"/>
        <v>66.558910047619761</v>
      </c>
      <c r="F1168" s="3">
        <f t="shared" si="222"/>
        <v>3.2654968746997355</v>
      </c>
      <c r="G1168" s="17">
        <f t="shared" si="223"/>
        <v>-0.549066019048153</v>
      </c>
      <c r="H1168" s="30">
        <f t="shared" si="224"/>
        <v>-1.507964999999956</v>
      </c>
      <c r="I1168" s="30">
        <f>(C1168-C1167)*'ADF test'!$E$3</f>
        <v>-4.7614067728251772</v>
      </c>
      <c r="J1168" s="5">
        <f t="shared" si="227"/>
        <v>0</v>
      </c>
      <c r="K1168" s="49">
        <f t="shared" si="233"/>
        <v>-161</v>
      </c>
      <c r="L1168" s="5">
        <f t="shared" si="228"/>
        <v>0</v>
      </c>
      <c r="M1168" s="49">
        <f t="shared" si="234"/>
        <v>-1593</v>
      </c>
      <c r="N1168" s="42">
        <f t="shared" si="225"/>
        <v>0</v>
      </c>
      <c r="P1168" s="5">
        <f t="shared" si="229"/>
        <v>242.78236499999292</v>
      </c>
      <c r="Q1168" s="5">
        <f t="shared" si="230"/>
        <v>-766.58649042485354</v>
      </c>
      <c r="R1168" s="5">
        <f t="shared" si="231"/>
        <v>-523.80412542486056</v>
      </c>
      <c r="S1168" s="3">
        <f t="shared" si="232"/>
        <v>45262.467068860249</v>
      </c>
    </row>
    <row r="1169" spans="1:19" x14ac:dyDescent="0.3">
      <c r="A1169" s="4">
        <v>41997</v>
      </c>
      <c r="B1169" s="11">
        <v>283.30627399999997</v>
      </c>
      <c r="C1169" s="11">
        <v>215.631744</v>
      </c>
      <c r="D1169" s="3">
        <f>B1169-'ADF test'!$E$3*'Profitability analysis'!C1169</f>
        <v>61.51240252600391</v>
      </c>
      <c r="E1169" s="3">
        <f t="shared" si="226"/>
        <v>66.398674822583899</v>
      </c>
      <c r="F1169" s="3">
        <f t="shared" si="222"/>
        <v>3.3930977962647413</v>
      </c>
      <c r="G1169" s="17">
        <f t="shared" si="223"/>
        <v>-1.4400623235672707</v>
      </c>
      <c r="H1169" s="30">
        <f t="shared" si="224"/>
        <v>1.4107049999999504</v>
      </c>
      <c r="I1169" s="30">
        <f>(C1169-C1168)*'ADF test'!$E$3</f>
        <v>4.6642391524102216</v>
      </c>
      <c r="J1169" s="5">
        <f t="shared" si="227"/>
        <v>1</v>
      </c>
      <c r="K1169" s="49">
        <f t="shared" si="233"/>
        <v>-160</v>
      </c>
      <c r="L1169" s="5">
        <f t="shared" si="228"/>
        <v>0</v>
      </c>
      <c r="M1169" s="49">
        <f t="shared" si="234"/>
        <v>-1593</v>
      </c>
      <c r="N1169" s="42">
        <f t="shared" si="225"/>
        <v>1</v>
      </c>
      <c r="P1169" s="5">
        <f t="shared" si="229"/>
        <v>-227.12350499999201</v>
      </c>
      <c r="Q1169" s="5">
        <f t="shared" si="230"/>
        <v>750.94250353804568</v>
      </c>
      <c r="R1169" s="5">
        <f t="shared" si="231"/>
        <v>523.81899853805362</v>
      </c>
      <c r="S1169" s="3">
        <f t="shared" si="232"/>
        <v>45786.286067398301</v>
      </c>
    </row>
    <row r="1170" spans="1:19" x14ac:dyDescent="0.3">
      <c r="A1170" s="4">
        <v>41999</v>
      </c>
      <c r="B1170" s="11">
        <v>293.32705700000002</v>
      </c>
      <c r="C1170" s="11">
        <v>227.582413</v>
      </c>
      <c r="D1170" s="3">
        <f>B1170-'ADF test'!$E$3*'Profitability analysis'!C1170</f>
        <v>59.241001198012498</v>
      </c>
      <c r="E1170" s="3">
        <f t="shared" si="226"/>
        <v>66.140246459895664</v>
      </c>
      <c r="F1170" s="3">
        <f t="shared" ref="F1170:F1233" si="235">_xlfn.STDEV.S(D1141:D1170)</f>
        <v>3.6329657599968086</v>
      </c>
      <c r="G1170" s="17">
        <f t="shared" ref="G1170:G1233" si="236">(D1170-E1170)/F1170</f>
        <v>-1.8990669655772443</v>
      </c>
      <c r="H1170" s="30">
        <f t="shared" ref="H1170:H1233" si="237">B1170-B1169</f>
        <v>10.020783000000051</v>
      </c>
      <c r="I1170" s="30">
        <f>(C1170-C1169)*'ADF test'!$E$3</f>
        <v>12.292184327991476</v>
      </c>
      <c r="J1170" s="5">
        <f t="shared" si="227"/>
        <v>10</v>
      </c>
      <c r="K1170" s="49">
        <f t="shared" si="233"/>
        <v>-150</v>
      </c>
      <c r="L1170" s="5">
        <f t="shared" si="228"/>
        <v>0</v>
      </c>
      <c r="M1170" s="49">
        <f t="shared" si="234"/>
        <v>-1593</v>
      </c>
      <c r="N1170" s="42">
        <f t="shared" si="225"/>
        <v>10</v>
      </c>
      <c r="P1170" s="5">
        <f t="shared" si="229"/>
        <v>-1603.3252800000082</v>
      </c>
      <c r="Q1170" s="5">
        <f t="shared" si="230"/>
        <v>1966.7494924786363</v>
      </c>
      <c r="R1170" s="5">
        <f t="shared" si="231"/>
        <v>363.42421247862808</v>
      </c>
      <c r="S1170" s="3">
        <f t="shared" si="232"/>
        <v>46149.710279876927</v>
      </c>
    </row>
    <row r="1171" spans="1:19" x14ac:dyDescent="0.3">
      <c r="A1171" s="4">
        <v>42002</v>
      </c>
      <c r="B1171" s="11">
        <v>291.28396600000002</v>
      </c>
      <c r="C1171" s="11">
        <v>223.14224200000001</v>
      </c>
      <c r="D1171" s="3">
        <f>B1171-'ADF test'!$E$3*'Profitability analysis'!C1171</f>
        <v>61.764968358505598</v>
      </c>
      <c r="E1171" s="3">
        <f t="shared" si="226"/>
        <v>65.982098079851639</v>
      </c>
      <c r="F1171" s="3">
        <f t="shared" si="235"/>
        <v>3.7185982176351131</v>
      </c>
      <c r="G1171" s="17">
        <f t="shared" si="236"/>
        <v>-1.1340643636482928</v>
      </c>
      <c r="H1171" s="30">
        <f t="shared" si="237"/>
        <v>-2.043091000000004</v>
      </c>
      <c r="I1171" s="30">
        <f>(C1171-C1170)*'ADF test'!$E$3</f>
        <v>-4.5670581604931177</v>
      </c>
      <c r="J1171" s="5">
        <f t="shared" si="227"/>
        <v>1</v>
      </c>
      <c r="K1171" s="49">
        <f t="shared" si="233"/>
        <v>-149</v>
      </c>
      <c r="L1171" s="5">
        <f t="shared" si="228"/>
        <v>0</v>
      </c>
      <c r="M1171" s="49">
        <f t="shared" si="234"/>
        <v>-1593</v>
      </c>
      <c r="N1171" s="42">
        <f t="shared" si="225"/>
        <v>1</v>
      </c>
      <c r="P1171" s="5">
        <f t="shared" si="229"/>
        <v>306.4636500000006</v>
      </c>
      <c r="Q1171" s="5">
        <f t="shared" si="230"/>
        <v>-685.05872407396771</v>
      </c>
      <c r="R1171" s="5">
        <f t="shared" si="231"/>
        <v>-378.59507407396711</v>
      </c>
      <c r="S1171" s="3">
        <f t="shared" si="232"/>
        <v>45771.115205802962</v>
      </c>
    </row>
    <row r="1172" spans="1:19" x14ac:dyDescent="0.3">
      <c r="A1172" s="4">
        <v>42003</v>
      </c>
      <c r="B1172" s="11">
        <v>294.154022</v>
      </c>
      <c r="C1172" s="11">
        <v>228.149261</v>
      </c>
      <c r="D1172" s="3">
        <f>B1172-'ADF test'!$E$3*'Profitability analysis'!C1172</f>
        <v>59.484919332439233</v>
      </c>
      <c r="E1172" s="3">
        <f t="shared" si="226"/>
        <v>65.760761236052375</v>
      </c>
      <c r="F1172" s="3">
        <f t="shared" si="235"/>
        <v>3.9028478202880081</v>
      </c>
      <c r="G1172" s="17">
        <f t="shared" si="236"/>
        <v>-1.608016041770755</v>
      </c>
      <c r="H1172" s="30">
        <f t="shared" si="237"/>
        <v>2.8700559999999768</v>
      </c>
      <c r="I1172" s="30">
        <f>(C1172-C1171)*'ADF test'!$E$3</f>
        <v>5.1501050260663526</v>
      </c>
      <c r="J1172" s="5">
        <f t="shared" si="227"/>
        <v>10</v>
      </c>
      <c r="K1172" s="49">
        <f t="shared" si="233"/>
        <v>-139</v>
      </c>
      <c r="L1172" s="5">
        <f t="shared" si="228"/>
        <v>0</v>
      </c>
      <c r="M1172" s="49">
        <f t="shared" si="234"/>
        <v>-1593</v>
      </c>
      <c r="N1172" s="42">
        <f t="shared" si="225"/>
        <v>10</v>
      </c>
      <c r="P1172" s="5">
        <f t="shared" si="229"/>
        <v>-427.63834399999655</v>
      </c>
      <c r="Q1172" s="5">
        <f t="shared" si="230"/>
        <v>767.36564888388648</v>
      </c>
      <c r="R1172" s="5">
        <f t="shared" si="231"/>
        <v>339.72730488388993</v>
      </c>
      <c r="S1172" s="3">
        <f t="shared" si="232"/>
        <v>46110.842510686853</v>
      </c>
    </row>
    <row r="1173" spans="1:19" x14ac:dyDescent="0.3">
      <c r="A1173" s="4">
        <v>42004</v>
      </c>
      <c r="B1173" s="11">
        <v>293.61892699999999</v>
      </c>
      <c r="C1173" s="11">
        <v>226.16532900000001</v>
      </c>
      <c r="D1173" s="3">
        <f>B1173-'ADF test'!$E$3*'Profitability analysis'!C1173</f>
        <v>60.990451333170341</v>
      </c>
      <c r="E1173" s="3">
        <f t="shared" si="226"/>
        <v>65.673827757877589</v>
      </c>
      <c r="F1173" s="3">
        <f t="shared" si="235"/>
        <v>3.9809372510087031</v>
      </c>
      <c r="G1173" s="17">
        <f t="shared" si="236"/>
        <v>-1.1764507022863921</v>
      </c>
      <c r="H1173" s="30">
        <f t="shared" si="237"/>
        <v>-0.53509500000001253</v>
      </c>
      <c r="I1173" s="30">
        <f>(C1173-C1172)*'ADF test'!$E$3</f>
        <v>-2.0406270007311349</v>
      </c>
      <c r="J1173" s="5">
        <f t="shared" si="227"/>
        <v>1</v>
      </c>
      <c r="K1173" s="49">
        <f t="shared" si="233"/>
        <v>-138</v>
      </c>
      <c r="L1173" s="5">
        <f t="shared" si="228"/>
        <v>0</v>
      </c>
      <c r="M1173" s="49">
        <f t="shared" si="234"/>
        <v>-1593</v>
      </c>
      <c r="N1173" s="42">
        <f t="shared" si="225"/>
        <v>1</v>
      </c>
      <c r="P1173" s="5">
        <f t="shared" si="229"/>
        <v>74.378205000001742</v>
      </c>
      <c r="Q1173" s="5">
        <f t="shared" si="230"/>
        <v>-283.64715310162774</v>
      </c>
      <c r="R1173" s="5">
        <f t="shared" si="231"/>
        <v>-209.26894810162599</v>
      </c>
      <c r="S1173" s="3">
        <f t="shared" si="232"/>
        <v>45901.573562585225</v>
      </c>
    </row>
    <row r="1174" spans="1:19" x14ac:dyDescent="0.3">
      <c r="A1174" s="4">
        <v>42005</v>
      </c>
      <c r="B1174" s="11">
        <v>296.09982300000001</v>
      </c>
      <c r="C1174" s="11">
        <v>227.81858800000001</v>
      </c>
      <c r="D1174" s="3">
        <f>B1174-'ADF test'!$E$3*'Profitability analysis'!C1174</f>
        <v>61.77084300408967</v>
      </c>
      <c r="E1174" s="3">
        <f t="shared" si="226"/>
        <v>65.681251874461083</v>
      </c>
      <c r="F1174" s="3">
        <f t="shared" si="235"/>
        <v>3.9731779531993716</v>
      </c>
      <c r="G1174" s="17">
        <f t="shared" si="236"/>
        <v>-0.98420179423944132</v>
      </c>
      <c r="H1174" s="30">
        <f t="shared" si="237"/>
        <v>2.4808960000000297</v>
      </c>
      <c r="I1174" s="30">
        <f>(C1174-C1173)*'ADF test'!$E$3</f>
        <v>1.7005043290807189</v>
      </c>
      <c r="J1174" s="5">
        <f t="shared" si="227"/>
        <v>0</v>
      </c>
      <c r="K1174" s="49">
        <f t="shared" si="233"/>
        <v>-138</v>
      </c>
      <c r="L1174" s="5">
        <f t="shared" si="228"/>
        <v>0</v>
      </c>
      <c r="M1174" s="49">
        <f t="shared" si="234"/>
        <v>-1593</v>
      </c>
      <c r="N1174" s="42">
        <f t="shared" si="225"/>
        <v>0</v>
      </c>
      <c r="P1174" s="5">
        <f t="shared" si="229"/>
        <v>-342.3636480000041</v>
      </c>
      <c r="Q1174" s="5">
        <f t="shared" si="230"/>
        <v>234.6695974131392</v>
      </c>
      <c r="R1174" s="5">
        <f t="shared" si="231"/>
        <v>-107.6940505868649</v>
      </c>
      <c r="S1174" s="3">
        <f t="shared" si="232"/>
        <v>45793.879511998362</v>
      </c>
    </row>
    <row r="1175" spans="1:19" x14ac:dyDescent="0.3">
      <c r="A1175" s="4">
        <v>42006</v>
      </c>
      <c r="B1175" s="11">
        <v>299.407623</v>
      </c>
      <c r="C1175" s="11">
        <v>227.01559399999999</v>
      </c>
      <c r="D1175" s="3">
        <f>B1175-'ADF test'!$E$3*'Profitability analysis'!C1175</f>
        <v>65.904584234850148</v>
      </c>
      <c r="E1175" s="3">
        <f t="shared" si="226"/>
        <v>65.901274023442795</v>
      </c>
      <c r="F1175" s="3">
        <f t="shared" si="235"/>
        <v>3.7862062193073638</v>
      </c>
      <c r="G1175" s="17">
        <f t="shared" si="236"/>
        <v>8.7428185777964319E-4</v>
      </c>
      <c r="H1175" s="30">
        <f t="shared" si="237"/>
        <v>3.3077999999999861</v>
      </c>
      <c r="I1175" s="30">
        <f>(C1175-C1174)*'ADF test'!$E$3</f>
        <v>-0.82594123076049852</v>
      </c>
      <c r="J1175" s="5">
        <f t="shared" si="227"/>
        <v>0</v>
      </c>
      <c r="K1175" s="49">
        <f t="shared" si="233"/>
        <v>-138</v>
      </c>
      <c r="L1175" s="5">
        <f t="shared" si="228"/>
        <v>0</v>
      </c>
      <c r="M1175" s="49">
        <f t="shared" si="234"/>
        <v>-1593</v>
      </c>
      <c r="N1175" s="42">
        <f t="shared" si="225"/>
        <v>0</v>
      </c>
      <c r="P1175" s="5">
        <f t="shared" si="229"/>
        <v>-456.47639999999808</v>
      </c>
      <c r="Q1175" s="5">
        <f t="shared" si="230"/>
        <v>-113.9798898449488</v>
      </c>
      <c r="R1175" s="5">
        <f t="shared" si="231"/>
        <v>-570.45628984494692</v>
      </c>
      <c r="S1175" s="3">
        <f t="shared" si="232"/>
        <v>45223.423222153418</v>
      </c>
    </row>
    <row r="1176" spans="1:19" x14ac:dyDescent="0.3">
      <c r="A1176" s="4">
        <v>42009</v>
      </c>
      <c r="B1176" s="11">
        <v>298.67797899999999</v>
      </c>
      <c r="C1176" s="11">
        <v>224.51208500000001</v>
      </c>
      <c r="D1176" s="3">
        <f>B1176-'ADF test'!$E$3*'Profitability analysis'!C1176</f>
        <v>67.749992233594753</v>
      </c>
      <c r="E1176" s="3">
        <f t="shared" si="226"/>
        <v>66.054718666601744</v>
      </c>
      <c r="F1176" s="3">
        <f t="shared" si="235"/>
        <v>3.7639342607759243</v>
      </c>
      <c r="G1176" s="17">
        <f t="shared" si="236"/>
        <v>0.4503993559769382</v>
      </c>
      <c r="H1176" s="30">
        <f t="shared" si="237"/>
        <v>-0.72964400000000751</v>
      </c>
      <c r="I1176" s="30">
        <f>(C1176-C1175)*'ADF test'!$E$3</f>
        <v>-2.5750519987446188</v>
      </c>
      <c r="J1176" s="5">
        <f t="shared" si="227"/>
        <v>0</v>
      </c>
      <c r="K1176" s="49">
        <f t="shared" si="233"/>
        <v>-138</v>
      </c>
      <c r="L1176" s="5">
        <f t="shared" si="228"/>
        <v>0</v>
      </c>
      <c r="M1176" s="49">
        <f t="shared" si="234"/>
        <v>-1593</v>
      </c>
      <c r="N1176" s="42">
        <f t="shared" si="225"/>
        <v>0</v>
      </c>
      <c r="P1176" s="5">
        <f t="shared" si="229"/>
        <v>100.69087200000104</v>
      </c>
      <c r="Q1176" s="5">
        <f t="shared" si="230"/>
        <v>-355.35717582675738</v>
      </c>
      <c r="R1176" s="5">
        <f t="shared" si="231"/>
        <v>-254.66630382675635</v>
      </c>
      <c r="S1176" s="3">
        <f t="shared" si="232"/>
        <v>44968.756918326661</v>
      </c>
    </row>
    <row r="1177" spans="1:19" x14ac:dyDescent="0.3">
      <c r="A1177" s="4">
        <v>42010</v>
      </c>
      <c r="B1177" s="11">
        <v>283.69543499999997</v>
      </c>
      <c r="C1177" s="11">
        <v>212.608643</v>
      </c>
      <c r="D1177" s="3">
        <f>B1177-'ADF test'!$E$3*'Profitability analysis'!C1177</f>
        <v>65.011055951418371</v>
      </c>
      <c r="E1177" s="3">
        <f t="shared" si="226"/>
        <v>65.915759596077109</v>
      </c>
      <c r="F1177" s="3">
        <f t="shared" si="235"/>
        <v>3.7212922619333888</v>
      </c>
      <c r="G1177" s="17">
        <f t="shared" si="236"/>
        <v>-0.24311545048834776</v>
      </c>
      <c r="H1177" s="30">
        <f t="shared" si="237"/>
        <v>-14.982544000000019</v>
      </c>
      <c r="I1177" s="30">
        <f>(C1177-C1176)*'ADF test'!$E$3</f>
        <v>-12.243607717823631</v>
      </c>
      <c r="J1177" s="5">
        <f t="shared" si="227"/>
        <v>0</v>
      </c>
      <c r="K1177" s="49">
        <f t="shared" si="233"/>
        <v>-138</v>
      </c>
      <c r="L1177" s="5">
        <f t="shared" si="228"/>
        <v>0</v>
      </c>
      <c r="M1177" s="49">
        <f t="shared" si="234"/>
        <v>-1593</v>
      </c>
      <c r="N1177" s="42">
        <f t="shared" si="225"/>
        <v>0</v>
      </c>
      <c r="P1177" s="5">
        <f t="shared" si="229"/>
        <v>2067.5910720000024</v>
      </c>
      <c r="Q1177" s="5">
        <f t="shared" si="230"/>
        <v>-1689.617865059661</v>
      </c>
      <c r="R1177" s="5">
        <f t="shared" si="231"/>
        <v>377.97320694034147</v>
      </c>
      <c r="S1177" s="3">
        <f t="shared" si="232"/>
        <v>45346.730125267</v>
      </c>
    </row>
    <row r="1178" spans="1:19" x14ac:dyDescent="0.3">
      <c r="A1178" s="4">
        <v>42011</v>
      </c>
      <c r="B1178" s="11">
        <v>280.29031400000002</v>
      </c>
      <c r="C1178" s="11">
        <v>207.36546300000001</v>
      </c>
      <c r="D1178" s="3">
        <f>B1178-'ADF test'!$E$3*'Profitability analysis'!C1178</f>
        <v>66.998949771328341</v>
      </c>
      <c r="E1178" s="3">
        <f t="shared" si="226"/>
        <v>65.947166953146706</v>
      </c>
      <c r="F1178" s="3">
        <f t="shared" si="235"/>
        <v>3.7264955468815257</v>
      </c>
      <c r="G1178" s="17">
        <f t="shared" si="236"/>
        <v>0.28224448545545899</v>
      </c>
      <c r="H1178" s="30">
        <f t="shared" si="237"/>
        <v>-3.4051209999999514</v>
      </c>
      <c r="I1178" s="30">
        <f>(C1178-C1177)*'ADF test'!$E$3</f>
        <v>-5.3930148199099373</v>
      </c>
      <c r="J1178" s="5">
        <f t="shared" si="227"/>
        <v>0</v>
      </c>
      <c r="K1178" s="49">
        <f t="shared" si="233"/>
        <v>-138</v>
      </c>
      <c r="L1178" s="5">
        <f t="shared" si="228"/>
        <v>0</v>
      </c>
      <c r="M1178" s="49">
        <f t="shared" si="234"/>
        <v>-1593</v>
      </c>
      <c r="N1178" s="42">
        <f t="shared" si="225"/>
        <v>0</v>
      </c>
      <c r="P1178" s="5">
        <f t="shared" si="229"/>
        <v>469.9066979999933</v>
      </c>
      <c r="Q1178" s="5">
        <f t="shared" si="230"/>
        <v>-744.2360451475713</v>
      </c>
      <c r="R1178" s="5">
        <f t="shared" si="231"/>
        <v>-274.32934714757801</v>
      </c>
      <c r="S1178" s="3">
        <f t="shared" si="232"/>
        <v>45072.400778119423</v>
      </c>
    </row>
    <row r="1179" spans="1:19" x14ac:dyDescent="0.3">
      <c r="A1179" s="4">
        <v>42012</v>
      </c>
      <c r="B1179" s="11">
        <v>288.07345600000002</v>
      </c>
      <c r="C1179" s="11">
        <v>216.62370300000001</v>
      </c>
      <c r="D1179" s="3">
        <f>B1179-'ADF test'!$E$3*'Profitability analysis'!C1179</f>
        <v>65.259278225678003</v>
      </c>
      <c r="E1179" s="3">
        <f t="shared" si="226"/>
        <v>65.841157623791815</v>
      </c>
      <c r="F1179" s="3">
        <f t="shared" si="235"/>
        <v>3.6982770483794507</v>
      </c>
      <c r="G1179" s="17">
        <f t="shared" si="236"/>
        <v>-0.15733796860048296</v>
      </c>
      <c r="H1179" s="30">
        <f t="shared" si="237"/>
        <v>7.783141999999998</v>
      </c>
      <c r="I1179" s="30">
        <f>(C1179-C1178)*'ADF test'!$E$3</f>
        <v>9.5228135456503544</v>
      </c>
      <c r="J1179" s="5">
        <f t="shared" si="227"/>
        <v>0</v>
      </c>
      <c r="K1179" s="49">
        <f t="shared" si="233"/>
        <v>-138</v>
      </c>
      <c r="L1179" s="5">
        <f t="shared" si="228"/>
        <v>0</v>
      </c>
      <c r="M1179" s="49">
        <f t="shared" si="234"/>
        <v>-1593</v>
      </c>
      <c r="N1179" s="42">
        <f t="shared" si="225"/>
        <v>0</v>
      </c>
      <c r="P1179" s="5">
        <f t="shared" si="229"/>
        <v>-1074.0735959999997</v>
      </c>
      <c r="Q1179" s="5">
        <f t="shared" si="230"/>
        <v>1314.148269299749</v>
      </c>
      <c r="R1179" s="5">
        <f t="shared" si="231"/>
        <v>240.07467329974929</v>
      </c>
      <c r="S1179" s="3">
        <f t="shared" si="232"/>
        <v>45312.475451419174</v>
      </c>
    </row>
    <row r="1180" spans="1:19" x14ac:dyDescent="0.3">
      <c r="A1180" s="4">
        <v>42013</v>
      </c>
      <c r="B1180" s="11">
        <v>285.49529999999999</v>
      </c>
      <c r="C1180" s="11">
        <v>217.66287199999999</v>
      </c>
      <c r="D1180" s="3">
        <f>B1180-'ADF test'!$E$3*'Profitability analysis'!C1180</f>
        <v>61.612256800994686</v>
      </c>
      <c r="E1180" s="3">
        <f t="shared" si="226"/>
        <v>65.641109688655959</v>
      </c>
      <c r="F1180" s="3">
        <f t="shared" si="235"/>
        <v>3.7608760870067584</v>
      </c>
      <c r="G1180" s="17">
        <f t="shared" si="236"/>
        <v>-1.0712538234323468</v>
      </c>
      <c r="H1180" s="30">
        <f t="shared" si="237"/>
        <v>-2.5781560000000354</v>
      </c>
      <c r="I1180" s="30">
        <f>(C1180-C1179)*'ADF test'!$E$3</f>
        <v>1.0688654246832883</v>
      </c>
      <c r="J1180" s="5">
        <f t="shared" si="227"/>
        <v>1</v>
      </c>
      <c r="K1180" s="49">
        <f t="shared" si="233"/>
        <v>-137</v>
      </c>
      <c r="L1180" s="5">
        <f t="shared" si="228"/>
        <v>0</v>
      </c>
      <c r="M1180" s="49">
        <f t="shared" si="234"/>
        <v>-1593</v>
      </c>
      <c r="N1180" s="42">
        <f t="shared" si="225"/>
        <v>1</v>
      </c>
      <c r="P1180" s="5">
        <f t="shared" si="229"/>
        <v>355.78552800000489</v>
      </c>
      <c r="Q1180" s="5">
        <f t="shared" si="230"/>
        <v>147.50342860629377</v>
      </c>
      <c r="R1180" s="5">
        <f t="shared" si="231"/>
        <v>503.28895660629865</v>
      </c>
      <c r="S1180" s="3">
        <f t="shared" si="232"/>
        <v>45815.764408025476</v>
      </c>
    </row>
    <row r="1181" spans="1:19" x14ac:dyDescent="0.3">
      <c r="A1181" s="4">
        <v>42016</v>
      </c>
      <c r="B1181" s="11">
        <v>290.79754600000001</v>
      </c>
      <c r="C1181" s="11">
        <v>222.90606700000001</v>
      </c>
      <c r="D1181" s="3">
        <f>B1181-'ADF test'!$E$3*'Profitability analysis'!C1181</f>
        <v>61.521472552428406</v>
      </c>
      <c r="E1181" s="3">
        <f t="shared" si="226"/>
        <v>65.298167704789805</v>
      </c>
      <c r="F1181" s="3">
        <f t="shared" si="235"/>
        <v>3.6463146782601652</v>
      </c>
      <c r="G1181" s="17">
        <f t="shared" si="236"/>
        <v>-1.0357567806417201</v>
      </c>
      <c r="H1181" s="30">
        <f t="shared" si="237"/>
        <v>5.3022460000000251</v>
      </c>
      <c r="I1181" s="30">
        <f>(C1181-C1180)*'ADF test'!$E$3</f>
        <v>5.3930302485662871</v>
      </c>
      <c r="J1181" s="5">
        <f t="shared" si="227"/>
        <v>1</v>
      </c>
      <c r="K1181" s="49">
        <f t="shared" si="233"/>
        <v>-136</v>
      </c>
      <c r="L1181" s="5">
        <f t="shared" si="228"/>
        <v>0</v>
      </c>
      <c r="M1181" s="49">
        <f t="shared" si="234"/>
        <v>-1593</v>
      </c>
      <c r="N1181" s="42">
        <f t="shared" si="225"/>
        <v>1</v>
      </c>
      <c r="P1181" s="5">
        <f t="shared" si="229"/>
        <v>-726.40770200000338</v>
      </c>
      <c r="Q1181" s="5">
        <f t="shared" si="230"/>
        <v>738.84514405358129</v>
      </c>
      <c r="R1181" s="5">
        <f t="shared" si="231"/>
        <v>12.437442053577911</v>
      </c>
      <c r="S1181" s="3">
        <f t="shared" si="232"/>
        <v>45828.201850079051</v>
      </c>
    </row>
    <row r="1182" spans="1:19" x14ac:dyDescent="0.3">
      <c r="A1182" s="4">
        <v>42017</v>
      </c>
      <c r="B1182" s="11">
        <v>286.51681500000001</v>
      </c>
      <c r="C1182" s="11">
        <v>219.835724</v>
      </c>
      <c r="D1182" s="3">
        <f>B1182-'ADF test'!$E$3*'Profitability analysis'!C1182</f>
        <v>60.398826016667073</v>
      </c>
      <c r="E1182" s="3">
        <f t="shared" si="226"/>
        <v>65.087973427573516</v>
      </c>
      <c r="F1182" s="3">
        <f t="shared" si="235"/>
        <v>3.7429133340954714</v>
      </c>
      <c r="G1182" s="17">
        <f t="shared" si="236"/>
        <v>-1.252806835838651</v>
      </c>
      <c r="H1182" s="30">
        <f t="shared" si="237"/>
        <v>-4.280731000000003</v>
      </c>
      <c r="I1182" s="30">
        <f>(C1182-C1181)*'ADF test'!$E$3</f>
        <v>-3.1580844642386481</v>
      </c>
      <c r="J1182" s="5">
        <f t="shared" si="227"/>
        <v>1</v>
      </c>
      <c r="K1182" s="49">
        <f t="shared" si="233"/>
        <v>-135</v>
      </c>
      <c r="L1182" s="5">
        <f t="shared" si="228"/>
        <v>0</v>
      </c>
      <c r="M1182" s="49">
        <f t="shared" si="234"/>
        <v>-1593</v>
      </c>
      <c r="N1182" s="42">
        <f t="shared" si="225"/>
        <v>1</v>
      </c>
      <c r="P1182" s="5">
        <f t="shared" si="229"/>
        <v>582.1794160000004</v>
      </c>
      <c r="Q1182" s="5">
        <f t="shared" si="230"/>
        <v>-429.49948713645614</v>
      </c>
      <c r="R1182" s="5">
        <f t="shared" si="231"/>
        <v>152.67992886354426</v>
      </c>
      <c r="S1182" s="3">
        <f t="shared" si="232"/>
        <v>45980.881778942596</v>
      </c>
    </row>
    <row r="1183" spans="1:19" x14ac:dyDescent="0.3">
      <c r="A1183" s="4">
        <v>42018</v>
      </c>
      <c r="B1183" s="11">
        <v>282.91711400000003</v>
      </c>
      <c r="C1183" s="11">
        <v>212.89207500000001</v>
      </c>
      <c r="D1183" s="3">
        <f>B1183-'ADF test'!$E$3*'Profitability analysis'!C1183</f>
        <v>63.941203290015096</v>
      </c>
      <c r="E1183" s="3">
        <f t="shared" si="226"/>
        <v>64.866069571732325</v>
      </c>
      <c r="F1183" s="3">
        <f t="shared" si="235"/>
        <v>3.5995523703343864</v>
      </c>
      <c r="G1183" s="17">
        <f t="shared" si="236"/>
        <v>-0.25693924870755858</v>
      </c>
      <c r="H1183" s="30">
        <f t="shared" si="237"/>
        <v>-3.5997009999999818</v>
      </c>
      <c r="I1183" s="30">
        <f>(C1183-C1182)*'ADF test'!$E$3</f>
        <v>-7.1420782733480088</v>
      </c>
      <c r="J1183" s="5">
        <f t="shared" si="227"/>
        <v>0</v>
      </c>
      <c r="K1183" s="49">
        <f t="shared" si="233"/>
        <v>-135</v>
      </c>
      <c r="L1183" s="5">
        <f t="shared" si="228"/>
        <v>0</v>
      </c>
      <c r="M1183" s="49">
        <f t="shared" si="234"/>
        <v>-1593</v>
      </c>
      <c r="N1183" s="42">
        <f t="shared" si="225"/>
        <v>0</v>
      </c>
      <c r="P1183" s="5">
        <f t="shared" si="229"/>
        <v>485.95963499999755</v>
      </c>
      <c r="Q1183" s="5">
        <f t="shared" si="230"/>
        <v>-964.18056690198114</v>
      </c>
      <c r="R1183" s="5">
        <f t="shared" si="231"/>
        <v>-478.22093190198359</v>
      </c>
      <c r="S1183" s="3">
        <f t="shared" si="232"/>
        <v>45502.660847040614</v>
      </c>
    </row>
    <row r="1184" spans="1:19" x14ac:dyDescent="0.3">
      <c r="A1184" s="4">
        <v>42019</v>
      </c>
      <c r="B1184" s="11">
        <v>292.69467200000003</v>
      </c>
      <c r="C1184" s="11">
        <v>226.070877</v>
      </c>
      <c r="D1184" s="3">
        <f>B1184-'ADF test'!$E$3*'Profitability analysis'!C1184</f>
        <v>60.163347496351946</v>
      </c>
      <c r="E1184" s="3">
        <f t="shared" si="226"/>
        <v>64.617028350213317</v>
      </c>
      <c r="F1184" s="3">
        <f t="shared" si="235"/>
        <v>3.6593612445676476</v>
      </c>
      <c r="G1184" s="17">
        <f t="shared" si="236"/>
        <v>-1.2170650985804963</v>
      </c>
      <c r="H1184" s="30">
        <f t="shared" si="237"/>
        <v>9.7775579999999991</v>
      </c>
      <c r="I1184" s="30">
        <f>(C1184-C1183)*'ADF test'!$E$3</f>
        <v>13.555413793663146</v>
      </c>
      <c r="J1184" s="5">
        <f t="shared" si="227"/>
        <v>1</v>
      </c>
      <c r="K1184" s="49">
        <f t="shared" si="233"/>
        <v>-134</v>
      </c>
      <c r="L1184" s="5">
        <f t="shared" si="228"/>
        <v>0</v>
      </c>
      <c r="M1184" s="49">
        <f t="shared" si="234"/>
        <v>-1593</v>
      </c>
      <c r="N1184" s="42">
        <f t="shared" si="225"/>
        <v>1</v>
      </c>
      <c r="P1184" s="5">
        <f t="shared" si="229"/>
        <v>-1319.9703299999999</v>
      </c>
      <c r="Q1184" s="5">
        <f t="shared" si="230"/>
        <v>1829.9808621445247</v>
      </c>
      <c r="R1184" s="5">
        <f t="shared" si="231"/>
        <v>510.01053214452486</v>
      </c>
      <c r="S1184" s="3">
        <f t="shared" si="232"/>
        <v>46012.671379185136</v>
      </c>
    </row>
    <row r="1185" spans="1:19" x14ac:dyDescent="0.3">
      <c r="A1185" s="4">
        <v>42020</v>
      </c>
      <c r="B1185" s="11">
        <v>292.256866</v>
      </c>
      <c r="C1185" s="11">
        <v>223.331177</v>
      </c>
      <c r="D1185" s="3">
        <f>B1185-'ADF test'!$E$3*'Profitability analysis'!C1185</f>
        <v>62.543534146252796</v>
      </c>
      <c r="E1185" s="3">
        <f t="shared" si="226"/>
        <v>64.37582178747131</v>
      </c>
      <c r="F1185" s="3">
        <f t="shared" si="235"/>
        <v>3.5439957865678284</v>
      </c>
      <c r="G1185" s="17">
        <f t="shared" si="236"/>
        <v>-0.51701180011644066</v>
      </c>
      <c r="H1185" s="30">
        <f t="shared" si="237"/>
        <v>-0.43780600000002323</v>
      </c>
      <c r="I1185" s="30">
        <f>(C1185-C1184)*'ADF test'!$E$3</f>
        <v>-2.8179926499008738</v>
      </c>
      <c r="J1185" s="5">
        <f t="shared" si="227"/>
        <v>0</v>
      </c>
      <c r="K1185" s="49">
        <f t="shared" si="233"/>
        <v>-134</v>
      </c>
      <c r="L1185" s="5">
        <f t="shared" si="228"/>
        <v>0</v>
      </c>
      <c r="M1185" s="49">
        <f t="shared" si="234"/>
        <v>-1593</v>
      </c>
      <c r="N1185" s="42">
        <f t="shared" si="225"/>
        <v>0</v>
      </c>
      <c r="P1185" s="5">
        <f t="shared" si="229"/>
        <v>58.666004000003113</v>
      </c>
      <c r="Q1185" s="5">
        <f t="shared" si="230"/>
        <v>-377.61101508671709</v>
      </c>
      <c r="R1185" s="5">
        <f t="shared" si="231"/>
        <v>-318.94501108671398</v>
      </c>
      <c r="S1185" s="3">
        <f t="shared" si="232"/>
        <v>45693.726368098425</v>
      </c>
    </row>
    <row r="1186" spans="1:19" x14ac:dyDescent="0.3">
      <c r="A1186" s="4">
        <v>42023</v>
      </c>
      <c r="B1186" s="11">
        <v>290.894836</v>
      </c>
      <c r="C1186" s="11">
        <v>224.653809</v>
      </c>
      <c r="D1186" s="3">
        <f>B1186-'ADF test'!$E$3*'Profitability analysis'!C1186</f>
        <v>59.821075174276416</v>
      </c>
      <c r="E1186" s="3">
        <f t="shared" si="226"/>
        <v>64.055155234313943</v>
      </c>
      <c r="F1186" s="3">
        <f t="shared" si="235"/>
        <v>3.5048804697348963</v>
      </c>
      <c r="G1186" s="17">
        <f t="shared" si="236"/>
        <v>-1.2080526273575849</v>
      </c>
      <c r="H1186" s="30">
        <f t="shared" si="237"/>
        <v>-1.3620300000000043</v>
      </c>
      <c r="I1186" s="30">
        <f>(C1186-C1185)*'ADF test'!$E$3</f>
        <v>1.3604289719763805</v>
      </c>
      <c r="J1186" s="5">
        <f t="shared" si="227"/>
        <v>1</v>
      </c>
      <c r="K1186" s="49">
        <f t="shared" si="233"/>
        <v>-133</v>
      </c>
      <c r="L1186" s="5">
        <f t="shared" si="228"/>
        <v>0</v>
      </c>
      <c r="M1186" s="49">
        <f t="shared" si="234"/>
        <v>-1593</v>
      </c>
      <c r="N1186" s="42">
        <f t="shared" si="225"/>
        <v>1</v>
      </c>
      <c r="P1186" s="5">
        <f t="shared" si="229"/>
        <v>182.51202000000058</v>
      </c>
      <c r="Q1186" s="5">
        <f t="shared" si="230"/>
        <v>182.29748224483498</v>
      </c>
      <c r="R1186" s="5">
        <f t="shared" si="231"/>
        <v>364.80950224483558</v>
      </c>
      <c r="S1186" s="3">
        <f t="shared" si="232"/>
        <v>46058.535870343258</v>
      </c>
    </row>
    <row r="1187" spans="1:19" x14ac:dyDescent="0.3">
      <c r="A1187" s="4">
        <v>42024</v>
      </c>
      <c r="B1187" s="11">
        <v>288.997681</v>
      </c>
      <c r="C1187" s="11">
        <v>227.20452900000001</v>
      </c>
      <c r="D1187" s="3">
        <f>B1187-'ADF test'!$E$3*'Profitability analysis'!C1187</f>
        <v>55.300308022597335</v>
      </c>
      <c r="E1187" s="3">
        <f t="shared" si="226"/>
        <v>63.846463152161192</v>
      </c>
      <c r="F1187" s="3">
        <f t="shared" si="235"/>
        <v>3.8298363408211751</v>
      </c>
      <c r="G1187" s="17">
        <f t="shared" si="236"/>
        <v>-2.2314674490063018</v>
      </c>
      <c r="H1187" s="30">
        <f t="shared" si="237"/>
        <v>-1.8971549999999979</v>
      </c>
      <c r="I1187" s="30">
        <f>(C1187-C1186)*'ADF test'!$E$3</f>
        <v>2.6236121516790867</v>
      </c>
      <c r="J1187" s="5">
        <f t="shared" si="227"/>
        <v>10</v>
      </c>
      <c r="K1187" s="49">
        <f t="shared" si="233"/>
        <v>-123</v>
      </c>
      <c r="L1187" s="5">
        <f t="shared" si="228"/>
        <v>0</v>
      </c>
      <c r="M1187" s="49">
        <f t="shared" si="234"/>
        <v>-1593</v>
      </c>
      <c r="N1187" s="42">
        <f t="shared" ref="N1187:N1250" si="238">IF(J1187&lt;&gt;"",J1187,IF(L1187&lt;&gt;"",L1187,N1186))</f>
        <v>10</v>
      </c>
      <c r="P1187" s="5">
        <f t="shared" si="229"/>
        <v>252.32161499999972</v>
      </c>
      <c r="Q1187" s="5">
        <f t="shared" si="230"/>
        <v>348.94041617331851</v>
      </c>
      <c r="R1187" s="5">
        <f t="shared" si="231"/>
        <v>601.26203117331829</v>
      </c>
      <c r="S1187" s="3">
        <f t="shared" si="232"/>
        <v>46659.797901516577</v>
      </c>
    </row>
    <row r="1188" spans="1:19" x14ac:dyDescent="0.3">
      <c r="A1188" s="4">
        <v>42025</v>
      </c>
      <c r="B1188" s="11">
        <v>293.81350700000002</v>
      </c>
      <c r="C1188" s="11">
        <v>233.67585800000001</v>
      </c>
      <c r="D1188" s="3">
        <f>B1188-'ADF test'!$E$3*'Profitability analysis'!C1188</f>
        <v>53.4598732797823</v>
      </c>
      <c r="E1188" s="3">
        <f t="shared" ref="E1188:E1251" si="239">AVERAGE(D1159:D1188)</f>
        <v>63.542802411267772</v>
      </c>
      <c r="F1188" s="3">
        <f t="shared" si="235"/>
        <v>4.2703733330946694</v>
      </c>
      <c r="G1188" s="17">
        <f t="shared" si="236"/>
        <v>-2.3611352790503068</v>
      </c>
      <c r="H1188" s="30">
        <f t="shared" si="237"/>
        <v>4.8158260000000155</v>
      </c>
      <c r="I1188" s="30">
        <f>(C1188-C1187)*'ADF test'!$E$3</f>
        <v>6.6562607428150411</v>
      </c>
      <c r="J1188" s="5">
        <f t="shared" ref="J1188:J1251" si="240">IF(AND(G1188&lt;-1.5,G1188&gt;-2.5),10,IF(AND(G1188&lt;-1,G1188&gt;-1.5),1,IF(AND(G1188&gt;1.5,G1188&lt;2.5),-10,IF(AND(G1188&gt;1,G1188&lt;1.5),-1,0))))</f>
        <v>10</v>
      </c>
      <c r="K1188" s="49">
        <f t="shared" si="233"/>
        <v>-113</v>
      </c>
      <c r="L1188" s="5">
        <f t="shared" ref="L1188:L1251" si="241">IF(AND(G1188&gt;1.5,G1188&lt;2.5),-10,IF(AND(G1188&gt;1,G1188&lt;1.5),-1,0))</f>
        <v>0</v>
      </c>
      <c r="M1188" s="49">
        <f t="shared" si="234"/>
        <v>-1593</v>
      </c>
      <c r="N1188" s="42">
        <f t="shared" si="238"/>
        <v>10</v>
      </c>
      <c r="P1188" s="5">
        <f t="shared" ref="P1188:P1251" si="242">K1187*H1188</f>
        <v>-592.3465980000019</v>
      </c>
      <c r="Q1188" s="5">
        <f t="shared" ref="Q1188:Q1251" si="243">I1188*-1*K1187</f>
        <v>818.72007136625007</v>
      </c>
      <c r="R1188" s="5">
        <f t="shared" ref="R1188:R1251" si="244">SUM(P1188:Q1188)</f>
        <v>226.37347336624816</v>
      </c>
      <c r="S1188" s="3">
        <f t="shared" ref="S1188:S1251" si="245">R1188+S1187</f>
        <v>46886.171374882826</v>
      </c>
    </row>
    <row r="1189" spans="1:19" x14ac:dyDescent="0.3">
      <c r="A1189" s="4">
        <v>42026</v>
      </c>
      <c r="B1189" s="11">
        <v>290.60296599999998</v>
      </c>
      <c r="C1189" s="11">
        <v>233.06178299999999</v>
      </c>
      <c r="D1189" s="3">
        <f>B1189-'ADF test'!$E$3*'Profitability analysis'!C1189</f>
        <v>50.88095575552336</v>
      </c>
      <c r="E1189" s="3">
        <f t="shared" si="239"/>
        <v>62.950231175340726</v>
      </c>
      <c r="F1189" s="3">
        <f t="shared" si="235"/>
        <v>4.7433020226283107</v>
      </c>
      <c r="G1189" s="17">
        <f t="shared" si="236"/>
        <v>-2.5444880722838015</v>
      </c>
      <c r="H1189" s="30">
        <f t="shared" si="237"/>
        <v>-3.2105410000000347</v>
      </c>
      <c r="I1189" s="30">
        <f>(C1189-C1188)*'ADF test'!$E$3</f>
        <v>-0.63162347574110989</v>
      </c>
      <c r="J1189" s="5">
        <f t="shared" si="240"/>
        <v>0</v>
      </c>
      <c r="K1189" s="49">
        <f t="shared" ref="K1189:K1252" si="246">J1189+K1188</f>
        <v>-113</v>
      </c>
      <c r="L1189" s="5">
        <f t="shared" si="241"/>
        <v>0</v>
      </c>
      <c r="M1189" s="49">
        <f t="shared" ref="M1189:M1252" si="247">L1189+M1188</f>
        <v>-1593</v>
      </c>
      <c r="N1189" s="42">
        <f t="shared" si="238"/>
        <v>0</v>
      </c>
      <c r="P1189" s="5">
        <f t="shared" si="242"/>
        <v>362.79113300000392</v>
      </c>
      <c r="Q1189" s="5">
        <f t="shared" si="243"/>
        <v>-71.373452758745415</v>
      </c>
      <c r="R1189" s="5">
        <f t="shared" si="244"/>
        <v>291.41768024125849</v>
      </c>
      <c r="S1189" s="3">
        <f t="shared" si="245"/>
        <v>47177.589055124088</v>
      </c>
    </row>
    <row r="1190" spans="1:19" x14ac:dyDescent="0.3">
      <c r="A1190" s="4">
        <v>42027</v>
      </c>
      <c r="B1190" s="11">
        <v>286.32223499999998</v>
      </c>
      <c r="C1190" s="11">
        <v>237.501938</v>
      </c>
      <c r="D1190" s="3">
        <f>B1190-'ADF test'!$E$3*'Profitability analysis'!C1190</f>
        <v>42.033183052263666</v>
      </c>
      <c r="E1190" s="3">
        <f t="shared" si="239"/>
        <v>61.926649521860689</v>
      </c>
      <c r="F1190" s="3">
        <f t="shared" si="235"/>
        <v>5.7616684222648971</v>
      </c>
      <c r="G1190" s="17">
        <f t="shared" si="236"/>
        <v>-3.4527267124089298</v>
      </c>
      <c r="H1190" s="30">
        <f t="shared" si="237"/>
        <v>-4.280731000000003</v>
      </c>
      <c r="I1190" s="30">
        <f>(C1190-C1189)*'ADF test'!$E$3</f>
        <v>4.5670417032597106</v>
      </c>
      <c r="J1190" s="5">
        <f t="shared" si="240"/>
        <v>0</v>
      </c>
      <c r="K1190" s="49">
        <f t="shared" si="246"/>
        <v>-113</v>
      </c>
      <c r="L1190" s="5">
        <f t="shared" si="241"/>
        <v>0</v>
      </c>
      <c r="M1190" s="49">
        <f t="shared" si="247"/>
        <v>-1593</v>
      </c>
      <c r="N1190" s="42">
        <f t="shared" si="238"/>
        <v>0</v>
      </c>
      <c r="P1190" s="5">
        <f t="shared" si="242"/>
        <v>483.72260300000033</v>
      </c>
      <c r="Q1190" s="5">
        <f t="shared" si="243"/>
        <v>516.07571246834732</v>
      </c>
      <c r="R1190" s="5">
        <f t="shared" si="244"/>
        <v>999.79831546834771</v>
      </c>
      <c r="S1190" s="3">
        <f t="shared" si="245"/>
        <v>48177.387370592434</v>
      </c>
    </row>
    <row r="1191" spans="1:19" x14ac:dyDescent="0.3">
      <c r="A1191" s="4">
        <v>42031</v>
      </c>
      <c r="B1191" s="11">
        <v>283.64675899999997</v>
      </c>
      <c r="C1191" s="11">
        <v>224.98443599999999</v>
      </c>
      <c r="D1191" s="3">
        <f>B1191-'ADF test'!$E$3*'Profitability analysis'!C1191</f>
        <v>52.232922817172039</v>
      </c>
      <c r="E1191" s="3">
        <f t="shared" si="239"/>
        <v>61.426507447160915</v>
      </c>
      <c r="F1191" s="3">
        <f t="shared" si="235"/>
        <v>5.9334532427464701</v>
      </c>
      <c r="G1191" s="17">
        <f t="shared" si="236"/>
        <v>-1.5494492420965571</v>
      </c>
      <c r="H1191" s="30">
        <f t="shared" si="237"/>
        <v>-2.6754760000000033</v>
      </c>
      <c r="I1191" s="30">
        <f>(C1191-C1190)*'ADF test'!$E$3</f>
        <v>-12.87521576490839</v>
      </c>
      <c r="J1191" s="5">
        <f t="shared" si="240"/>
        <v>10</v>
      </c>
      <c r="K1191" s="49">
        <f t="shared" si="246"/>
        <v>-103</v>
      </c>
      <c r="L1191" s="5">
        <f t="shared" si="241"/>
        <v>0</v>
      </c>
      <c r="M1191" s="49">
        <f t="shared" si="247"/>
        <v>-1593</v>
      </c>
      <c r="N1191" s="42">
        <f t="shared" si="238"/>
        <v>10</v>
      </c>
      <c r="P1191" s="5">
        <f t="shared" si="242"/>
        <v>302.32878800000037</v>
      </c>
      <c r="Q1191" s="5">
        <f t="shared" si="243"/>
        <v>-1454.8993814346481</v>
      </c>
      <c r="R1191" s="5">
        <f t="shared" si="244"/>
        <v>-1152.5705934346479</v>
      </c>
      <c r="S1191" s="3">
        <f t="shared" si="245"/>
        <v>47024.816777157786</v>
      </c>
    </row>
    <row r="1192" spans="1:19" x14ac:dyDescent="0.3">
      <c r="A1192" s="4">
        <v>42032</v>
      </c>
      <c r="B1192" s="11">
        <v>283.45220899999998</v>
      </c>
      <c r="C1192" s="11">
        <v>214.02572599999999</v>
      </c>
      <c r="D1192" s="3">
        <f>B1192-'ADF test'!$E$3*'Profitability analysis'!C1192</f>
        <v>63.310250844837554</v>
      </c>
      <c r="E1192" s="3">
        <f t="shared" si="239"/>
        <v>61.180631943686386</v>
      </c>
      <c r="F1192" s="3">
        <f t="shared" si="235"/>
        <v>5.6840892363849367</v>
      </c>
      <c r="G1192" s="17">
        <f t="shared" si="236"/>
        <v>0.37466317163338547</v>
      </c>
      <c r="H1192" s="30">
        <f t="shared" si="237"/>
        <v>-0.19454999999999245</v>
      </c>
      <c r="I1192" s="30">
        <f>(C1192-C1191)*'ADF test'!$E$3</f>
        <v>-11.271878027665512</v>
      </c>
      <c r="J1192" s="5">
        <f t="shared" si="240"/>
        <v>0</v>
      </c>
      <c r="K1192" s="49">
        <f t="shared" si="246"/>
        <v>-103</v>
      </c>
      <c r="L1192" s="5">
        <f t="shared" si="241"/>
        <v>0</v>
      </c>
      <c r="M1192" s="49">
        <f t="shared" si="247"/>
        <v>-1593</v>
      </c>
      <c r="N1192" s="42">
        <f t="shared" si="238"/>
        <v>0</v>
      </c>
      <c r="P1192" s="5">
        <f t="shared" si="242"/>
        <v>20.038649999999222</v>
      </c>
      <c r="Q1192" s="5">
        <f t="shared" si="243"/>
        <v>-1161.0034368495476</v>
      </c>
      <c r="R1192" s="5">
        <f t="shared" si="244"/>
        <v>-1140.9647868495483</v>
      </c>
      <c r="S1192" s="3">
        <f t="shared" si="245"/>
        <v>45883.851990308242</v>
      </c>
    </row>
    <row r="1193" spans="1:19" x14ac:dyDescent="0.3">
      <c r="A1193" s="4">
        <v>42033</v>
      </c>
      <c r="B1193" s="11">
        <v>273.18817100000001</v>
      </c>
      <c r="C1193" s="11">
        <v>204.011719</v>
      </c>
      <c r="D1193" s="3">
        <f>B1193-'ADF test'!$E$3*'Profitability analysis'!C1193</f>
        <v>63.346391011080556</v>
      </c>
      <c r="E1193" s="3">
        <f t="shared" si="239"/>
        <v>61.068972696286558</v>
      </c>
      <c r="F1193" s="3">
        <f t="shared" si="235"/>
        <v>5.604347385534723</v>
      </c>
      <c r="G1193" s="17">
        <f t="shared" si="236"/>
        <v>0.40636637205470166</v>
      </c>
      <c r="H1193" s="30">
        <f t="shared" si="237"/>
        <v>-10.264037999999971</v>
      </c>
      <c r="I1193" s="30">
        <f>(C1193-C1192)*'ADF test'!$E$3</f>
        <v>-10.300178166242977</v>
      </c>
      <c r="J1193" s="5">
        <f t="shared" si="240"/>
        <v>0</v>
      </c>
      <c r="K1193" s="49">
        <f t="shared" si="246"/>
        <v>-103</v>
      </c>
      <c r="L1193" s="5">
        <f t="shared" si="241"/>
        <v>0</v>
      </c>
      <c r="M1193" s="49">
        <f t="shared" si="247"/>
        <v>-1593</v>
      </c>
      <c r="N1193" s="42">
        <f t="shared" si="238"/>
        <v>0</v>
      </c>
      <c r="P1193" s="5">
        <f t="shared" si="242"/>
        <v>1057.1959139999969</v>
      </c>
      <c r="Q1193" s="5">
        <f t="shared" si="243"/>
        <v>-1060.9183511230267</v>
      </c>
      <c r="R1193" s="5">
        <f t="shared" si="244"/>
        <v>-3.7224371230297493</v>
      </c>
      <c r="S1193" s="3">
        <f t="shared" si="245"/>
        <v>45880.129553185208</v>
      </c>
    </row>
    <row r="1194" spans="1:19" x14ac:dyDescent="0.3">
      <c r="A1194" s="4">
        <v>42034</v>
      </c>
      <c r="B1194" s="11">
        <v>259.03259300000002</v>
      </c>
      <c r="C1194" s="11">
        <v>197.58763099999999</v>
      </c>
      <c r="D1194" s="3">
        <f>B1194-'ADF test'!$E$3*'Profitability analysis'!C1194</f>
        <v>55.798482743648549</v>
      </c>
      <c r="E1194" s="3">
        <f t="shared" si="239"/>
        <v>60.6844622045721</v>
      </c>
      <c r="F1194" s="3">
        <f t="shared" si="235"/>
        <v>5.5551999993446497</v>
      </c>
      <c r="G1194" s="17">
        <f t="shared" si="236"/>
        <v>-0.87953259315595345</v>
      </c>
      <c r="H1194" s="30">
        <f t="shared" si="237"/>
        <v>-14.155577999999991</v>
      </c>
      <c r="I1194" s="30">
        <f>(C1194-C1193)*'ADF test'!$E$3</f>
        <v>-6.6076697325679605</v>
      </c>
      <c r="J1194" s="5">
        <f t="shared" si="240"/>
        <v>0</v>
      </c>
      <c r="K1194" s="49">
        <f t="shared" si="246"/>
        <v>-103</v>
      </c>
      <c r="L1194" s="5">
        <f t="shared" si="241"/>
        <v>0</v>
      </c>
      <c r="M1194" s="49">
        <f t="shared" si="247"/>
        <v>-1593</v>
      </c>
      <c r="N1194" s="42">
        <f t="shared" si="238"/>
        <v>0</v>
      </c>
      <c r="P1194" s="5">
        <f t="shared" si="242"/>
        <v>1458.0245339999992</v>
      </c>
      <c r="Q1194" s="5">
        <f t="shared" si="243"/>
        <v>-680.58998245449993</v>
      </c>
      <c r="R1194" s="5">
        <f t="shared" si="244"/>
        <v>777.43455154549929</v>
      </c>
      <c r="S1194" s="3">
        <f t="shared" si="245"/>
        <v>46657.564104730707</v>
      </c>
    </row>
    <row r="1195" spans="1:19" x14ac:dyDescent="0.3">
      <c r="A1195" s="4">
        <v>42037</v>
      </c>
      <c r="B1195" s="11">
        <v>266.37792999999999</v>
      </c>
      <c r="C1195" s="11">
        <v>197.871048</v>
      </c>
      <c r="D1195" s="3">
        <f>B1195-'ADF test'!$E$3*'Profitability analysis'!C1195</f>
        <v>62.852303510901493</v>
      </c>
      <c r="E1195" s="3">
        <f t="shared" si="239"/>
        <v>60.526679263468594</v>
      </c>
      <c r="F1195" s="3">
        <f t="shared" si="235"/>
        <v>5.4179506456787223</v>
      </c>
      <c r="G1195" s="17">
        <f t="shared" si="236"/>
        <v>0.42924426587159525</v>
      </c>
      <c r="H1195" s="30">
        <f t="shared" si="237"/>
        <v>7.3453369999999722</v>
      </c>
      <c r="I1195" s="30">
        <f>(C1195-C1194)*'ADF test'!$E$3</f>
        <v>0.29151623274701477</v>
      </c>
      <c r="J1195" s="5">
        <f t="shared" si="240"/>
        <v>0</v>
      </c>
      <c r="K1195" s="49">
        <f t="shared" si="246"/>
        <v>-103</v>
      </c>
      <c r="L1195" s="5">
        <f t="shared" si="241"/>
        <v>0</v>
      </c>
      <c r="M1195" s="49">
        <f t="shared" si="247"/>
        <v>-1593</v>
      </c>
      <c r="N1195" s="42">
        <f t="shared" si="238"/>
        <v>0</v>
      </c>
      <c r="P1195" s="5">
        <f t="shared" si="242"/>
        <v>-756.56971099999714</v>
      </c>
      <c r="Q1195" s="5">
        <f t="shared" si="243"/>
        <v>30.026171972942521</v>
      </c>
      <c r="R1195" s="5">
        <f t="shared" si="244"/>
        <v>-726.54353902705463</v>
      </c>
      <c r="S1195" s="3">
        <f t="shared" si="245"/>
        <v>45931.020565703649</v>
      </c>
    </row>
    <row r="1196" spans="1:19" x14ac:dyDescent="0.3">
      <c r="A1196" s="4">
        <v>42038</v>
      </c>
      <c r="B1196" s="11">
        <v>254.07084699999999</v>
      </c>
      <c r="C1196" s="11">
        <v>193.66705300000001</v>
      </c>
      <c r="D1196" s="3">
        <f>B1196-'ADF test'!$E$3*'Profitability analysis'!C1196</f>
        <v>54.869353448894714</v>
      </c>
      <c r="E1196" s="3">
        <f t="shared" si="239"/>
        <v>60.201753923892738</v>
      </c>
      <c r="F1196" s="3">
        <f t="shared" si="235"/>
        <v>5.4563404260302031</v>
      </c>
      <c r="G1196" s="17">
        <f t="shared" si="236"/>
        <v>-0.97728515060370758</v>
      </c>
      <c r="H1196" s="30">
        <f t="shared" si="237"/>
        <v>-12.307083000000006</v>
      </c>
      <c r="I1196" s="30">
        <f>(C1196-C1195)*'ADF test'!$E$3</f>
        <v>-4.3241329379932125</v>
      </c>
      <c r="J1196" s="5">
        <f t="shared" si="240"/>
        <v>0</v>
      </c>
      <c r="K1196" s="49">
        <f t="shared" si="246"/>
        <v>-103</v>
      </c>
      <c r="L1196" s="5">
        <f t="shared" si="241"/>
        <v>0</v>
      </c>
      <c r="M1196" s="49">
        <f t="shared" si="247"/>
        <v>-1593</v>
      </c>
      <c r="N1196" s="42">
        <f t="shared" si="238"/>
        <v>0</v>
      </c>
      <c r="P1196" s="5">
        <f t="shared" si="242"/>
        <v>1267.6295490000007</v>
      </c>
      <c r="Q1196" s="5">
        <f t="shared" si="243"/>
        <v>-445.38569261330088</v>
      </c>
      <c r="R1196" s="5">
        <f t="shared" si="244"/>
        <v>822.2438563866998</v>
      </c>
      <c r="S1196" s="3">
        <f t="shared" si="245"/>
        <v>46753.264422090346</v>
      </c>
    </row>
    <row r="1197" spans="1:19" x14ac:dyDescent="0.3">
      <c r="A1197" s="4">
        <v>42039</v>
      </c>
      <c r="B1197" s="11">
        <v>250.081985</v>
      </c>
      <c r="C1197" s="11">
        <v>189.41583299999999</v>
      </c>
      <c r="D1197" s="3">
        <f>B1197-'ADF test'!$E$3*'Profitability analysis'!C1197</f>
        <v>55.253198939901637</v>
      </c>
      <c r="E1197" s="3">
        <f t="shared" si="239"/>
        <v>59.993110725036495</v>
      </c>
      <c r="F1197" s="3">
        <f t="shared" si="235"/>
        <v>5.5237483196705339</v>
      </c>
      <c r="G1197" s="17">
        <f t="shared" si="236"/>
        <v>-0.85809698610916652</v>
      </c>
      <c r="H1197" s="30">
        <f t="shared" si="237"/>
        <v>-3.9888619999999833</v>
      </c>
      <c r="I1197" s="30">
        <f>(C1197-C1196)*'ADF test'!$E$3</f>
        <v>-4.3727074910069152</v>
      </c>
      <c r="J1197" s="5">
        <f t="shared" si="240"/>
        <v>0</v>
      </c>
      <c r="K1197" s="49">
        <f t="shared" si="246"/>
        <v>-103</v>
      </c>
      <c r="L1197" s="5">
        <f t="shared" si="241"/>
        <v>0</v>
      </c>
      <c r="M1197" s="49">
        <f t="shared" si="247"/>
        <v>-1593</v>
      </c>
      <c r="N1197" s="42">
        <f t="shared" si="238"/>
        <v>0</v>
      </c>
      <c r="P1197" s="5">
        <f t="shared" si="242"/>
        <v>410.85278599999828</v>
      </c>
      <c r="Q1197" s="5">
        <f t="shared" si="243"/>
        <v>-450.38887157371227</v>
      </c>
      <c r="R1197" s="5">
        <f t="shared" si="244"/>
        <v>-39.53608557371399</v>
      </c>
      <c r="S1197" s="3">
        <f t="shared" si="245"/>
        <v>46713.728336516629</v>
      </c>
    </row>
    <row r="1198" spans="1:19" x14ac:dyDescent="0.3">
      <c r="A1198" s="4">
        <v>42040</v>
      </c>
      <c r="B1198" s="11">
        <v>242.68800400000001</v>
      </c>
      <c r="C1198" s="11">
        <v>182.66111799999999</v>
      </c>
      <c r="D1198" s="3">
        <f>B1198-'ADF test'!$E$3*'Profitability analysis'!C1198</f>
        <v>54.80696302957395</v>
      </c>
      <c r="E1198" s="3">
        <f t="shared" si="239"/>
        <v>59.661144936741827</v>
      </c>
      <c r="F1198" s="3">
        <f t="shared" si="235"/>
        <v>5.5262767015252434</v>
      </c>
      <c r="G1198" s="17">
        <f t="shared" si="236"/>
        <v>-0.87838198652415123</v>
      </c>
      <c r="H1198" s="30">
        <f t="shared" si="237"/>
        <v>-7.3939809999999966</v>
      </c>
      <c r="I1198" s="30">
        <f>(C1198-C1197)*'ADF test'!$E$3</f>
        <v>-6.9477450896722992</v>
      </c>
      <c r="J1198" s="5">
        <f t="shared" si="240"/>
        <v>0</v>
      </c>
      <c r="K1198" s="49">
        <f t="shared" si="246"/>
        <v>-103</v>
      </c>
      <c r="L1198" s="5">
        <f t="shared" si="241"/>
        <v>0</v>
      </c>
      <c r="M1198" s="49">
        <f t="shared" si="247"/>
        <v>-1593</v>
      </c>
      <c r="N1198" s="42">
        <f t="shared" si="238"/>
        <v>0</v>
      </c>
      <c r="P1198" s="5">
        <f t="shared" si="242"/>
        <v>761.5800429999997</v>
      </c>
      <c r="Q1198" s="5">
        <f t="shared" si="243"/>
        <v>-715.61774423624684</v>
      </c>
      <c r="R1198" s="5">
        <f t="shared" si="244"/>
        <v>45.962298763752869</v>
      </c>
      <c r="S1198" s="3">
        <f t="shared" si="245"/>
        <v>46759.690635280385</v>
      </c>
    </row>
    <row r="1199" spans="1:19" x14ac:dyDescent="0.3">
      <c r="A1199" s="4">
        <v>42041</v>
      </c>
      <c r="B1199" s="11">
        <v>240.49899300000001</v>
      </c>
      <c r="C1199" s="11">
        <v>179.68524199999999</v>
      </c>
      <c r="D1199" s="3">
        <f>B1199-'ADF test'!$E$3*'Profitability analysis'!C1199</f>
        <v>55.678869901974736</v>
      </c>
      <c r="E1199" s="3">
        <f t="shared" si="239"/>
        <v>59.466693849274193</v>
      </c>
      <c r="F1199" s="3">
        <f t="shared" si="235"/>
        <v>5.5614104955518968</v>
      </c>
      <c r="G1199" s="17">
        <f t="shared" si="236"/>
        <v>-0.68109051657471043</v>
      </c>
      <c r="H1199" s="30">
        <f t="shared" si="237"/>
        <v>-2.1890109999999936</v>
      </c>
      <c r="I1199" s="30">
        <f>(C1199-C1198)*'ADF test'!$E$3</f>
        <v>-3.0609178724007786</v>
      </c>
      <c r="J1199" s="5">
        <f t="shared" si="240"/>
        <v>0</v>
      </c>
      <c r="K1199" s="49">
        <f t="shared" si="246"/>
        <v>-103</v>
      </c>
      <c r="L1199" s="5">
        <f t="shared" si="241"/>
        <v>0</v>
      </c>
      <c r="M1199" s="49">
        <f t="shared" si="247"/>
        <v>-1593</v>
      </c>
      <c r="N1199" s="42">
        <f t="shared" si="238"/>
        <v>0</v>
      </c>
      <c r="P1199" s="5">
        <f t="shared" si="242"/>
        <v>225.46813299999934</v>
      </c>
      <c r="Q1199" s="5">
        <f t="shared" si="243"/>
        <v>-315.27454085728021</v>
      </c>
      <c r="R1199" s="5">
        <f t="shared" si="244"/>
        <v>-89.806407857280874</v>
      </c>
      <c r="S1199" s="3">
        <f t="shared" si="245"/>
        <v>46669.884227423106</v>
      </c>
    </row>
    <row r="1200" spans="1:19" x14ac:dyDescent="0.3">
      <c r="A1200" s="4">
        <v>42044</v>
      </c>
      <c r="B1200" s="11">
        <v>226.39205899999999</v>
      </c>
      <c r="C1200" s="11">
        <v>167.73457300000001</v>
      </c>
      <c r="D1200" s="3">
        <f>B1200-'ADF test'!$E$3*'Profitability analysis'!C1200</f>
        <v>53.864120229966147</v>
      </c>
      <c r="E1200" s="3">
        <f t="shared" si="239"/>
        <v>59.287464483672643</v>
      </c>
      <c r="F1200" s="3">
        <f t="shared" si="235"/>
        <v>5.6547920274057093</v>
      </c>
      <c r="G1200" s="17">
        <f t="shared" si="236"/>
        <v>-0.95907050646999725</v>
      </c>
      <c r="H1200" s="30">
        <f t="shared" si="237"/>
        <v>-14.106934000000024</v>
      </c>
      <c r="I1200" s="30">
        <f>(C1200-C1199)*'ADF test'!$E$3</f>
        <v>-12.292184327991448</v>
      </c>
      <c r="J1200" s="5">
        <f t="shared" si="240"/>
        <v>0</v>
      </c>
      <c r="K1200" s="49">
        <f t="shared" si="246"/>
        <v>-103</v>
      </c>
      <c r="L1200" s="5">
        <f t="shared" si="241"/>
        <v>0</v>
      </c>
      <c r="M1200" s="49">
        <f t="shared" si="247"/>
        <v>-1593</v>
      </c>
      <c r="N1200" s="42">
        <f t="shared" si="238"/>
        <v>0</v>
      </c>
      <c r="P1200" s="5">
        <f t="shared" si="242"/>
        <v>1453.0142020000026</v>
      </c>
      <c r="Q1200" s="5">
        <f t="shared" si="243"/>
        <v>-1266.0949857831192</v>
      </c>
      <c r="R1200" s="5">
        <f t="shared" si="244"/>
        <v>186.91921621688334</v>
      </c>
      <c r="S1200" s="3">
        <f t="shared" si="245"/>
        <v>46856.80344363999</v>
      </c>
    </row>
    <row r="1201" spans="1:19" x14ac:dyDescent="0.3">
      <c r="A1201" s="4">
        <v>42045</v>
      </c>
      <c r="B1201" s="11">
        <v>230.04040499999999</v>
      </c>
      <c r="C1201" s="11">
        <v>170.42700199999999</v>
      </c>
      <c r="D1201" s="3">
        <f>B1201-'ADF test'!$E$3*'Profitability analysis'!C1201</f>
        <v>54.743095447625052</v>
      </c>
      <c r="E1201" s="3">
        <f t="shared" si="239"/>
        <v>59.053402053309959</v>
      </c>
      <c r="F1201" s="3">
        <f t="shared" si="235"/>
        <v>5.6938963726441045</v>
      </c>
      <c r="G1201" s="17">
        <f t="shared" si="236"/>
        <v>-0.75700475098097153</v>
      </c>
      <c r="H1201" s="30">
        <f t="shared" si="237"/>
        <v>3.6483460000000036</v>
      </c>
      <c r="I1201" s="30">
        <f>(C1201-C1200)*'ADF test'!$E$3</f>
        <v>2.7693707823410931</v>
      </c>
      <c r="J1201" s="5">
        <f t="shared" si="240"/>
        <v>0</v>
      </c>
      <c r="K1201" s="49">
        <f t="shared" si="246"/>
        <v>-103</v>
      </c>
      <c r="L1201" s="5">
        <f t="shared" si="241"/>
        <v>0</v>
      </c>
      <c r="M1201" s="49">
        <f t="shared" si="247"/>
        <v>-1593</v>
      </c>
      <c r="N1201" s="42">
        <f t="shared" si="238"/>
        <v>0</v>
      </c>
      <c r="P1201" s="5">
        <f t="shared" si="242"/>
        <v>-375.77963800000038</v>
      </c>
      <c r="Q1201" s="5">
        <f t="shared" si="243"/>
        <v>285.24519058113259</v>
      </c>
      <c r="R1201" s="5">
        <f t="shared" si="244"/>
        <v>-90.534447418867785</v>
      </c>
      <c r="S1201" s="3">
        <f t="shared" si="245"/>
        <v>46766.268996221123</v>
      </c>
    </row>
    <row r="1202" spans="1:19" x14ac:dyDescent="0.3">
      <c r="A1202" s="4">
        <v>42046</v>
      </c>
      <c r="B1202" s="11">
        <v>234.75894199999999</v>
      </c>
      <c r="C1202" s="11">
        <v>169.76570100000001</v>
      </c>
      <c r="D1202" s="3">
        <f>B1202-'ADF test'!$E$3*'Profitability analysis'!C1202</f>
        <v>60.141831504956883</v>
      </c>
      <c r="E1202" s="3">
        <f t="shared" si="239"/>
        <v>59.075299125727206</v>
      </c>
      <c r="F1202" s="3">
        <f t="shared" si="235"/>
        <v>5.6968754540370732</v>
      </c>
      <c r="G1202" s="17">
        <f t="shared" si="236"/>
        <v>0.18721356782934101</v>
      </c>
      <c r="H1202" s="30">
        <f t="shared" si="237"/>
        <v>4.7185369999999978</v>
      </c>
      <c r="I1202" s="30">
        <f>(C1202-C1201)*'ADF test'!$E$3</f>
        <v>-0.68019905733184027</v>
      </c>
      <c r="J1202" s="5">
        <f t="shared" si="240"/>
        <v>0</v>
      </c>
      <c r="K1202" s="49">
        <f t="shared" si="246"/>
        <v>-103</v>
      </c>
      <c r="L1202" s="5">
        <f t="shared" si="241"/>
        <v>0</v>
      </c>
      <c r="M1202" s="49">
        <f t="shared" si="247"/>
        <v>-1593</v>
      </c>
      <c r="N1202" s="42">
        <f t="shared" si="238"/>
        <v>0</v>
      </c>
      <c r="P1202" s="5">
        <f t="shared" si="242"/>
        <v>-486.0093109999998</v>
      </c>
      <c r="Q1202" s="5">
        <f t="shared" si="243"/>
        <v>-70.060502905179547</v>
      </c>
      <c r="R1202" s="5">
        <f t="shared" si="244"/>
        <v>-556.06981390517933</v>
      </c>
      <c r="S1202" s="3">
        <f t="shared" si="245"/>
        <v>46210.199182315941</v>
      </c>
    </row>
    <row r="1203" spans="1:19" x14ac:dyDescent="0.3">
      <c r="A1203" s="4">
        <v>42047</v>
      </c>
      <c r="B1203" s="11">
        <v>221.23573300000001</v>
      </c>
      <c r="C1203" s="11">
        <v>168.53758199999999</v>
      </c>
      <c r="D1203" s="3">
        <f>B1203-'ADF test'!$E$3*'Profitability analysis'!C1203</f>
        <v>47.881837570549379</v>
      </c>
      <c r="E1203" s="3">
        <f t="shared" si="239"/>
        <v>58.63834533363984</v>
      </c>
      <c r="F1203" s="3">
        <f t="shared" si="235"/>
        <v>6.0374555708865936</v>
      </c>
      <c r="G1203" s="17">
        <f t="shared" si="236"/>
        <v>-1.7816293034038642</v>
      </c>
      <c r="H1203" s="30">
        <f t="shared" si="237"/>
        <v>-13.52320899999998</v>
      </c>
      <c r="I1203" s="30">
        <f>(C1203-C1202)*'ADF test'!$E$3</f>
        <v>-1.263215065592463</v>
      </c>
      <c r="J1203" s="5">
        <f t="shared" si="240"/>
        <v>10</v>
      </c>
      <c r="K1203" s="49">
        <f t="shared" si="246"/>
        <v>-93</v>
      </c>
      <c r="L1203" s="5">
        <f t="shared" si="241"/>
        <v>0</v>
      </c>
      <c r="M1203" s="49">
        <f t="shared" si="247"/>
        <v>-1593</v>
      </c>
      <c r="N1203" s="42">
        <f t="shared" si="238"/>
        <v>10</v>
      </c>
      <c r="P1203" s="5">
        <f t="shared" si="242"/>
        <v>1392.890526999998</v>
      </c>
      <c r="Q1203" s="5">
        <f t="shared" si="243"/>
        <v>-130.1111517560237</v>
      </c>
      <c r="R1203" s="5">
        <f t="shared" si="244"/>
        <v>1262.7793752439743</v>
      </c>
      <c r="S1203" s="3">
        <f t="shared" si="245"/>
        <v>47472.978557559916</v>
      </c>
    </row>
    <row r="1204" spans="1:19" x14ac:dyDescent="0.3">
      <c r="A1204" s="4">
        <v>42048</v>
      </c>
      <c r="B1204" s="11">
        <v>229.116165</v>
      </c>
      <c r="C1204" s="11">
        <v>171.513443</v>
      </c>
      <c r="D1204" s="3">
        <f>B1204-'ADF test'!$E$3*'Profitability analysis'!C1204</f>
        <v>52.701367126804911</v>
      </c>
      <c r="E1204" s="3">
        <f t="shared" si="239"/>
        <v>58.336029471063675</v>
      </c>
      <c r="F1204" s="3">
        <f t="shared" si="235"/>
        <v>6.1019175773222178</v>
      </c>
      <c r="G1204" s="17">
        <f t="shared" si="236"/>
        <v>-0.9234248533936269</v>
      </c>
      <c r="H1204" s="30">
        <f t="shared" si="237"/>
        <v>7.8804319999999848</v>
      </c>
      <c r="I1204" s="30">
        <f>(C1204-C1203)*'ADF test'!$E$3</f>
        <v>3.0609024437444581</v>
      </c>
      <c r="J1204" s="5">
        <f t="shared" si="240"/>
        <v>0</v>
      </c>
      <c r="K1204" s="49">
        <f t="shared" si="246"/>
        <v>-93</v>
      </c>
      <c r="L1204" s="5">
        <f t="shared" si="241"/>
        <v>0</v>
      </c>
      <c r="M1204" s="49">
        <f t="shared" si="247"/>
        <v>-1593</v>
      </c>
      <c r="N1204" s="42">
        <f t="shared" si="238"/>
        <v>0</v>
      </c>
      <c r="P1204" s="5">
        <f t="shared" si="242"/>
        <v>-732.88017599999853</v>
      </c>
      <c r="Q1204" s="5">
        <f t="shared" si="243"/>
        <v>284.6639272682346</v>
      </c>
      <c r="R1204" s="5">
        <f t="shared" si="244"/>
        <v>-448.21624873176393</v>
      </c>
      <c r="S1204" s="3">
        <f t="shared" si="245"/>
        <v>47024.762308828154</v>
      </c>
    </row>
    <row r="1205" spans="1:19" x14ac:dyDescent="0.3">
      <c r="A1205" s="4">
        <v>42051</v>
      </c>
      <c r="B1205" s="11">
        <v>228.77565000000001</v>
      </c>
      <c r="C1205" s="11">
        <v>169.387833</v>
      </c>
      <c r="D1205" s="3">
        <f>B1205-'ADF test'!$E$3*'Profitability analysis'!C1205</f>
        <v>54.547205872308353</v>
      </c>
      <c r="E1205" s="3">
        <f t="shared" si="239"/>
        <v>57.957450192312287</v>
      </c>
      <c r="F1205" s="3">
        <f t="shared" si="235"/>
        <v>5.9669811012964153</v>
      </c>
      <c r="G1205" s="17">
        <f t="shared" si="236"/>
        <v>-0.57151920914631471</v>
      </c>
      <c r="H1205" s="30">
        <f t="shared" si="237"/>
        <v>-0.34051499999998214</v>
      </c>
      <c r="I1205" s="30">
        <f>(C1205-C1204)*'ADF test'!$E$3</f>
        <v>-2.186353745503443</v>
      </c>
      <c r="J1205" s="5">
        <f t="shared" si="240"/>
        <v>0</v>
      </c>
      <c r="K1205" s="49">
        <f t="shared" si="246"/>
        <v>-93</v>
      </c>
      <c r="L1205" s="5">
        <f t="shared" si="241"/>
        <v>0</v>
      </c>
      <c r="M1205" s="49">
        <f t="shared" si="247"/>
        <v>-1593</v>
      </c>
      <c r="N1205" s="42">
        <f t="shared" si="238"/>
        <v>0</v>
      </c>
      <c r="P1205" s="5">
        <f t="shared" si="242"/>
        <v>31.667894999998339</v>
      </c>
      <c r="Q1205" s="5">
        <f t="shared" si="243"/>
        <v>-203.33089833182021</v>
      </c>
      <c r="R1205" s="5">
        <f t="shared" si="244"/>
        <v>-171.66300333182187</v>
      </c>
      <c r="S1205" s="3">
        <f t="shared" si="245"/>
        <v>46853.099305496333</v>
      </c>
    </row>
    <row r="1206" spans="1:19" x14ac:dyDescent="0.3">
      <c r="A1206" s="4">
        <v>42053</v>
      </c>
      <c r="B1206" s="11">
        <v>227.70547500000001</v>
      </c>
      <c r="C1206" s="11">
        <v>168.44311500000001</v>
      </c>
      <c r="D1206" s="3">
        <f>B1206-'ADF test'!$E$3*'Profitability analysis'!C1206</f>
        <v>54.448746162387209</v>
      </c>
      <c r="E1206" s="3">
        <f t="shared" si="239"/>
        <v>57.514075323272031</v>
      </c>
      <c r="F1206" s="3">
        <f t="shared" si="235"/>
        <v>5.7025726999192559</v>
      </c>
      <c r="G1206" s="17">
        <f t="shared" si="236"/>
        <v>-0.53753442914076743</v>
      </c>
      <c r="H1206" s="30">
        <f t="shared" si="237"/>
        <v>-1.0701750000000061</v>
      </c>
      <c r="I1206" s="30">
        <f>(C1206-C1205)*'ADF test'!$E$3</f>
        <v>-0.97171529007885504</v>
      </c>
      <c r="J1206" s="5">
        <f t="shared" si="240"/>
        <v>0</v>
      </c>
      <c r="K1206" s="49">
        <f t="shared" si="246"/>
        <v>-93</v>
      </c>
      <c r="L1206" s="5">
        <f t="shared" si="241"/>
        <v>0</v>
      </c>
      <c r="M1206" s="49">
        <f t="shared" si="247"/>
        <v>-1593</v>
      </c>
      <c r="N1206" s="42">
        <f t="shared" si="238"/>
        <v>0</v>
      </c>
      <c r="P1206" s="5">
        <f t="shared" si="242"/>
        <v>99.526275000000567</v>
      </c>
      <c r="Q1206" s="5">
        <f t="shared" si="243"/>
        <v>-90.36952197733352</v>
      </c>
      <c r="R1206" s="5">
        <f t="shared" si="244"/>
        <v>9.156753022667047</v>
      </c>
      <c r="S1206" s="3">
        <f t="shared" si="245"/>
        <v>46862.256058519</v>
      </c>
    </row>
    <row r="1207" spans="1:19" x14ac:dyDescent="0.3">
      <c r="A1207" s="4">
        <v>42054</v>
      </c>
      <c r="B1207" s="11">
        <v>227.65683000000001</v>
      </c>
      <c r="C1207" s="11">
        <v>166.45919799999999</v>
      </c>
      <c r="D1207" s="3">
        <f>B1207-'ADF test'!$E$3*'Profitability analysis'!C1207</f>
        <v>56.440712734462068</v>
      </c>
      <c r="E1207" s="3">
        <f t="shared" si="239"/>
        <v>57.228397216040165</v>
      </c>
      <c r="F1207" s="3">
        <f t="shared" si="235"/>
        <v>5.5259879934778366</v>
      </c>
      <c r="G1207" s="17">
        <f t="shared" si="236"/>
        <v>-0.14254183731629133</v>
      </c>
      <c r="H1207" s="30">
        <f t="shared" si="237"/>
        <v>-4.8644999999993388E-2</v>
      </c>
      <c r="I1207" s="30">
        <f>(C1207-C1206)*'ADF test'!$E$3</f>
        <v>-2.0406115720748432</v>
      </c>
      <c r="J1207" s="5">
        <f t="shared" si="240"/>
        <v>0</v>
      </c>
      <c r="K1207" s="49">
        <f t="shared" si="246"/>
        <v>-93</v>
      </c>
      <c r="L1207" s="5">
        <f t="shared" si="241"/>
        <v>0</v>
      </c>
      <c r="M1207" s="49">
        <f t="shared" si="247"/>
        <v>-1593</v>
      </c>
      <c r="N1207" s="42">
        <f t="shared" si="238"/>
        <v>0</v>
      </c>
      <c r="P1207" s="5">
        <f t="shared" si="242"/>
        <v>4.5239849999993851</v>
      </c>
      <c r="Q1207" s="5">
        <f t="shared" si="243"/>
        <v>-189.77687620296041</v>
      </c>
      <c r="R1207" s="5">
        <f t="shared" si="244"/>
        <v>-185.25289120296102</v>
      </c>
      <c r="S1207" s="3">
        <f t="shared" si="245"/>
        <v>46677.003167316041</v>
      </c>
    </row>
    <row r="1208" spans="1:19" x14ac:dyDescent="0.3">
      <c r="A1208" s="4">
        <v>42055</v>
      </c>
      <c r="B1208" s="11">
        <v>232.18077099999999</v>
      </c>
      <c r="C1208" s="11">
        <v>169.90742499999999</v>
      </c>
      <c r="D1208" s="3">
        <f>B1208-'ADF test'!$E$3*'Profitability analysis'!C1208</f>
        <v>57.417886445638544</v>
      </c>
      <c r="E1208" s="3">
        <f t="shared" si="239"/>
        <v>56.909028438517154</v>
      </c>
      <c r="F1208" s="3">
        <f t="shared" si="235"/>
        <v>5.209646464504373</v>
      </c>
      <c r="G1208" s="17">
        <f t="shared" si="236"/>
        <v>9.7676111150433051E-2</v>
      </c>
      <c r="H1208" s="30">
        <f t="shared" si="237"/>
        <v>4.5239409999999793</v>
      </c>
      <c r="I1208" s="30">
        <f>(C1208-C1207)*'ADF test'!$E$3</f>
        <v>3.5467672888235029</v>
      </c>
      <c r="J1208" s="5">
        <f t="shared" si="240"/>
        <v>0</v>
      </c>
      <c r="K1208" s="49">
        <f t="shared" si="246"/>
        <v>-93</v>
      </c>
      <c r="L1208" s="5">
        <f t="shared" si="241"/>
        <v>0</v>
      </c>
      <c r="M1208" s="49">
        <f t="shared" si="247"/>
        <v>-1593</v>
      </c>
      <c r="N1208" s="42">
        <f t="shared" si="238"/>
        <v>0</v>
      </c>
      <c r="P1208" s="5">
        <f t="shared" si="242"/>
        <v>-420.72651299999808</v>
      </c>
      <c r="Q1208" s="5">
        <f t="shared" si="243"/>
        <v>329.84935786058577</v>
      </c>
      <c r="R1208" s="5">
        <f t="shared" si="244"/>
        <v>-90.877155139412309</v>
      </c>
      <c r="S1208" s="3">
        <f t="shared" si="245"/>
        <v>46586.126012176632</v>
      </c>
    </row>
    <row r="1209" spans="1:19" x14ac:dyDescent="0.3">
      <c r="A1209" s="4">
        <v>42058</v>
      </c>
      <c r="B1209" s="11">
        <v>228.38649000000001</v>
      </c>
      <c r="C1209" s="11">
        <v>168.06521599999999</v>
      </c>
      <c r="D1209" s="3">
        <f>B1209-'ADF test'!$E$3*'Profitability analysis'!C1209</f>
        <v>55.518459415628428</v>
      </c>
      <c r="E1209" s="3">
        <f t="shared" si="239"/>
        <v>56.584334478182164</v>
      </c>
      <c r="F1209" s="3">
        <f t="shared" si="235"/>
        <v>4.96927212435779</v>
      </c>
      <c r="G1209" s="17">
        <f t="shared" si="236"/>
        <v>-0.21449319656477581</v>
      </c>
      <c r="H1209" s="30">
        <f t="shared" si="237"/>
        <v>-3.7942809999999838</v>
      </c>
      <c r="I1209" s="30">
        <f>(C1209-C1208)*'ADF test'!$E$3</f>
        <v>-1.8948539699898643</v>
      </c>
      <c r="J1209" s="5">
        <f t="shared" si="240"/>
        <v>0</v>
      </c>
      <c r="K1209" s="49">
        <f t="shared" si="246"/>
        <v>-93</v>
      </c>
      <c r="L1209" s="5">
        <f t="shared" si="241"/>
        <v>0</v>
      </c>
      <c r="M1209" s="49">
        <f t="shared" si="247"/>
        <v>-1593</v>
      </c>
      <c r="N1209" s="42">
        <f t="shared" si="238"/>
        <v>0</v>
      </c>
      <c r="P1209" s="5">
        <f t="shared" si="242"/>
        <v>352.86813299999847</v>
      </c>
      <c r="Q1209" s="5">
        <f t="shared" si="243"/>
        <v>-176.22141920905739</v>
      </c>
      <c r="R1209" s="5">
        <f t="shared" si="244"/>
        <v>176.64671379094108</v>
      </c>
      <c r="S1209" s="3">
        <f t="shared" si="245"/>
        <v>46762.772725967574</v>
      </c>
    </row>
    <row r="1210" spans="1:19" x14ac:dyDescent="0.3">
      <c r="A1210" s="4">
        <v>42059</v>
      </c>
      <c r="B1210" s="11">
        <v>225.662384</v>
      </c>
      <c r="C1210" s="11">
        <v>168.30139199999999</v>
      </c>
      <c r="D1210" s="3">
        <f>B1210-'ADF test'!$E$3*'Profitability analysis'!C1210</f>
        <v>52.551428193128515</v>
      </c>
      <c r="E1210" s="3">
        <f t="shared" si="239"/>
        <v>56.282306857919956</v>
      </c>
      <c r="F1210" s="3">
        <f t="shared" si="235"/>
        <v>4.9283277140300168</v>
      </c>
      <c r="G1210" s="17">
        <f t="shared" si="236"/>
        <v>-0.75702730850676481</v>
      </c>
      <c r="H1210" s="30">
        <f t="shared" si="237"/>
        <v>-2.7241060000000061</v>
      </c>
      <c r="I1210" s="30">
        <f>(C1210-C1209)*'ADF test'!$E$3</f>
        <v>0.24292522249990511</v>
      </c>
      <c r="J1210" s="5">
        <f t="shared" si="240"/>
        <v>0</v>
      </c>
      <c r="K1210" s="49">
        <f t="shared" si="246"/>
        <v>-93</v>
      </c>
      <c r="L1210" s="5">
        <f t="shared" si="241"/>
        <v>0</v>
      </c>
      <c r="M1210" s="49">
        <f t="shared" si="247"/>
        <v>-1593</v>
      </c>
      <c r="N1210" s="42">
        <f t="shared" si="238"/>
        <v>0</v>
      </c>
      <c r="P1210" s="5">
        <f t="shared" si="242"/>
        <v>253.34185800000057</v>
      </c>
      <c r="Q1210" s="5">
        <f t="shared" si="243"/>
        <v>22.592045692491176</v>
      </c>
      <c r="R1210" s="5">
        <f t="shared" si="244"/>
        <v>275.93390369249175</v>
      </c>
      <c r="S1210" s="3">
        <f t="shared" si="245"/>
        <v>47038.706629660068</v>
      </c>
    </row>
    <row r="1211" spans="1:19" x14ac:dyDescent="0.3">
      <c r="A1211" s="4">
        <v>42060</v>
      </c>
      <c r="B1211" s="11">
        <v>222.841003</v>
      </c>
      <c r="C1211" s="11">
        <v>165.08935500000001</v>
      </c>
      <c r="D1211" s="3">
        <f>B1211-'ADF test'!$E$3*'Profitability analysis'!C1211</f>
        <v>53.033874859372844</v>
      </c>
      <c r="E1211" s="3">
        <f t="shared" si="239"/>
        <v>55.999386934818105</v>
      </c>
      <c r="F1211" s="3">
        <f t="shared" si="235"/>
        <v>4.8603467679518007</v>
      </c>
      <c r="G1211" s="17">
        <f t="shared" si="236"/>
        <v>-0.610144135187901</v>
      </c>
      <c r="H1211" s="30">
        <f t="shared" si="237"/>
        <v>-2.8213810000000024</v>
      </c>
      <c r="I1211" s="30">
        <f>(C1211-C1210)*'ADF test'!$E$3</f>
        <v>-3.303827666244334</v>
      </c>
      <c r="J1211" s="5">
        <f t="shared" si="240"/>
        <v>0</v>
      </c>
      <c r="K1211" s="49">
        <f t="shared" si="246"/>
        <v>-93</v>
      </c>
      <c r="L1211" s="5">
        <f t="shared" si="241"/>
        <v>0</v>
      </c>
      <c r="M1211" s="49">
        <f t="shared" si="247"/>
        <v>-1593</v>
      </c>
      <c r="N1211" s="42">
        <f t="shared" si="238"/>
        <v>0</v>
      </c>
      <c r="P1211" s="5">
        <f t="shared" si="242"/>
        <v>262.38843300000019</v>
      </c>
      <c r="Q1211" s="5">
        <f t="shared" si="243"/>
        <v>-307.25597296072306</v>
      </c>
      <c r="R1211" s="5">
        <f t="shared" si="244"/>
        <v>-44.867539960722866</v>
      </c>
      <c r="S1211" s="3">
        <f t="shared" si="245"/>
        <v>46993.839089699344</v>
      </c>
    </row>
    <row r="1212" spans="1:19" x14ac:dyDescent="0.3">
      <c r="A1212" s="4">
        <v>42061</v>
      </c>
      <c r="B1212" s="11">
        <v>215.73889199999999</v>
      </c>
      <c r="C1212" s="11">
        <v>157.43714900000001</v>
      </c>
      <c r="D1212" s="3">
        <f>B1212-'ADF test'!$E$3*'Profitability analysis'!C1212</f>
        <v>53.802647628956151</v>
      </c>
      <c r="E1212" s="3">
        <f t="shared" si="239"/>
        <v>55.779514321894418</v>
      </c>
      <c r="F1212" s="3">
        <f t="shared" si="235"/>
        <v>4.8033265441525277</v>
      </c>
      <c r="G1212" s="17">
        <f t="shared" si="236"/>
        <v>-0.41156200286754679</v>
      </c>
      <c r="H1212" s="30">
        <f t="shared" si="237"/>
        <v>-7.1021110000000078</v>
      </c>
      <c r="I1212" s="30">
        <f>(C1212-C1211)*'ADF test'!$E$3</f>
        <v>-7.8708837695833083</v>
      </c>
      <c r="J1212" s="5">
        <f t="shared" si="240"/>
        <v>0</v>
      </c>
      <c r="K1212" s="49">
        <f t="shared" si="246"/>
        <v>-93</v>
      </c>
      <c r="L1212" s="5">
        <f t="shared" si="241"/>
        <v>0</v>
      </c>
      <c r="M1212" s="49">
        <f t="shared" si="247"/>
        <v>-1593</v>
      </c>
      <c r="N1212" s="42">
        <f t="shared" si="238"/>
        <v>0</v>
      </c>
      <c r="P1212" s="5">
        <f t="shared" si="242"/>
        <v>660.49632300000076</v>
      </c>
      <c r="Q1212" s="5">
        <f t="shared" si="243"/>
        <v>-731.99219057124765</v>
      </c>
      <c r="R1212" s="5">
        <f t="shared" si="244"/>
        <v>-71.49586757124689</v>
      </c>
      <c r="S1212" s="3">
        <f t="shared" si="245"/>
        <v>46922.343222128096</v>
      </c>
    </row>
    <row r="1213" spans="1:19" x14ac:dyDescent="0.3">
      <c r="A1213" s="4">
        <v>42062</v>
      </c>
      <c r="B1213" s="11">
        <v>229.21345500000001</v>
      </c>
      <c r="C1213" s="11">
        <v>165.656204</v>
      </c>
      <c r="D1213" s="3">
        <f>B1213-'ADF test'!$E$3*'Profitability analysis'!C1213</f>
        <v>58.823278965222528</v>
      </c>
      <c r="E1213" s="3">
        <f t="shared" si="239"/>
        <v>55.608916844401314</v>
      </c>
      <c r="F1213" s="3">
        <f t="shared" si="235"/>
        <v>4.5895858960329363</v>
      </c>
      <c r="G1213" s="17">
        <f t="shared" si="236"/>
        <v>0.70035994393297796</v>
      </c>
      <c r="H1213" s="30">
        <f t="shared" si="237"/>
        <v>13.474563000000018</v>
      </c>
      <c r="I1213" s="30">
        <f>(C1213-C1212)*'ADF test'!$E$3</f>
        <v>8.4539316637336288</v>
      </c>
      <c r="J1213" s="5">
        <f t="shared" si="240"/>
        <v>0</v>
      </c>
      <c r="K1213" s="49">
        <f t="shared" si="246"/>
        <v>-93</v>
      </c>
      <c r="L1213" s="5">
        <f t="shared" si="241"/>
        <v>0</v>
      </c>
      <c r="M1213" s="49">
        <f t="shared" si="247"/>
        <v>-1593</v>
      </c>
      <c r="N1213" s="42">
        <f t="shared" si="238"/>
        <v>0</v>
      </c>
      <c r="P1213" s="5">
        <f t="shared" si="242"/>
        <v>-1253.1343590000017</v>
      </c>
      <c r="Q1213" s="5">
        <f t="shared" si="243"/>
        <v>786.21564472722753</v>
      </c>
      <c r="R1213" s="5">
        <f t="shared" si="244"/>
        <v>-466.9187142727742</v>
      </c>
      <c r="S1213" s="3">
        <f t="shared" si="245"/>
        <v>46455.424507855321</v>
      </c>
    </row>
    <row r="1214" spans="1:19" x14ac:dyDescent="0.3">
      <c r="A1214" s="4">
        <v>42065</v>
      </c>
      <c r="B1214" s="11">
        <v>229.50531000000001</v>
      </c>
      <c r="C1214" s="11">
        <v>161.54667699999999</v>
      </c>
      <c r="D1214" s="3">
        <f>B1214-'ADF test'!$E$3*'Profitability analysis'!C1214</f>
        <v>63.342099282800802</v>
      </c>
      <c r="E1214" s="3">
        <f t="shared" si="239"/>
        <v>55.714875237282946</v>
      </c>
      <c r="F1214" s="3">
        <f t="shared" si="235"/>
        <v>4.7328169014116668</v>
      </c>
      <c r="G1214" s="17">
        <f t="shared" si="236"/>
        <v>1.6115611916537207</v>
      </c>
      <c r="H1214" s="30">
        <f t="shared" si="237"/>
        <v>0.2918549999999982</v>
      </c>
      <c r="I1214" s="30">
        <f>(C1214-C1213)*'ADF test'!$E$3</f>
        <v>-4.2269653175782862</v>
      </c>
      <c r="J1214" s="5">
        <f t="shared" si="240"/>
        <v>-10</v>
      </c>
      <c r="K1214" s="49">
        <f t="shared" si="246"/>
        <v>-103</v>
      </c>
      <c r="L1214" s="5">
        <f t="shared" si="241"/>
        <v>-10</v>
      </c>
      <c r="M1214" s="49">
        <f t="shared" si="247"/>
        <v>-1603</v>
      </c>
      <c r="N1214" s="42">
        <f t="shared" si="238"/>
        <v>-10</v>
      </c>
      <c r="P1214" s="5">
        <f t="shared" si="242"/>
        <v>-27.142514999999833</v>
      </c>
      <c r="Q1214" s="5">
        <f t="shared" si="243"/>
        <v>-393.10777453478062</v>
      </c>
      <c r="R1214" s="5">
        <f t="shared" si="244"/>
        <v>-420.25028953478045</v>
      </c>
      <c r="S1214" s="3">
        <f t="shared" si="245"/>
        <v>46035.174218320542</v>
      </c>
    </row>
    <row r="1215" spans="1:19" x14ac:dyDescent="0.3">
      <c r="A1215" s="4">
        <v>42066</v>
      </c>
      <c r="B1215" s="11">
        <v>233.39688100000001</v>
      </c>
      <c r="C1215" s="11">
        <v>164.23912000000001</v>
      </c>
      <c r="D1215" s="3">
        <f>B1215-'ADF test'!$E$3*'Profitability analysis'!C1215</f>
        <v>64.464285100380437</v>
      </c>
      <c r="E1215" s="3">
        <f t="shared" si="239"/>
        <v>55.77890026908721</v>
      </c>
      <c r="F1215" s="3">
        <f t="shared" si="235"/>
        <v>4.8401543618974001</v>
      </c>
      <c r="G1215" s="17">
        <f t="shared" si="236"/>
        <v>1.7944437680885139</v>
      </c>
      <c r="H1215" s="30">
        <f t="shared" si="237"/>
        <v>3.891570999999999</v>
      </c>
      <c r="I1215" s="30">
        <f>(C1215-C1214)*'ADF test'!$E$3</f>
        <v>2.7693851824203866</v>
      </c>
      <c r="J1215" s="5">
        <f t="shared" si="240"/>
        <v>-10</v>
      </c>
      <c r="K1215" s="49">
        <f t="shared" si="246"/>
        <v>-113</v>
      </c>
      <c r="L1215" s="5">
        <f t="shared" si="241"/>
        <v>-10</v>
      </c>
      <c r="M1215" s="49">
        <f t="shared" si="247"/>
        <v>-1613</v>
      </c>
      <c r="N1215" s="42">
        <f t="shared" si="238"/>
        <v>-10</v>
      </c>
      <c r="P1215" s="5">
        <f t="shared" si="242"/>
        <v>-400.8318129999999</v>
      </c>
      <c r="Q1215" s="5">
        <f t="shared" si="243"/>
        <v>285.24667378929979</v>
      </c>
      <c r="R1215" s="5">
        <f t="shared" si="244"/>
        <v>-115.58513921070011</v>
      </c>
      <c r="S1215" s="3">
        <f t="shared" si="245"/>
        <v>45919.589079109843</v>
      </c>
    </row>
    <row r="1216" spans="1:19" x14ac:dyDescent="0.3">
      <c r="A1216" s="4">
        <v>42067</v>
      </c>
      <c r="B1216" s="11">
        <v>225.07865899999999</v>
      </c>
      <c r="C1216" s="11">
        <v>160.64920000000001</v>
      </c>
      <c r="D1216" s="3">
        <f>B1216-'ADF test'!$E$3*'Profitability analysis'!C1216</f>
        <v>59.83857256263255</v>
      </c>
      <c r="E1216" s="3">
        <f t="shared" si="239"/>
        <v>55.779483515365754</v>
      </c>
      <c r="F1216" s="3">
        <f t="shared" si="235"/>
        <v>4.8406592744362689</v>
      </c>
      <c r="G1216" s="17">
        <f t="shared" si="236"/>
        <v>0.83854054110005638</v>
      </c>
      <c r="H1216" s="30">
        <f t="shared" si="237"/>
        <v>-8.31822200000002</v>
      </c>
      <c r="I1216" s="30">
        <f>(C1216-C1215)*'ADF test'!$E$3</f>
        <v>-3.6925094622521319</v>
      </c>
      <c r="J1216" s="5">
        <f t="shared" si="240"/>
        <v>0</v>
      </c>
      <c r="K1216" s="49">
        <f t="shared" si="246"/>
        <v>-113</v>
      </c>
      <c r="L1216" s="5">
        <f t="shared" si="241"/>
        <v>0</v>
      </c>
      <c r="M1216" s="49">
        <f t="shared" si="247"/>
        <v>-1613</v>
      </c>
      <c r="N1216" s="42">
        <f t="shared" si="238"/>
        <v>0</v>
      </c>
      <c r="P1216" s="5">
        <f t="shared" si="242"/>
        <v>939.95908600000223</v>
      </c>
      <c r="Q1216" s="5">
        <f t="shared" si="243"/>
        <v>-417.2535692344909</v>
      </c>
      <c r="R1216" s="5">
        <f t="shared" si="244"/>
        <v>522.70551676551133</v>
      </c>
      <c r="S1216" s="3">
        <f t="shared" si="245"/>
        <v>46442.294595875355</v>
      </c>
    </row>
    <row r="1217" spans="1:19" x14ac:dyDescent="0.3">
      <c r="A1217" s="4">
        <v>42068</v>
      </c>
      <c r="B1217" s="11">
        <v>223.035583</v>
      </c>
      <c r="C1217" s="11">
        <v>161.97178600000001</v>
      </c>
      <c r="D1217" s="3">
        <f>B1217-'ADF test'!$E$3*'Profitability analysis'!C1217</f>
        <v>56.435114905202255</v>
      </c>
      <c r="E1217" s="3">
        <f t="shared" si="239"/>
        <v>55.817310411452588</v>
      </c>
      <c r="F1217" s="3">
        <f t="shared" si="235"/>
        <v>4.8412195715857127</v>
      </c>
      <c r="G1217" s="17">
        <f t="shared" si="236"/>
        <v>0.12761340084133146</v>
      </c>
      <c r="H1217" s="30">
        <f t="shared" si="237"/>
        <v>-2.043075999999985</v>
      </c>
      <c r="I1217" s="30">
        <f>(C1217-C1216)*'ADF test'!$E$3</f>
        <v>1.3603816574303031</v>
      </c>
      <c r="J1217" s="5">
        <f t="shared" si="240"/>
        <v>0</v>
      </c>
      <c r="K1217" s="49">
        <f t="shared" si="246"/>
        <v>-113</v>
      </c>
      <c r="L1217" s="5">
        <f t="shared" si="241"/>
        <v>0</v>
      </c>
      <c r="M1217" s="49">
        <f t="shared" si="247"/>
        <v>-1613</v>
      </c>
      <c r="N1217" s="42">
        <f t="shared" si="238"/>
        <v>0</v>
      </c>
      <c r="P1217" s="5">
        <f t="shared" si="242"/>
        <v>230.86758799999831</v>
      </c>
      <c r="Q1217" s="5">
        <f t="shared" si="243"/>
        <v>153.72312728962424</v>
      </c>
      <c r="R1217" s="5">
        <f t="shared" si="244"/>
        <v>384.59071528962255</v>
      </c>
      <c r="S1217" s="3">
        <f t="shared" si="245"/>
        <v>46826.885311164981</v>
      </c>
    </row>
    <row r="1218" spans="1:19" x14ac:dyDescent="0.3">
      <c r="A1218" s="4">
        <v>42072</v>
      </c>
      <c r="B1218" s="11">
        <v>216.46856700000001</v>
      </c>
      <c r="C1218" s="11">
        <v>160.22406000000001</v>
      </c>
      <c r="D1218" s="3">
        <f>B1218-'ADF test'!$E$3*'Profitability analysis'!C1218</f>
        <v>51.665769826120851</v>
      </c>
      <c r="E1218" s="3">
        <f t="shared" si="239"/>
        <v>55.757506962997198</v>
      </c>
      <c r="F1218" s="3">
        <f t="shared" si="235"/>
        <v>4.8822524730140282</v>
      </c>
      <c r="G1218" s="17">
        <f t="shared" si="236"/>
        <v>-0.83808388842913284</v>
      </c>
      <c r="H1218" s="30">
        <f t="shared" si="237"/>
        <v>-6.5670159999999953</v>
      </c>
      <c r="I1218" s="30">
        <f>(C1218-C1217)*'ADF test'!$E$3</f>
        <v>-1.7976709209185882</v>
      </c>
      <c r="J1218" s="5">
        <f t="shared" si="240"/>
        <v>0</v>
      </c>
      <c r="K1218" s="49">
        <f t="shared" si="246"/>
        <v>-113</v>
      </c>
      <c r="L1218" s="5">
        <f t="shared" si="241"/>
        <v>0</v>
      </c>
      <c r="M1218" s="49">
        <f t="shared" si="247"/>
        <v>-1613</v>
      </c>
      <c r="N1218" s="42">
        <f t="shared" si="238"/>
        <v>0</v>
      </c>
      <c r="P1218" s="5">
        <f t="shared" si="242"/>
        <v>742.07280799999944</v>
      </c>
      <c r="Q1218" s="5">
        <f t="shared" si="243"/>
        <v>-203.13681406380047</v>
      </c>
      <c r="R1218" s="5">
        <f t="shared" si="244"/>
        <v>538.935993936199</v>
      </c>
      <c r="S1218" s="3">
        <f t="shared" si="245"/>
        <v>47365.821305101177</v>
      </c>
    </row>
    <row r="1219" spans="1:19" x14ac:dyDescent="0.3">
      <c r="A1219" s="4">
        <v>42073</v>
      </c>
      <c r="B1219" s="11">
        <v>213.50123600000001</v>
      </c>
      <c r="C1219" s="11">
        <v>161.49943500000001</v>
      </c>
      <c r="D1219" s="3">
        <f>B1219-'ADF test'!$E$3*'Profitability analysis'!C1219</f>
        <v>47.386617321624982</v>
      </c>
      <c r="E1219" s="3">
        <f t="shared" si="239"/>
        <v>55.641029015200601</v>
      </c>
      <c r="F1219" s="3">
        <f t="shared" si="235"/>
        <v>5.04168593667021</v>
      </c>
      <c r="G1219" s="17">
        <f t="shared" si="236"/>
        <v>-1.637232425276228</v>
      </c>
      <c r="H1219" s="30">
        <f t="shared" si="237"/>
        <v>-2.9673310000000015</v>
      </c>
      <c r="I1219" s="30">
        <f>(C1219-C1218)*'ADF test'!$E$3</f>
        <v>1.3118215044958641</v>
      </c>
      <c r="J1219" s="5">
        <f t="shared" si="240"/>
        <v>10</v>
      </c>
      <c r="K1219" s="49">
        <f t="shared" si="246"/>
        <v>-103</v>
      </c>
      <c r="L1219" s="5">
        <f t="shared" si="241"/>
        <v>0</v>
      </c>
      <c r="M1219" s="49">
        <f t="shared" si="247"/>
        <v>-1613</v>
      </c>
      <c r="N1219" s="42">
        <f t="shared" si="238"/>
        <v>10</v>
      </c>
      <c r="P1219" s="5">
        <f t="shared" si="242"/>
        <v>335.30840300000017</v>
      </c>
      <c r="Q1219" s="5">
        <f t="shared" si="243"/>
        <v>148.23583000803265</v>
      </c>
      <c r="R1219" s="5">
        <f t="shared" si="244"/>
        <v>483.54423300803285</v>
      </c>
      <c r="S1219" s="3">
        <f t="shared" si="245"/>
        <v>47849.36553810921</v>
      </c>
    </row>
    <row r="1220" spans="1:19" x14ac:dyDescent="0.3">
      <c r="A1220" s="4">
        <v>42074</v>
      </c>
      <c r="B1220" s="11">
        <v>211.993256</v>
      </c>
      <c r="C1220" s="11">
        <v>160.50749200000001</v>
      </c>
      <c r="D1220" s="3">
        <f>B1220-'ADF test'!$E$3*'Profitability analysis'!C1220</f>
        <v>46.898927164717492</v>
      </c>
      <c r="E1220" s="3">
        <f t="shared" si="239"/>
        <v>55.803220485615725</v>
      </c>
      <c r="F1220" s="3">
        <f t="shared" si="235"/>
        <v>4.6520333198374804</v>
      </c>
      <c r="G1220" s="17">
        <f t="shared" si="236"/>
        <v>-1.9140648204147657</v>
      </c>
      <c r="H1220" s="30">
        <f t="shared" si="237"/>
        <v>-1.5079800000000034</v>
      </c>
      <c r="I1220" s="30">
        <f>(C1220-C1219)*'ADF test'!$E$3</f>
        <v>-1.0202898430925287</v>
      </c>
      <c r="J1220" s="5">
        <f t="shared" si="240"/>
        <v>10</v>
      </c>
      <c r="K1220" s="49">
        <f t="shared" si="246"/>
        <v>-93</v>
      </c>
      <c r="L1220" s="5">
        <f t="shared" si="241"/>
        <v>0</v>
      </c>
      <c r="M1220" s="49">
        <f t="shared" si="247"/>
        <v>-1613</v>
      </c>
      <c r="N1220" s="42">
        <f t="shared" si="238"/>
        <v>10</v>
      </c>
      <c r="P1220" s="5">
        <f t="shared" si="242"/>
        <v>155.32194000000035</v>
      </c>
      <c r="Q1220" s="5">
        <f t="shared" si="243"/>
        <v>-105.08985383853046</v>
      </c>
      <c r="R1220" s="5">
        <f t="shared" si="244"/>
        <v>50.232086161469894</v>
      </c>
      <c r="S1220" s="3">
        <f t="shared" si="245"/>
        <v>47899.597624270682</v>
      </c>
    </row>
    <row r="1221" spans="1:19" x14ac:dyDescent="0.3">
      <c r="A1221" s="4">
        <v>42075</v>
      </c>
      <c r="B1221" s="11">
        <v>214.08497600000001</v>
      </c>
      <c r="C1221" s="11">
        <v>161.49943500000001</v>
      </c>
      <c r="D1221" s="3">
        <f>B1221-'ADF test'!$E$3*'Profitability analysis'!C1221</f>
        <v>47.970357321624988</v>
      </c>
      <c r="E1221" s="3">
        <f t="shared" si="239"/>
        <v>55.661134969097489</v>
      </c>
      <c r="F1221" s="3">
        <f t="shared" si="235"/>
        <v>4.8266575760680821</v>
      </c>
      <c r="G1221" s="17">
        <f t="shared" si="236"/>
        <v>-1.5933961600270812</v>
      </c>
      <c r="H1221" s="30">
        <f t="shared" si="237"/>
        <v>2.0917200000000093</v>
      </c>
      <c r="I1221" s="30">
        <f>(C1221-C1220)*'ADF test'!$E$3</f>
        <v>1.0202898430925287</v>
      </c>
      <c r="J1221" s="5">
        <f t="shared" si="240"/>
        <v>10</v>
      </c>
      <c r="K1221" s="49">
        <f t="shared" si="246"/>
        <v>-83</v>
      </c>
      <c r="L1221" s="5">
        <f t="shared" si="241"/>
        <v>0</v>
      </c>
      <c r="M1221" s="49">
        <f t="shared" si="247"/>
        <v>-1613</v>
      </c>
      <c r="N1221" s="42">
        <f t="shared" si="238"/>
        <v>10</v>
      </c>
      <c r="P1221" s="5">
        <f t="shared" si="242"/>
        <v>-194.52996000000087</v>
      </c>
      <c r="Q1221" s="5">
        <f t="shared" si="243"/>
        <v>94.886955407605171</v>
      </c>
      <c r="R1221" s="5">
        <f t="shared" si="244"/>
        <v>-99.643004592395698</v>
      </c>
      <c r="S1221" s="3">
        <f t="shared" si="245"/>
        <v>47799.954619678283</v>
      </c>
    </row>
    <row r="1222" spans="1:19" x14ac:dyDescent="0.3">
      <c r="A1222" s="4">
        <v>42076</v>
      </c>
      <c r="B1222" s="11">
        <v>210.14475999999999</v>
      </c>
      <c r="C1222" s="11">
        <v>159.798935</v>
      </c>
      <c r="D1222" s="3">
        <f>B1222-'ADF test'!$E$3*'Profitability analysis'!C1222</f>
        <v>45.77923666095279</v>
      </c>
      <c r="E1222" s="3">
        <f t="shared" si="239"/>
        <v>55.076767829634655</v>
      </c>
      <c r="F1222" s="3">
        <f t="shared" si="235"/>
        <v>4.9288050913371597</v>
      </c>
      <c r="G1222" s="17">
        <f t="shared" si="236"/>
        <v>-1.8863661671310867</v>
      </c>
      <c r="H1222" s="30">
        <f t="shared" si="237"/>
        <v>-3.9402160000000208</v>
      </c>
      <c r="I1222" s="30">
        <f>(C1222-C1221)*'ADF test'!$E$3</f>
        <v>-1.7490953393278286</v>
      </c>
      <c r="J1222" s="5">
        <f t="shared" si="240"/>
        <v>10</v>
      </c>
      <c r="K1222" s="49">
        <f t="shared" si="246"/>
        <v>-73</v>
      </c>
      <c r="L1222" s="5">
        <f t="shared" si="241"/>
        <v>0</v>
      </c>
      <c r="M1222" s="49">
        <f t="shared" si="247"/>
        <v>-1613</v>
      </c>
      <c r="N1222" s="42">
        <f t="shared" si="238"/>
        <v>10</v>
      </c>
      <c r="P1222" s="5">
        <f t="shared" si="242"/>
        <v>327.03792800000173</v>
      </c>
      <c r="Q1222" s="5">
        <f t="shared" si="243"/>
        <v>-145.17491316420978</v>
      </c>
      <c r="R1222" s="5">
        <f t="shared" si="244"/>
        <v>181.86301483579194</v>
      </c>
      <c r="S1222" s="3">
        <f t="shared" si="245"/>
        <v>47981.817634514075</v>
      </c>
    </row>
    <row r="1223" spans="1:19" x14ac:dyDescent="0.3">
      <c r="A1223" s="4">
        <v>42079</v>
      </c>
      <c r="B1223" s="11">
        <v>210.485275</v>
      </c>
      <c r="C1223" s="11">
        <v>160.55471800000001</v>
      </c>
      <c r="D1223" s="3">
        <f>B1223-'ADF test'!$E$3*'Profitability analysis'!C1223</f>
        <v>45.342370583126751</v>
      </c>
      <c r="E1223" s="3">
        <f t="shared" si="239"/>
        <v>54.476633815369532</v>
      </c>
      <c r="F1223" s="3">
        <f t="shared" si="235"/>
        <v>4.9829622347684044</v>
      </c>
      <c r="G1223" s="17">
        <f t="shared" si="236"/>
        <v>-1.8330990286277613</v>
      </c>
      <c r="H1223" s="30">
        <f t="shared" si="237"/>
        <v>0.34051500000001056</v>
      </c>
      <c r="I1223" s="30">
        <f>(C1223-C1222)*'ADF test'!$E$3</f>
        <v>0.77738107782605959</v>
      </c>
      <c r="J1223" s="5">
        <f t="shared" si="240"/>
        <v>10</v>
      </c>
      <c r="K1223" s="49">
        <f t="shared" si="246"/>
        <v>-63</v>
      </c>
      <c r="L1223" s="5">
        <f t="shared" si="241"/>
        <v>0</v>
      </c>
      <c r="M1223" s="49">
        <f t="shared" si="247"/>
        <v>-1613</v>
      </c>
      <c r="N1223" s="42">
        <f t="shared" si="238"/>
        <v>10</v>
      </c>
      <c r="P1223" s="5">
        <f t="shared" si="242"/>
        <v>-24.857595000000771</v>
      </c>
      <c r="Q1223" s="5">
        <f t="shared" si="243"/>
        <v>56.748818681302353</v>
      </c>
      <c r="R1223" s="5">
        <f t="shared" si="244"/>
        <v>31.891223681301582</v>
      </c>
      <c r="S1223" s="3">
        <f t="shared" si="245"/>
        <v>48013.708858195379</v>
      </c>
    </row>
    <row r="1224" spans="1:19" x14ac:dyDescent="0.3">
      <c r="A1224" s="4">
        <v>42080</v>
      </c>
      <c r="B1224" s="11">
        <v>212.09054599999999</v>
      </c>
      <c r="C1224" s="11">
        <v>161.357742</v>
      </c>
      <c r="D1224" s="3">
        <f>B1224-'ADF test'!$E$3*'Profitability analysis'!C1224</f>
        <v>46.121669495053595</v>
      </c>
      <c r="E1224" s="3">
        <f t="shared" si="239"/>
        <v>54.154073373749704</v>
      </c>
      <c r="F1224" s="3">
        <f t="shared" si="235"/>
        <v>5.2027984956716642</v>
      </c>
      <c r="G1224" s="17">
        <f t="shared" si="236"/>
        <v>-1.5438621898154354</v>
      </c>
      <c r="H1224" s="30">
        <f t="shared" si="237"/>
        <v>1.6052709999999877</v>
      </c>
      <c r="I1224" s="30">
        <f>(C1224-C1223)*'ADF test'!$E$3</f>
        <v>0.82597208807314004</v>
      </c>
      <c r="J1224" s="5">
        <f t="shared" si="240"/>
        <v>10</v>
      </c>
      <c r="K1224" s="49">
        <f t="shared" si="246"/>
        <v>-53</v>
      </c>
      <c r="L1224" s="5">
        <f t="shared" si="241"/>
        <v>0</v>
      </c>
      <c r="M1224" s="49">
        <f t="shared" si="247"/>
        <v>-1613</v>
      </c>
      <c r="N1224" s="42">
        <f t="shared" si="238"/>
        <v>10</v>
      </c>
      <c r="P1224" s="5">
        <f t="shared" si="242"/>
        <v>-101.13207299999922</v>
      </c>
      <c r="Q1224" s="5">
        <f t="shared" si="243"/>
        <v>52.036241548607819</v>
      </c>
      <c r="R1224" s="5">
        <f t="shared" si="244"/>
        <v>-49.095831451391405</v>
      </c>
      <c r="S1224" s="3">
        <f t="shared" si="245"/>
        <v>47964.613026743988</v>
      </c>
    </row>
    <row r="1225" spans="1:19" x14ac:dyDescent="0.3">
      <c r="A1225" s="4">
        <v>42081</v>
      </c>
      <c r="B1225" s="11">
        <v>214.571426</v>
      </c>
      <c r="C1225" s="11">
        <v>160.27130099999999</v>
      </c>
      <c r="D1225" s="3">
        <f>B1225-'ADF test'!$E$3*'Profitability analysis'!C1225</f>
        <v>49.720037815873752</v>
      </c>
      <c r="E1225" s="3">
        <f t="shared" si="239"/>
        <v>53.71633118391545</v>
      </c>
      <c r="F1225" s="3">
        <f t="shared" si="235"/>
        <v>4.9939866269591651</v>
      </c>
      <c r="G1225" s="17">
        <f t="shared" si="236"/>
        <v>-0.80022107918119079</v>
      </c>
      <c r="H1225" s="30">
        <f t="shared" si="237"/>
        <v>2.4808800000000133</v>
      </c>
      <c r="I1225" s="30">
        <f>(C1225-C1224)*'ADF test'!$E$3</f>
        <v>-1.1174883208201547</v>
      </c>
      <c r="J1225" s="5">
        <f t="shared" si="240"/>
        <v>0</v>
      </c>
      <c r="K1225" s="49">
        <f t="shared" si="246"/>
        <v>-53</v>
      </c>
      <c r="L1225" s="5">
        <f t="shared" si="241"/>
        <v>0</v>
      </c>
      <c r="M1225" s="49">
        <f t="shared" si="247"/>
        <v>-1613</v>
      </c>
      <c r="N1225" s="42">
        <f t="shared" si="238"/>
        <v>0</v>
      </c>
      <c r="P1225" s="5">
        <f t="shared" si="242"/>
        <v>-131.4866400000007</v>
      </c>
      <c r="Q1225" s="5">
        <f t="shared" si="243"/>
        <v>-59.226881003468201</v>
      </c>
      <c r="R1225" s="5">
        <f t="shared" si="244"/>
        <v>-190.71352100346891</v>
      </c>
      <c r="S1225" s="3">
        <f t="shared" si="245"/>
        <v>47773.899505740519</v>
      </c>
    </row>
    <row r="1226" spans="1:19" x14ac:dyDescent="0.3">
      <c r="A1226" s="4">
        <v>42082</v>
      </c>
      <c r="B1226" s="11">
        <v>209.99882500000001</v>
      </c>
      <c r="C1226" s="11">
        <v>159.893417</v>
      </c>
      <c r="D1226" s="3">
        <f>B1226-'ADF test'!$E$3*'Profitability analysis'!C1226</f>
        <v>45.536119640458622</v>
      </c>
      <c r="E1226" s="3">
        <f t="shared" si="239"/>
        <v>53.405223390300904</v>
      </c>
      <c r="F1226" s="3">
        <f t="shared" si="235"/>
        <v>5.20589827702723</v>
      </c>
      <c r="G1226" s="17">
        <f t="shared" si="236"/>
        <v>-1.5115746276809399</v>
      </c>
      <c r="H1226" s="30">
        <f t="shared" si="237"/>
        <v>-4.5726009999999917</v>
      </c>
      <c r="I1226" s="30">
        <f>(C1226-C1225)*'ADF test'!$E$3</f>
        <v>-0.38868282458485481</v>
      </c>
      <c r="J1226" s="5">
        <f t="shared" si="240"/>
        <v>10</v>
      </c>
      <c r="K1226" s="49">
        <f t="shared" si="246"/>
        <v>-43</v>
      </c>
      <c r="L1226" s="5">
        <f t="shared" si="241"/>
        <v>0</v>
      </c>
      <c r="M1226" s="49">
        <f t="shared" si="247"/>
        <v>-1613</v>
      </c>
      <c r="N1226" s="42">
        <f t="shared" si="238"/>
        <v>10</v>
      </c>
      <c r="P1226" s="5">
        <f t="shared" si="242"/>
        <v>242.34785299999956</v>
      </c>
      <c r="Q1226" s="5">
        <f t="shared" si="243"/>
        <v>-20.600189702997305</v>
      </c>
      <c r="R1226" s="5">
        <f t="shared" si="244"/>
        <v>221.74766329700225</v>
      </c>
      <c r="S1226" s="3">
        <f t="shared" si="245"/>
        <v>47995.647169037518</v>
      </c>
    </row>
    <row r="1227" spans="1:19" x14ac:dyDescent="0.3">
      <c r="A1227" s="4">
        <v>42083</v>
      </c>
      <c r="B1227" s="11">
        <v>206.836929</v>
      </c>
      <c r="C1227" s="11">
        <v>158.09845000000001</v>
      </c>
      <c r="D1227" s="3">
        <f>B1227-'ADF test'!$E$3*'Profitability analysis'!C1227</f>
        <v>44.220485571624266</v>
      </c>
      <c r="E1227" s="3">
        <f t="shared" si="239"/>
        <v>53.037466278024993</v>
      </c>
      <c r="F1227" s="3">
        <f t="shared" si="235"/>
        <v>5.4545993424370005</v>
      </c>
      <c r="G1227" s="17">
        <f t="shared" si="236"/>
        <v>-1.6164304934010947</v>
      </c>
      <c r="H1227" s="30">
        <f t="shared" si="237"/>
        <v>-3.1618960000000129</v>
      </c>
      <c r="I1227" s="30">
        <f>(C1227-C1226)*'ADF test'!$E$3</f>
        <v>-1.8462619311656687</v>
      </c>
      <c r="J1227" s="5">
        <f t="shared" si="240"/>
        <v>10</v>
      </c>
      <c r="K1227" s="49">
        <f t="shared" si="246"/>
        <v>-33</v>
      </c>
      <c r="L1227" s="5">
        <f t="shared" si="241"/>
        <v>0</v>
      </c>
      <c r="M1227" s="49">
        <f t="shared" si="247"/>
        <v>-1613</v>
      </c>
      <c r="N1227" s="42">
        <f t="shared" si="238"/>
        <v>10</v>
      </c>
      <c r="P1227" s="5">
        <f t="shared" si="242"/>
        <v>135.96152800000056</v>
      </c>
      <c r="Q1227" s="5">
        <f t="shared" si="243"/>
        <v>-79.389263040123751</v>
      </c>
      <c r="R1227" s="5">
        <f t="shared" si="244"/>
        <v>56.572264959876804</v>
      </c>
      <c r="S1227" s="3">
        <f t="shared" si="245"/>
        <v>48052.219433997394</v>
      </c>
    </row>
    <row r="1228" spans="1:19" x14ac:dyDescent="0.3">
      <c r="A1228" s="4">
        <v>42086</v>
      </c>
      <c r="B1228" s="11">
        <v>203.43180799999999</v>
      </c>
      <c r="C1228" s="11">
        <v>156.63414</v>
      </c>
      <c r="D1228" s="3">
        <f>B1228-'ADF test'!$E$3*'Profitability analysis'!C1228</f>
        <v>42.321520288372966</v>
      </c>
      <c r="E1228" s="3">
        <f t="shared" si="239"/>
        <v>52.621284853318294</v>
      </c>
      <c r="F1228" s="3">
        <f t="shared" si="235"/>
        <v>5.7814541064366995</v>
      </c>
      <c r="G1228" s="17">
        <f t="shared" si="236"/>
        <v>-1.7815180014104464</v>
      </c>
      <c r="H1228" s="30">
        <f t="shared" si="237"/>
        <v>-3.4051210000000083</v>
      </c>
      <c r="I1228" s="30">
        <f>(C1228-C1227)*'ADF test'!$E$3</f>
        <v>-1.5061557167486888</v>
      </c>
      <c r="J1228" s="5">
        <f t="shared" si="240"/>
        <v>10</v>
      </c>
      <c r="K1228" s="49">
        <f t="shared" si="246"/>
        <v>-23</v>
      </c>
      <c r="L1228" s="5">
        <f t="shared" si="241"/>
        <v>0</v>
      </c>
      <c r="M1228" s="49">
        <f t="shared" si="247"/>
        <v>-1613</v>
      </c>
      <c r="N1228" s="42">
        <f t="shared" si="238"/>
        <v>10</v>
      </c>
      <c r="P1228" s="5">
        <f t="shared" si="242"/>
        <v>112.36899300000027</v>
      </c>
      <c r="Q1228" s="5">
        <f t="shared" si="243"/>
        <v>-49.703138652706727</v>
      </c>
      <c r="R1228" s="5">
        <f t="shared" si="244"/>
        <v>62.665854347293546</v>
      </c>
      <c r="S1228" s="3">
        <f t="shared" si="245"/>
        <v>48114.885288344689</v>
      </c>
    </row>
    <row r="1229" spans="1:19" x14ac:dyDescent="0.3">
      <c r="A1229" s="4">
        <v>42087</v>
      </c>
      <c r="B1229" s="11">
        <v>199.053787</v>
      </c>
      <c r="C1229" s="11">
        <v>154.886414</v>
      </c>
      <c r="D1229" s="3">
        <f>B1229-'ADF test'!$E$3*'Profitability analysis'!C1229</f>
        <v>39.741170209291568</v>
      </c>
      <c r="E1229" s="3">
        <f t="shared" si="239"/>
        <v>52.090028196895531</v>
      </c>
      <c r="F1229" s="3">
        <f t="shared" si="235"/>
        <v>6.2073722960292566</v>
      </c>
      <c r="G1229" s="17">
        <f t="shared" si="236"/>
        <v>-1.9893857495068088</v>
      </c>
      <c r="H1229" s="30">
        <f t="shared" si="237"/>
        <v>-4.3780209999999897</v>
      </c>
      <c r="I1229" s="30">
        <f>(C1229-C1228)*'ADF test'!$E$3</f>
        <v>-1.7976709209185882</v>
      </c>
      <c r="J1229" s="5">
        <f t="shared" si="240"/>
        <v>10</v>
      </c>
      <c r="K1229" s="49">
        <f t="shared" si="246"/>
        <v>-13</v>
      </c>
      <c r="L1229" s="5">
        <f t="shared" si="241"/>
        <v>0</v>
      </c>
      <c r="M1229" s="49">
        <f t="shared" si="247"/>
        <v>-1613</v>
      </c>
      <c r="N1229" s="42">
        <f t="shared" si="238"/>
        <v>10</v>
      </c>
      <c r="P1229" s="5">
        <f t="shared" si="242"/>
        <v>100.69448299999976</v>
      </c>
      <c r="Q1229" s="5">
        <f t="shared" si="243"/>
        <v>-41.346431181127528</v>
      </c>
      <c r="R1229" s="5">
        <f t="shared" si="244"/>
        <v>59.348051818872236</v>
      </c>
      <c r="S1229" s="3">
        <f t="shared" si="245"/>
        <v>48174.233340163562</v>
      </c>
    </row>
    <row r="1230" spans="1:19" x14ac:dyDescent="0.3">
      <c r="A1230" s="4">
        <v>42088</v>
      </c>
      <c r="B1230" s="11">
        <v>197.302582</v>
      </c>
      <c r="C1230" s="11">
        <v>156.87033099999999</v>
      </c>
      <c r="D1230" s="3">
        <f>B1230-'ADF test'!$E$3*'Profitability analysis'!C1230</f>
        <v>35.949353637216745</v>
      </c>
      <c r="E1230" s="3">
        <f t="shared" si="239"/>
        <v>51.492869310470539</v>
      </c>
      <c r="F1230" s="3">
        <f t="shared" si="235"/>
        <v>6.8583919510044247</v>
      </c>
      <c r="G1230" s="17">
        <f t="shared" si="236"/>
        <v>-2.266349865142574</v>
      </c>
      <c r="H1230" s="30">
        <f t="shared" si="237"/>
        <v>-1.7512049999999988</v>
      </c>
      <c r="I1230" s="30">
        <f>(C1230-C1229)*'ADF test'!$E$3</f>
        <v>2.0406115720748139</v>
      </c>
      <c r="J1230" s="5">
        <f t="shared" si="240"/>
        <v>10</v>
      </c>
      <c r="K1230" s="49">
        <f t="shared" si="246"/>
        <v>-3</v>
      </c>
      <c r="L1230" s="5">
        <f t="shared" si="241"/>
        <v>0</v>
      </c>
      <c r="M1230" s="49">
        <f t="shared" si="247"/>
        <v>-1613</v>
      </c>
      <c r="N1230" s="42">
        <f t="shared" si="238"/>
        <v>10</v>
      </c>
      <c r="P1230" s="5">
        <f t="shared" si="242"/>
        <v>22.765664999999984</v>
      </c>
      <c r="Q1230" s="5">
        <f t="shared" si="243"/>
        <v>26.527950436972581</v>
      </c>
      <c r="R1230" s="5">
        <f t="shared" si="244"/>
        <v>49.293615436972566</v>
      </c>
      <c r="S1230" s="3">
        <f t="shared" si="245"/>
        <v>48223.526955600537</v>
      </c>
    </row>
    <row r="1231" spans="1:19" x14ac:dyDescent="0.3">
      <c r="A1231" s="4">
        <v>42089</v>
      </c>
      <c r="B1231" s="11">
        <v>192.00031999999999</v>
      </c>
      <c r="C1231" s="11">
        <v>153.04420500000001</v>
      </c>
      <c r="D1231" s="3">
        <f>B1231-'ADF test'!$E$3*'Profitability analysis'!C1231</f>
        <v>34.582557179281423</v>
      </c>
      <c r="E1231" s="3">
        <f t="shared" si="239"/>
        <v>50.820851368192407</v>
      </c>
      <c r="F1231" s="3">
        <f t="shared" si="235"/>
        <v>7.4877718877439916</v>
      </c>
      <c r="G1231" s="17">
        <f t="shared" si="236"/>
        <v>-2.1686416777052031</v>
      </c>
      <c r="H1231" s="30">
        <f t="shared" si="237"/>
        <v>-5.3022620000000131</v>
      </c>
      <c r="I1231" s="30">
        <f>(C1231-C1230)*'ADF test'!$E$3</f>
        <v>-3.9354655420646782</v>
      </c>
      <c r="J1231" s="5">
        <f t="shared" si="240"/>
        <v>10</v>
      </c>
      <c r="K1231" s="49">
        <f t="shared" si="246"/>
        <v>7</v>
      </c>
      <c r="L1231" s="5">
        <f t="shared" si="241"/>
        <v>0</v>
      </c>
      <c r="M1231" s="49">
        <f t="shared" si="247"/>
        <v>-1613</v>
      </c>
      <c r="N1231" s="42">
        <f t="shared" si="238"/>
        <v>10</v>
      </c>
      <c r="P1231" s="5">
        <f t="shared" si="242"/>
        <v>15.906786000000039</v>
      </c>
      <c r="Q1231" s="5">
        <f t="shared" si="243"/>
        <v>-11.806396626194035</v>
      </c>
      <c r="R1231" s="5">
        <f t="shared" si="244"/>
        <v>4.1003893738060047</v>
      </c>
      <c r="S1231" s="3">
        <f t="shared" si="245"/>
        <v>48227.627344974346</v>
      </c>
    </row>
    <row r="1232" spans="1:19" x14ac:dyDescent="0.3">
      <c r="A1232" s="4">
        <v>42090</v>
      </c>
      <c r="B1232" s="11">
        <v>193.16778600000001</v>
      </c>
      <c r="C1232" s="11">
        <v>151.249268</v>
      </c>
      <c r="D1232" s="3">
        <f>B1232-'ADF test'!$E$3*'Profitability analysis'!C1232</f>
        <v>37.596254253134447</v>
      </c>
      <c r="E1232" s="3">
        <f t="shared" si="239"/>
        <v>50.069332126465</v>
      </c>
      <c r="F1232" s="3">
        <f t="shared" si="235"/>
        <v>7.6496584788964705</v>
      </c>
      <c r="G1232" s="17">
        <f t="shared" si="236"/>
        <v>-1.6305404885382415</v>
      </c>
      <c r="H1232" s="30">
        <f t="shared" si="237"/>
        <v>1.1674660000000188</v>
      </c>
      <c r="I1232" s="30">
        <f>(C1232-C1231)*'ADF test'!$E$3</f>
        <v>-1.8462310738530272</v>
      </c>
      <c r="J1232" s="5">
        <f t="shared" si="240"/>
        <v>10</v>
      </c>
      <c r="K1232" s="49">
        <f t="shared" si="246"/>
        <v>17</v>
      </c>
      <c r="L1232" s="5">
        <f t="shared" si="241"/>
        <v>0</v>
      </c>
      <c r="M1232" s="49">
        <f t="shared" si="247"/>
        <v>-1613</v>
      </c>
      <c r="N1232" s="42">
        <f t="shared" si="238"/>
        <v>10</v>
      </c>
      <c r="P1232" s="5">
        <f t="shared" si="242"/>
        <v>8.1722620000001314</v>
      </c>
      <c r="Q1232" s="5">
        <f t="shared" si="243"/>
        <v>12.923617516971191</v>
      </c>
      <c r="R1232" s="5">
        <f t="shared" si="244"/>
        <v>21.095879516971323</v>
      </c>
      <c r="S1232" s="3">
        <f t="shared" si="245"/>
        <v>48248.723224491318</v>
      </c>
    </row>
    <row r="1233" spans="1:19" x14ac:dyDescent="0.3">
      <c r="A1233" s="4">
        <v>42093</v>
      </c>
      <c r="B1233" s="11">
        <v>194.48118600000001</v>
      </c>
      <c r="C1233" s="11">
        <v>150.635178</v>
      </c>
      <c r="D1233" s="3">
        <f>B1233-'ADF test'!$E$3*'Profitability analysis'!C1233</f>
        <v>39.541293157531896</v>
      </c>
      <c r="E1233" s="3">
        <f t="shared" si="239"/>
        <v>49.791313979364425</v>
      </c>
      <c r="F1233" s="3">
        <f t="shared" si="235"/>
        <v>7.8799978554707897</v>
      </c>
      <c r="G1233" s="17">
        <f t="shared" si="236"/>
        <v>-1.300764417685256</v>
      </c>
      <c r="H1233" s="30">
        <f t="shared" si="237"/>
        <v>1.3134000000000015</v>
      </c>
      <c r="I1233" s="30">
        <f>(C1233-C1232)*'ADF test'!$E$3</f>
        <v>-0.63163890439743064</v>
      </c>
      <c r="J1233" s="5">
        <f t="shared" si="240"/>
        <v>1</v>
      </c>
      <c r="K1233" s="49">
        <f t="shared" si="246"/>
        <v>18</v>
      </c>
      <c r="L1233" s="5">
        <f t="shared" si="241"/>
        <v>0</v>
      </c>
      <c r="M1233" s="49">
        <f t="shared" si="247"/>
        <v>-1613</v>
      </c>
      <c r="N1233" s="42">
        <f t="shared" si="238"/>
        <v>1</v>
      </c>
      <c r="P1233" s="5">
        <f t="shared" si="242"/>
        <v>22.327800000000025</v>
      </c>
      <c r="Q1233" s="5">
        <f t="shared" si="243"/>
        <v>10.737861374756321</v>
      </c>
      <c r="R1233" s="5">
        <f t="shared" si="244"/>
        <v>33.065661374756345</v>
      </c>
      <c r="S1233" s="3">
        <f t="shared" si="245"/>
        <v>48281.788885866074</v>
      </c>
    </row>
    <row r="1234" spans="1:19" x14ac:dyDescent="0.3">
      <c r="A1234" s="4">
        <v>42094</v>
      </c>
      <c r="B1234" s="11">
        <v>190.54098500000001</v>
      </c>
      <c r="C1234" s="11">
        <v>147.84826699999999</v>
      </c>
      <c r="D1234" s="3">
        <f>B1234-'ADF test'!$E$3*'Profitability analysis'!C1234</f>
        <v>38.46764496036721</v>
      </c>
      <c r="E1234" s="3">
        <f t="shared" si="239"/>
        <v>49.316856573816494</v>
      </c>
      <c r="F1234" s="3">
        <f t="shared" ref="F1234:F1297" si="248">_xlfn.STDEV.S(D1205:D1234)</f>
        <v>8.1234874363021596</v>
      </c>
      <c r="G1234" s="17">
        <f t="shared" ref="G1234:G1297" si="249">(D1234-E1234)/F1234</f>
        <v>-1.335536208865965</v>
      </c>
      <c r="H1234" s="30">
        <f t="shared" ref="H1234:H1297" si="250">B1234-B1233</f>
        <v>-3.9402010000000018</v>
      </c>
      <c r="I1234" s="30">
        <f>(C1234-C1233)*'ADF test'!$E$3</f>
        <v>-2.8665528028353124</v>
      </c>
      <c r="J1234" s="5">
        <f t="shared" si="240"/>
        <v>1</v>
      </c>
      <c r="K1234" s="49">
        <f t="shared" si="246"/>
        <v>19</v>
      </c>
      <c r="L1234" s="5">
        <f t="shared" si="241"/>
        <v>0</v>
      </c>
      <c r="M1234" s="49">
        <f t="shared" si="247"/>
        <v>-1613</v>
      </c>
      <c r="N1234" s="42">
        <f t="shared" si="238"/>
        <v>1</v>
      </c>
      <c r="P1234" s="5">
        <f t="shared" si="242"/>
        <v>-70.923618000000033</v>
      </c>
      <c r="Q1234" s="5">
        <f t="shared" si="243"/>
        <v>51.597950451035622</v>
      </c>
      <c r="R1234" s="5">
        <f t="shared" si="244"/>
        <v>-19.325667548964411</v>
      </c>
      <c r="S1234" s="3">
        <f t="shared" si="245"/>
        <v>48262.463218317112</v>
      </c>
    </row>
    <row r="1235" spans="1:19" x14ac:dyDescent="0.3">
      <c r="A1235" s="4">
        <v>42095</v>
      </c>
      <c r="B1235" s="11">
        <v>200.172607</v>
      </c>
      <c r="C1235" s="11">
        <v>153.09146100000001</v>
      </c>
      <c r="D1235" s="3">
        <f>B1235-'ADF test'!$E$3*'Profitability analysis'!C1235</f>
        <v>42.706237740377986</v>
      </c>
      <c r="E1235" s="3">
        <f t="shared" si="239"/>
        <v>48.922157636085473</v>
      </c>
      <c r="F1235" s="3">
        <f t="shared" si="248"/>
        <v>8.1482185608338504</v>
      </c>
      <c r="G1235" s="17">
        <f t="shared" si="249"/>
        <v>-0.76285630402522953</v>
      </c>
      <c r="H1235" s="30">
        <f t="shared" si="250"/>
        <v>9.631621999999993</v>
      </c>
      <c r="I1235" s="30">
        <f>(C1235-C1234)*'ADF test'!$E$3</f>
        <v>5.3930292199892005</v>
      </c>
      <c r="J1235" s="5">
        <f t="shared" si="240"/>
        <v>0</v>
      </c>
      <c r="K1235" s="49">
        <f t="shared" si="246"/>
        <v>19</v>
      </c>
      <c r="L1235" s="5">
        <f t="shared" si="241"/>
        <v>0</v>
      </c>
      <c r="M1235" s="49">
        <f t="shared" si="247"/>
        <v>-1613</v>
      </c>
      <c r="N1235" s="42">
        <f t="shared" si="238"/>
        <v>0</v>
      </c>
      <c r="P1235" s="5">
        <f t="shared" si="242"/>
        <v>183.00081799999987</v>
      </c>
      <c r="Q1235" s="5">
        <f t="shared" si="243"/>
        <v>-102.46755517979481</v>
      </c>
      <c r="R1235" s="5">
        <f t="shared" si="244"/>
        <v>80.533262820205053</v>
      </c>
      <c r="S1235" s="3">
        <f t="shared" si="245"/>
        <v>48342.996481137321</v>
      </c>
    </row>
    <row r="1236" spans="1:19" x14ac:dyDescent="0.3">
      <c r="A1236" s="4">
        <v>42100</v>
      </c>
      <c r="B1236" s="11">
        <v>200.41583299999999</v>
      </c>
      <c r="C1236" s="11">
        <v>150.72966</v>
      </c>
      <c r="D1236" s="3">
        <f>B1236-'ADF test'!$E$3*'Profitability analysis'!C1236</f>
        <v>45.378758137037693</v>
      </c>
      <c r="E1236" s="3">
        <f t="shared" si="239"/>
        <v>48.61982470190717</v>
      </c>
      <c r="F1236" s="3">
        <f t="shared" si="248"/>
        <v>8.1042365440945989</v>
      </c>
      <c r="G1236" s="17">
        <f t="shared" si="249"/>
        <v>-0.3999225031543755</v>
      </c>
      <c r="H1236" s="30">
        <f t="shared" si="250"/>
        <v>0.24322599999999284</v>
      </c>
      <c r="I1236" s="30">
        <f>(C1236-C1235)*'ADF test'!$E$3</f>
        <v>-2.429294396659698</v>
      </c>
      <c r="J1236" s="5">
        <f t="shared" si="240"/>
        <v>0</v>
      </c>
      <c r="K1236" s="49">
        <f t="shared" si="246"/>
        <v>19</v>
      </c>
      <c r="L1236" s="5">
        <f t="shared" si="241"/>
        <v>0</v>
      </c>
      <c r="M1236" s="49">
        <f t="shared" si="247"/>
        <v>-1613</v>
      </c>
      <c r="N1236" s="42">
        <f t="shared" si="238"/>
        <v>0</v>
      </c>
      <c r="P1236" s="5">
        <f t="shared" si="242"/>
        <v>4.6212939999998639</v>
      </c>
      <c r="Q1236" s="5">
        <f t="shared" si="243"/>
        <v>46.15659353653426</v>
      </c>
      <c r="R1236" s="5">
        <f t="shared" si="244"/>
        <v>50.777887536534124</v>
      </c>
      <c r="S1236" s="3">
        <f t="shared" si="245"/>
        <v>48393.774368673854</v>
      </c>
    </row>
    <row r="1237" spans="1:19" x14ac:dyDescent="0.3">
      <c r="A1237" s="4">
        <v>42101</v>
      </c>
      <c r="B1237" s="11">
        <v>201.388733</v>
      </c>
      <c r="C1237" s="11">
        <v>149.076401</v>
      </c>
      <c r="D1237" s="3">
        <f>B1237-'ADF test'!$E$3*'Profitability analysis'!C1237</f>
        <v>48.052162466118403</v>
      </c>
      <c r="E1237" s="3">
        <f t="shared" si="239"/>
        <v>48.34020635962905</v>
      </c>
      <c r="F1237" s="3">
        <f t="shared" si="248"/>
        <v>7.9686697007557736</v>
      </c>
      <c r="G1237" s="17">
        <f t="shared" si="249"/>
        <v>-3.6147048921268236E-2</v>
      </c>
      <c r="H1237" s="30">
        <f t="shared" si="250"/>
        <v>0.97290000000000987</v>
      </c>
      <c r="I1237" s="30">
        <f>(C1237-C1236)*'ADF test'!$E$3</f>
        <v>-1.7005043290807189</v>
      </c>
      <c r="J1237" s="5">
        <f t="shared" si="240"/>
        <v>0</v>
      </c>
      <c r="K1237" s="49">
        <f t="shared" si="246"/>
        <v>19</v>
      </c>
      <c r="L1237" s="5">
        <f t="shared" si="241"/>
        <v>0</v>
      </c>
      <c r="M1237" s="49">
        <f t="shared" si="247"/>
        <v>-1613</v>
      </c>
      <c r="N1237" s="42">
        <f t="shared" si="238"/>
        <v>0</v>
      </c>
      <c r="P1237" s="5">
        <f t="shared" si="242"/>
        <v>18.485100000000187</v>
      </c>
      <c r="Q1237" s="5">
        <f t="shared" si="243"/>
        <v>32.309582252533659</v>
      </c>
      <c r="R1237" s="5">
        <f t="shared" si="244"/>
        <v>50.794682252533846</v>
      </c>
      <c r="S1237" s="3">
        <f t="shared" si="245"/>
        <v>48444.569050926388</v>
      </c>
    </row>
    <row r="1238" spans="1:19" x14ac:dyDescent="0.3">
      <c r="A1238" s="4">
        <v>42102</v>
      </c>
      <c r="B1238" s="11">
        <v>200.31854200000001</v>
      </c>
      <c r="C1238" s="11">
        <v>148.4151</v>
      </c>
      <c r="D1238" s="3">
        <f>B1238-'ADF test'!$E$3*'Profitability analysis'!C1238</f>
        <v>47.6621705234503</v>
      </c>
      <c r="E1238" s="3">
        <f t="shared" si="239"/>
        <v>48.015015828889439</v>
      </c>
      <c r="F1238" s="3">
        <f t="shared" si="248"/>
        <v>7.7823278974629755</v>
      </c>
      <c r="G1238" s="17">
        <f t="shared" si="249"/>
        <v>-4.5339300796380745E-2</v>
      </c>
      <c r="H1238" s="30">
        <f t="shared" si="250"/>
        <v>-1.0701909999999941</v>
      </c>
      <c r="I1238" s="30">
        <f>(C1238-C1237)*'ADF test'!$E$3</f>
        <v>-0.68019905733186958</v>
      </c>
      <c r="J1238" s="5">
        <f t="shared" si="240"/>
        <v>0</v>
      </c>
      <c r="K1238" s="49">
        <f t="shared" si="246"/>
        <v>19</v>
      </c>
      <c r="L1238" s="5">
        <f t="shared" si="241"/>
        <v>0</v>
      </c>
      <c r="M1238" s="49">
        <f t="shared" si="247"/>
        <v>-1613</v>
      </c>
      <c r="N1238" s="42">
        <f t="shared" si="238"/>
        <v>0</v>
      </c>
      <c r="P1238" s="5">
        <f t="shared" si="242"/>
        <v>-20.333628999999888</v>
      </c>
      <c r="Q1238" s="5">
        <f t="shared" si="243"/>
        <v>12.923782089305522</v>
      </c>
      <c r="R1238" s="5">
        <f t="shared" si="244"/>
        <v>-7.4098469106943661</v>
      </c>
      <c r="S1238" s="3">
        <f t="shared" si="245"/>
        <v>48437.15920401569</v>
      </c>
    </row>
    <row r="1239" spans="1:19" x14ac:dyDescent="0.3">
      <c r="A1239" s="4">
        <v>42103</v>
      </c>
      <c r="B1239" s="11">
        <v>206.93420399999999</v>
      </c>
      <c r="C1239" s="11">
        <v>151.721619</v>
      </c>
      <c r="D1239" s="3">
        <f>B1239-'ADF test'!$E$3*'Profitability analysis'!C1239</f>
        <v>50.87682283671171</v>
      </c>
      <c r="E1239" s="3">
        <f t="shared" si="239"/>
        <v>47.860294609592209</v>
      </c>
      <c r="F1239" s="3">
        <f t="shared" si="248"/>
        <v>7.6733850634445151</v>
      </c>
      <c r="G1239" s="17">
        <f t="shared" si="249"/>
        <v>0.39311571127715672</v>
      </c>
      <c r="H1239" s="30">
        <f t="shared" si="250"/>
        <v>6.6156619999999862</v>
      </c>
      <c r="I1239" s="30">
        <f>(C1239-C1238)*'ADF test'!$E$3</f>
        <v>3.4010096867385533</v>
      </c>
      <c r="J1239" s="5">
        <f t="shared" si="240"/>
        <v>0</v>
      </c>
      <c r="K1239" s="49">
        <f t="shared" si="246"/>
        <v>19</v>
      </c>
      <c r="L1239" s="5">
        <f t="shared" si="241"/>
        <v>0</v>
      </c>
      <c r="M1239" s="49">
        <f t="shared" si="247"/>
        <v>-1613</v>
      </c>
      <c r="N1239" s="42">
        <f t="shared" si="238"/>
        <v>0</v>
      </c>
      <c r="P1239" s="5">
        <f t="shared" si="242"/>
        <v>125.69757799999974</v>
      </c>
      <c r="Q1239" s="5">
        <f t="shared" si="243"/>
        <v>-64.619184048032508</v>
      </c>
      <c r="R1239" s="5">
        <f t="shared" si="244"/>
        <v>61.078393951967229</v>
      </c>
      <c r="S1239" s="3">
        <f t="shared" si="245"/>
        <v>48498.237597967658</v>
      </c>
    </row>
    <row r="1240" spans="1:19" x14ac:dyDescent="0.3">
      <c r="A1240" s="4">
        <v>42104</v>
      </c>
      <c r="B1240" s="11">
        <v>213.01478599999999</v>
      </c>
      <c r="C1240" s="11">
        <v>152.335678</v>
      </c>
      <c r="D1240" s="3">
        <f>B1240-'ADF test'!$E$3*'Profitability analysis'!C1240</f>
        <v>56.325797818204052</v>
      </c>
      <c r="E1240" s="3">
        <f t="shared" si="239"/>
        <v>47.986106930428058</v>
      </c>
      <c r="F1240" s="3">
        <f t="shared" si="248"/>
        <v>7.7831104935715159</v>
      </c>
      <c r="G1240" s="17">
        <f t="shared" si="249"/>
        <v>1.0715113057516257</v>
      </c>
      <c r="H1240" s="30">
        <f t="shared" si="250"/>
        <v>6.0805819999999926</v>
      </c>
      <c r="I1240" s="30">
        <f>(C1240-C1239)*'ADF test'!$E$3</f>
        <v>0.63160701850767387</v>
      </c>
      <c r="J1240" s="5">
        <f t="shared" si="240"/>
        <v>-1</v>
      </c>
      <c r="K1240" s="49">
        <f t="shared" si="246"/>
        <v>18</v>
      </c>
      <c r="L1240" s="5">
        <f t="shared" si="241"/>
        <v>-1</v>
      </c>
      <c r="M1240" s="49">
        <f t="shared" si="247"/>
        <v>-1614</v>
      </c>
      <c r="N1240" s="42">
        <f t="shared" si="238"/>
        <v>-1</v>
      </c>
      <c r="P1240" s="5">
        <f t="shared" si="242"/>
        <v>115.53105799999986</v>
      </c>
      <c r="Q1240" s="5">
        <f t="shared" si="243"/>
        <v>-12.000533351645803</v>
      </c>
      <c r="R1240" s="5">
        <f t="shared" si="244"/>
        <v>103.53052464835406</v>
      </c>
      <c r="S1240" s="3">
        <f t="shared" si="245"/>
        <v>48601.768122616013</v>
      </c>
    </row>
    <row r="1241" spans="1:19" x14ac:dyDescent="0.3">
      <c r="A1241" s="4">
        <v>42107</v>
      </c>
      <c r="B1241" s="11">
        <v>215.00921600000001</v>
      </c>
      <c r="C1241" s="11">
        <v>154.83917199999999</v>
      </c>
      <c r="D1241" s="3">
        <f>B1241-'ADF test'!$E$3*'Profitability analysis'!C1241</f>
        <v>55.745191248115759</v>
      </c>
      <c r="E1241" s="3">
        <f t="shared" si="239"/>
        <v>48.076484143386168</v>
      </c>
      <c r="F1241" s="3">
        <f t="shared" si="248"/>
        <v>7.8591169260555294</v>
      </c>
      <c r="G1241" s="17">
        <f t="shared" si="249"/>
        <v>0.9757721098798432</v>
      </c>
      <c r="H1241" s="30">
        <f t="shared" si="250"/>
        <v>1.9944300000000226</v>
      </c>
      <c r="I1241" s="30">
        <f>(C1241-C1240)*'ADF test'!$E$3</f>
        <v>2.5750365700882978</v>
      </c>
      <c r="J1241" s="5">
        <f t="shared" si="240"/>
        <v>0</v>
      </c>
      <c r="K1241" s="49">
        <f t="shared" si="246"/>
        <v>18</v>
      </c>
      <c r="L1241" s="5">
        <f t="shared" si="241"/>
        <v>0</v>
      </c>
      <c r="M1241" s="49">
        <f t="shared" si="247"/>
        <v>-1614</v>
      </c>
      <c r="N1241" s="42">
        <f t="shared" si="238"/>
        <v>0</v>
      </c>
      <c r="P1241" s="5">
        <f t="shared" si="242"/>
        <v>35.899740000000406</v>
      </c>
      <c r="Q1241" s="5">
        <f t="shared" si="243"/>
        <v>-46.350658261589359</v>
      </c>
      <c r="R1241" s="5">
        <f t="shared" si="244"/>
        <v>-10.450918261588953</v>
      </c>
      <c r="S1241" s="3">
        <f t="shared" si="245"/>
        <v>48591.317204354425</v>
      </c>
    </row>
    <row r="1242" spans="1:19" x14ac:dyDescent="0.3">
      <c r="A1242" s="4">
        <v>42109</v>
      </c>
      <c r="B1242" s="11">
        <v>220.74928299999999</v>
      </c>
      <c r="C1242" s="11">
        <v>156.539658</v>
      </c>
      <c r="D1242" s="3">
        <f>B1242-'ADF test'!$E$3*'Profitability analysis'!C1242</f>
        <v>59.736177308867155</v>
      </c>
      <c r="E1242" s="3">
        <f t="shared" si="239"/>
        <v>48.274268466049868</v>
      </c>
      <c r="F1242" s="3">
        <f t="shared" si="248"/>
        <v>8.079757132245069</v>
      </c>
      <c r="G1242" s="17">
        <f t="shared" si="249"/>
        <v>1.4185957146006989</v>
      </c>
      <c r="H1242" s="30">
        <f t="shared" si="250"/>
        <v>5.740066999999982</v>
      </c>
      <c r="I1242" s="30">
        <f>(C1242-C1241)*'ADF test'!$E$3</f>
        <v>1.749080939248594</v>
      </c>
      <c r="J1242" s="5">
        <f t="shared" si="240"/>
        <v>-1</v>
      </c>
      <c r="K1242" s="49">
        <f t="shared" si="246"/>
        <v>17</v>
      </c>
      <c r="L1242" s="5">
        <f t="shared" si="241"/>
        <v>-1</v>
      </c>
      <c r="M1242" s="49">
        <f t="shared" si="247"/>
        <v>-1615</v>
      </c>
      <c r="N1242" s="42">
        <f t="shared" si="238"/>
        <v>-1</v>
      </c>
      <c r="P1242" s="5">
        <f t="shared" si="242"/>
        <v>103.32120599999968</v>
      </c>
      <c r="Q1242" s="5">
        <f t="shared" si="243"/>
        <v>-31.483456906474693</v>
      </c>
      <c r="R1242" s="5">
        <f t="shared" si="244"/>
        <v>71.837749093524991</v>
      </c>
      <c r="S1242" s="3">
        <f t="shared" si="245"/>
        <v>48663.154953447949</v>
      </c>
    </row>
    <row r="1243" spans="1:19" x14ac:dyDescent="0.3">
      <c r="A1243" s="4">
        <v>42110</v>
      </c>
      <c r="B1243" s="11">
        <v>218.949432</v>
      </c>
      <c r="C1243" s="11">
        <v>154.93365499999999</v>
      </c>
      <c r="D1243" s="3">
        <f>B1243-'ADF test'!$E$3*'Profitability analysis'!C1243</f>
        <v>59.588224199044475</v>
      </c>
      <c r="E1243" s="3">
        <f t="shared" si="239"/>
        <v>48.299766640510597</v>
      </c>
      <c r="F1243" s="3">
        <f t="shared" si="248"/>
        <v>8.1153244804682902</v>
      </c>
      <c r="G1243" s="17">
        <f t="shared" si="249"/>
        <v>1.3910050775791634</v>
      </c>
      <c r="H1243" s="30">
        <f t="shared" si="250"/>
        <v>-1.7998509999999897</v>
      </c>
      <c r="I1243" s="30">
        <f>(C1243-C1242)*'ADF test'!$E$3</f>
        <v>-1.6518978901773178</v>
      </c>
      <c r="J1243" s="5">
        <f t="shared" si="240"/>
        <v>-1</v>
      </c>
      <c r="K1243" s="49">
        <f t="shared" si="246"/>
        <v>16</v>
      </c>
      <c r="L1243" s="5">
        <f t="shared" si="241"/>
        <v>-1</v>
      </c>
      <c r="M1243" s="49">
        <f t="shared" si="247"/>
        <v>-1616</v>
      </c>
      <c r="N1243" s="42">
        <f t="shared" si="238"/>
        <v>-1</v>
      </c>
      <c r="P1243" s="5">
        <f t="shared" si="242"/>
        <v>-30.597466999999824</v>
      </c>
      <c r="Q1243" s="5">
        <f t="shared" si="243"/>
        <v>28.082264133014402</v>
      </c>
      <c r="R1243" s="5">
        <f t="shared" si="244"/>
        <v>-2.5152028669854225</v>
      </c>
      <c r="S1243" s="3">
        <f t="shared" si="245"/>
        <v>48660.639750580965</v>
      </c>
    </row>
    <row r="1244" spans="1:19" x14ac:dyDescent="0.3">
      <c r="A1244" s="4">
        <v>42111</v>
      </c>
      <c r="B1244" s="11">
        <v>222.159988</v>
      </c>
      <c r="C1244" s="11">
        <v>155.50048799999999</v>
      </c>
      <c r="D1244" s="3">
        <f>B1244-'ADF test'!$E$3*'Profitability analysis'!C1244</f>
        <v>62.215748762127561</v>
      </c>
      <c r="E1244" s="3">
        <f t="shared" si="239"/>
        <v>48.262221623154829</v>
      </c>
      <c r="F1244" s="3">
        <f t="shared" si="248"/>
        <v>8.045638676162163</v>
      </c>
      <c r="G1244" s="17">
        <f t="shared" si="249"/>
        <v>1.73429701489263</v>
      </c>
      <c r="H1244" s="30">
        <f t="shared" si="250"/>
        <v>3.2105559999999969</v>
      </c>
      <c r="I1244" s="30">
        <f>(C1244-C1243)*'ADF test'!$E$3</f>
        <v>0.58303143691691417</v>
      </c>
      <c r="J1244" s="5">
        <f t="shared" si="240"/>
        <v>-10</v>
      </c>
      <c r="K1244" s="49">
        <f t="shared" si="246"/>
        <v>6</v>
      </c>
      <c r="L1244" s="5">
        <f t="shared" si="241"/>
        <v>-10</v>
      </c>
      <c r="M1244" s="49">
        <f t="shared" si="247"/>
        <v>-1626</v>
      </c>
      <c r="N1244" s="42">
        <f t="shared" si="238"/>
        <v>-10</v>
      </c>
      <c r="P1244" s="5">
        <f t="shared" si="242"/>
        <v>51.36889599999995</v>
      </c>
      <c r="Q1244" s="5">
        <f t="shared" si="243"/>
        <v>-9.3285029906706267</v>
      </c>
      <c r="R1244" s="5">
        <f t="shared" si="244"/>
        <v>42.040393009329321</v>
      </c>
      <c r="S1244" s="3">
        <f t="shared" si="245"/>
        <v>48702.680143590296</v>
      </c>
    </row>
    <row r="1245" spans="1:19" x14ac:dyDescent="0.3">
      <c r="A1245" s="4">
        <v>42114</v>
      </c>
      <c r="B1245" s="11">
        <v>214.76599100000001</v>
      </c>
      <c r="C1245" s="11">
        <v>149.73770099999999</v>
      </c>
      <c r="D1245" s="3">
        <f>B1245-'ADF test'!$E$3*'Profitability analysis'!C1245</f>
        <v>60.74922243736367</v>
      </c>
      <c r="E1245" s="3">
        <f t="shared" si="239"/>
        <v>48.138386201054267</v>
      </c>
      <c r="F1245" s="3">
        <f t="shared" si="248"/>
        <v>7.8128872793926218</v>
      </c>
      <c r="G1245" s="17">
        <f t="shared" si="249"/>
        <v>1.6141070241179489</v>
      </c>
      <c r="H1245" s="30">
        <f t="shared" si="250"/>
        <v>-7.3939969999999846</v>
      </c>
      <c r="I1245" s="30">
        <f>(C1245-C1244)*'ADF test'!$E$3</f>
        <v>-5.9274706752360915</v>
      </c>
      <c r="J1245" s="5">
        <f t="shared" si="240"/>
        <v>-10</v>
      </c>
      <c r="K1245" s="49">
        <f t="shared" si="246"/>
        <v>-4</v>
      </c>
      <c r="L1245" s="5">
        <f t="shared" si="241"/>
        <v>-10</v>
      </c>
      <c r="M1245" s="49">
        <f t="shared" si="247"/>
        <v>-1636</v>
      </c>
      <c r="N1245" s="42">
        <f t="shared" si="238"/>
        <v>-10</v>
      </c>
      <c r="P1245" s="5">
        <f t="shared" si="242"/>
        <v>-44.363981999999908</v>
      </c>
      <c r="Q1245" s="5">
        <f t="shared" si="243"/>
        <v>35.564824051416551</v>
      </c>
      <c r="R1245" s="5">
        <f t="shared" si="244"/>
        <v>-8.7991579485833569</v>
      </c>
      <c r="S1245" s="3">
        <f t="shared" si="245"/>
        <v>48693.880985641714</v>
      </c>
    </row>
    <row r="1246" spans="1:19" x14ac:dyDescent="0.3">
      <c r="A1246" s="4">
        <v>42115</v>
      </c>
      <c r="B1246" s="11">
        <v>217.003647</v>
      </c>
      <c r="C1246" s="11">
        <v>149.50152600000001</v>
      </c>
      <c r="D1246" s="3">
        <f>B1246-'ADF test'!$E$3*'Profitability analysis'!C1246</f>
        <v>63.229802631286447</v>
      </c>
      <c r="E1246" s="3">
        <f t="shared" si="239"/>
        <v>48.251427203342729</v>
      </c>
      <c r="F1246" s="3">
        <f t="shared" si="248"/>
        <v>8.0100543768945958</v>
      </c>
      <c r="G1246" s="17">
        <f t="shared" si="249"/>
        <v>1.8699467847745945</v>
      </c>
      <c r="H1246" s="30">
        <f t="shared" si="250"/>
        <v>2.237655999999987</v>
      </c>
      <c r="I1246" s="30">
        <f>(C1246-C1245)*'ADF test'!$E$3</f>
        <v>-0.24292419392278977</v>
      </c>
      <c r="J1246" s="5">
        <f t="shared" si="240"/>
        <v>-10</v>
      </c>
      <c r="K1246" s="49">
        <f t="shared" si="246"/>
        <v>-14</v>
      </c>
      <c r="L1246" s="5">
        <f t="shared" si="241"/>
        <v>-10</v>
      </c>
      <c r="M1246" s="49">
        <f t="shared" si="247"/>
        <v>-1646</v>
      </c>
      <c r="N1246" s="42">
        <f t="shared" si="238"/>
        <v>-10</v>
      </c>
      <c r="P1246" s="5">
        <f t="shared" si="242"/>
        <v>-8.950623999999948</v>
      </c>
      <c r="Q1246" s="5">
        <f t="shared" si="243"/>
        <v>-0.97169677569115909</v>
      </c>
      <c r="R1246" s="5">
        <f t="shared" si="244"/>
        <v>-9.9223207756911069</v>
      </c>
      <c r="S1246" s="3">
        <f t="shared" si="245"/>
        <v>48683.958664866026</v>
      </c>
    </row>
    <row r="1247" spans="1:19" x14ac:dyDescent="0.3">
      <c r="A1247" s="4">
        <v>42116</v>
      </c>
      <c r="B1247" s="11">
        <v>215.88481100000001</v>
      </c>
      <c r="C1247" s="11">
        <v>147.47039799999999</v>
      </c>
      <c r="D1247" s="3">
        <f>B1247-'ADF test'!$E$3*'Profitability analysis'!C1247</f>
        <v>64.200138356295753</v>
      </c>
      <c r="E1247" s="3">
        <f t="shared" si="239"/>
        <v>48.510261318379186</v>
      </c>
      <c r="F1247" s="3">
        <f t="shared" si="248"/>
        <v>8.3996037520845857</v>
      </c>
      <c r="G1247" s="17">
        <f t="shared" si="249"/>
        <v>1.8679306192298304</v>
      </c>
      <c r="H1247" s="30">
        <f t="shared" si="250"/>
        <v>-1.1188359999999875</v>
      </c>
      <c r="I1247" s="30">
        <f>(C1247-C1246)*'ADF test'!$E$3</f>
        <v>-2.0891717250092823</v>
      </c>
      <c r="J1247" s="5">
        <f t="shared" si="240"/>
        <v>-10</v>
      </c>
      <c r="K1247" s="49">
        <f t="shared" si="246"/>
        <v>-24</v>
      </c>
      <c r="L1247" s="5">
        <f t="shared" si="241"/>
        <v>-10</v>
      </c>
      <c r="M1247" s="49">
        <f t="shared" si="247"/>
        <v>-1656</v>
      </c>
      <c r="N1247" s="42">
        <f t="shared" si="238"/>
        <v>-10</v>
      </c>
      <c r="P1247" s="5">
        <f t="shared" si="242"/>
        <v>15.663703999999825</v>
      </c>
      <c r="Q1247" s="5">
        <f t="shared" si="243"/>
        <v>-29.24840415012995</v>
      </c>
      <c r="R1247" s="5">
        <f t="shared" si="244"/>
        <v>-13.584700150130125</v>
      </c>
      <c r="S1247" s="3">
        <f t="shared" si="245"/>
        <v>48670.373964715895</v>
      </c>
    </row>
    <row r="1248" spans="1:19" x14ac:dyDescent="0.3">
      <c r="A1248" s="4">
        <v>42117</v>
      </c>
      <c r="B1248" s="11">
        <v>212.479691</v>
      </c>
      <c r="C1248" s="11">
        <v>144.541763</v>
      </c>
      <c r="D1248" s="3">
        <f>B1248-'ADF test'!$E$3*'Profitability analysis'!C1248</f>
        <v>63.807345218449399</v>
      </c>
      <c r="E1248" s="3">
        <f t="shared" si="239"/>
        <v>48.914980498123462</v>
      </c>
      <c r="F1248" s="3">
        <f t="shared" si="248"/>
        <v>8.8379599885922353</v>
      </c>
      <c r="G1248" s="17">
        <f t="shared" si="249"/>
        <v>1.685045501399479</v>
      </c>
      <c r="H1248" s="30">
        <f t="shared" si="250"/>
        <v>-3.4051200000000108</v>
      </c>
      <c r="I1248" s="30">
        <f>(C1248-C1247)*'ADF test'!$E$3</f>
        <v>-3.0123268621536692</v>
      </c>
      <c r="J1248" s="5">
        <f t="shared" si="240"/>
        <v>-10</v>
      </c>
      <c r="K1248" s="49">
        <f t="shared" si="246"/>
        <v>-34</v>
      </c>
      <c r="L1248" s="5">
        <f t="shared" si="241"/>
        <v>-10</v>
      </c>
      <c r="M1248" s="49">
        <f t="shared" si="247"/>
        <v>-1666</v>
      </c>
      <c r="N1248" s="42">
        <f t="shared" si="238"/>
        <v>-10</v>
      </c>
      <c r="P1248" s="5">
        <f t="shared" si="242"/>
        <v>81.722880000000259</v>
      </c>
      <c r="Q1248" s="5">
        <f t="shared" si="243"/>
        <v>-72.29584469168806</v>
      </c>
      <c r="R1248" s="5">
        <f t="shared" si="244"/>
        <v>9.4270353083121989</v>
      </c>
      <c r="S1248" s="3">
        <f t="shared" si="245"/>
        <v>48679.801000024207</v>
      </c>
    </row>
    <row r="1249" spans="1:19" x14ac:dyDescent="0.3">
      <c r="A1249" s="4">
        <v>42118</v>
      </c>
      <c r="B1249" s="11">
        <v>204.40469400000001</v>
      </c>
      <c r="C1249" s="11">
        <v>139.676468</v>
      </c>
      <c r="D1249" s="3">
        <f>B1249-'ADF test'!$E$3*'Profitability analysis'!C1249</f>
        <v>60.736679185197403</v>
      </c>
      <c r="E1249" s="3">
        <f t="shared" si="239"/>
        <v>49.35998256024255</v>
      </c>
      <c r="F1249" s="3">
        <f t="shared" si="248"/>
        <v>9.0908298373704728</v>
      </c>
      <c r="G1249" s="17">
        <f t="shared" si="249"/>
        <v>1.2514475387260762</v>
      </c>
      <c r="H1249" s="30">
        <f t="shared" si="250"/>
        <v>-8.0749969999999962</v>
      </c>
      <c r="I1249" s="30">
        <f>(C1249-C1248)*'ADF test'!$E$3</f>
        <v>-5.0043309667479958</v>
      </c>
      <c r="J1249" s="5">
        <f t="shared" si="240"/>
        <v>-1</v>
      </c>
      <c r="K1249" s="49">
        <f t="shared" si="246"/>
        <v>-35</v>
      </c>
      <c r="L1249" s="5">
        <f t="shared" si="241"/>
        <v>-1</v>
      </c>
      <c r="M1249" s="49">
        <f t="shared" si="247"/>
        <v>-1667</v>
      </c>
      <c r="N1249" s="42">
        <f t="shared" si="238"/>
        <v>-1</v>
      </c>
      <c r="P1249" s="5">
        <f t="shared" si="242"/>
        <v>274.54989799999987</v>
      </c>
      <c r="Q1249" s="5">
        <f t="shared" si="243"/>
        <v>-170.14725286943187</v>
      </c>
      <c r="R1249" s="5">
        <f t="shared" si="244"/>
        <v>104.402645130568</v>
      </c>
      <c r="S1249" s="3">
        <f t="shared" si="245"/>
        <v>48784.203645154776</v>
      </c>
    </row>
    <row r="1250" spans="1:19" x14ac:dyDescent="0.3">
      <c r="A1250" s="4">
        <v>42121</v>
      </c>
      <c r="B1250" s="11">
        <v>204.98843400000001</v>
      </c>
      <c r="C1250" s="11">
        <v>135.047348</v>
      </c>
      <c r="D1250" s="3">
        <f>B1250-'ADF test'!$E$3*'Profitability analysis'!C1250</f>
        <v>66.081825958022591</v>
      </c>
      <c r="E1250" s="3">
        <f t="shared" si="239"/>
        <v>49.999412520019376</v>
      </c>
      <c r="F1250" s="3">
        <f t="shared" si="248"/>
        <v>9.5735799515718263</v>
      </c>
      <c r="G1250" s="17">
        <f t="shared" si="249"/>
        <v>1.6798745630533689</v>
      </c>
      <c r="H1250" s="30">
        <f t="shared" si="250"/>
        <v>0.58374000000000592</v>
      </c>
      <c r="I1250" s="30">
        <f>(C1250-C1249)*'ADF test'!$E$3</f>
        <v>-4.7614067728251772</v>
      </c>
      <c r="J1250" s="5">
        <f t="shared" si="240"/>
        <v>-10</v>
      </c>
      <c r="K1250" s="49">
        <f t="shared" si="246"/>
        <v>-45</v>
      </c>
      <c r="L1250" s="5">
        <f t="shared" si="241"/>
        <v>-10</v>
      </c>
      <c r="M1250" s="49">
        <f t="shared" si="247"/>
        <v>-1677</v>
      </c>
      <c r="N1250" s="42">
        <f t="shared" si="238"/>
        <v>-10</v>
      </c>
      <c r="P1250" s="5">
        <f t="shared" si="242"/>
        <v>-20.430900000000207</v>
      </c>
      <c r="Q1250" s="5">
        <f t="shared" si="243"/>
        <v>-166.64923704888119</v>
      </c>
      <c r="R1250" s="5">
        <f t="shared" si="244"/>
        <v>-187.0801370488814</v>
      </c>
      <c r="S1250" s="3">
        <f t="shared" si="245"/>
        <v>48597.123508105891</v>
      </c>
    </row>
    <row r="1251" spans="1:19" x14ac:dyDescent="0.3">
      <c r="A1251" s="4">
        <v>42122</v>
      </c>
      <c r="B1251" s="11">
        <v>209.85289</v>
      </c>
      <c r="C1251" s="11">
        <v>135.09458900000001</v>
      </c>
      <c r="D1251" s="3">
        <f>B1251-'ADF test'!$E$3*'Profitability analysis'!C1251</f>
        <v>70.897690947775459</v>
      </c>
      <c r="E1251" s="3">
        <f t="shared" si="239"/>
        <v>50.763656974224403</v>
      </c>
      <c r="F1251" s="3">
        <f t="shared" si="248"/>
        <v>10.294036519798402</v>
      </c>
      <c r="G1251" s="17">
        <f t="shared" si="249"/>
        <v>1.9558930002654935</v>
      </c>
      <c r="H1251" s="30">
        <f t="shared" si="250"/>
        <v>4.8644559999999899</v>
      </c>
      <c r="I1251" s="30">
        <f>(C1251-C1250)*'ADF test'!$E$3</f>
        <v>4.8591010247109635E-2</v>
      </c>
      <c r="J1251" s="5">
        <f t="shared" si="240"/>
        <v>-10</v>
      </c>
      <c r="K1251" s="49">
        <f t="shared" si="246"/>
        <v>-55</v>
      </c>
      <c r="L1251" s="5">
        <f t="shared" si="241"/>
        <v>-10</v>
      </c>
      <c r="M1251" s="49">
        <f t="shared" si="247"/>
        <v>-1687</v>
      </c>
      <c r="N1251" s="42">
        <f t="shared" ref="N1251:N1314" si="251">IF(J1251&lt;&gt;"",J1251,IF(L1251&lt;&gt;"",L1251,N1250))</f>
        <v>-10</v>
      </c>
      <c r="P1251" s="5">
        <f t="shared" si="242"/>
        <v>-218.90051999999955</v>
      </c>
      <c r="Q1251" s="5">
        <f t="shared" si="243"/>
        <v>2.1865954611199334</v>
      </c>
      <c r="R1251" s="5">
        <f t="shared" si="244"/>
        <v>-216.71392453887961</v>
      </c>
      <c r="S1251" s="3">
        <f t="shared" si="245"/>
        <v>48380.409583567009</v>
      </c>
    </row>
    <row r="1252" spans="1:19" x14ac:dyDescent="0.3">
      <c r="A1252" s="4">
        <v>42123</v>
      </c>
      <c r="B1252" s="11">
        <v>207.712524</v>
      </c>
      <c r="C1252" s="11">
        <v>134.38604699999999</v>
      </c>
      <c r="D1252" s="3">
        <f>B1252-'ADF test'!$E$3*'Profitability analysis'!C1252</f>
        <v>69.486115015354443</v>
      </c>
      <c r="E1252" s="3">
        <f t="shared" ref="E1252:E1315" si="252">AVERAGE(D1223:D1252)</f>
        <v>51.553886252704459</v>
      </c>
      <c r="F1252" s="3">
        <f t="shared" si="248"/>
        <v>10.795913288294518</v>
      </c>
      <c r="G1252" s="17">
        <f t="shared" si="249"/>
        <v>1.6610200808201216</v>
      </c>
      <c r="H1252" s="30">
        <f t="shared" si="250"/>
        <v>-2.1403660000000002</v>
      </c>
      <c r="I1252" s="30">
        <f>(C1252-C1251)*'ADF test'!$E$3</f>
        <v>-0.72879006757897924</v>
      </c>
      <c r="J1252" s="5">
        <f t="shared" ref="J1252:J1315" si="253">IF(AND(G1252&lt;-1.5,G1252&gt;-2.5),10,IF(AND(G1252&lt;-1,G1252&gt;-1.5),1,IF(AND(G1252&gt;1.5,G1252&lt;2.5),-10,IF(AND(G1252&gt;1,G1252&lt;1.5),-1,0))))</f>
        <v>-10</v>
      </c>
      <c r="K1252" s="49">
        <f t="shared" si="246"/>
        <v>-65</v>
      </c>
      <c r="L1252" s="5">
        <f t="shared" ref="L1252:L1315" si="254">IF(AND(G1252&gt;1.5,G1252&lt;2.5),-10,IF(AND(G1252&gt;1,G1252&lt;1.5),-1,0))</f>
        <v>-10</v>
      </c>
      <c r="M1252" s="49">
        <f t="shared" si="247"/>
        <v>-1697</v>
      </c>
      <c r="N1252" s="42">
        <f t="shared" si="251"/>
        <v>-10</v>
      </c>
      <c r="P1252" s="5">
        <f t="shared" ref="P1252:P1315" si="255">K1251*H1252</f>
        <v>117.72013000000001</v>
      </c>
      <c r="Q1252" s="5">
        <f t="shared" ref="Q1252:Q1315" si="256">I1252*-1*K1251</f>
        <v>-40.083453716843856</v>
      </c>
      <c r="R1252" s="5">
        <f t="shared" ref="R1252:R1315" si="257">SUM(P1252:Q1252)</f>
        <v>77.636676283156163</v>
      </c>
      <c r="S1252" s="3">
        <f t="shared" ref="S1252:S1315" si="258">R1252+S1251</f>
        <v>48458.046259850162</v>
      </c>
    </row>
    <row r="1253" spans="1:19" x14ac:dyDescent="0.3">
      <c r="A1253" s="4">
        <v>42124</v>
      </c>
      <c r="B1253" s="11">
        <v>210.7285</v>
      </c>
      <c r="C1253" s="11">
        <v>135.850357</v>
      </c>
      <c r="D1253" s="3">
        <f>B1253-'ADF test'!$E$3*'Profitability analysis'!C1253</f>
        <v>70.995935298605758</v>
      </c>
      <c r="E1253" s="3">
        <f t="shared" si="252"/>
        <v>52.409005076553747</v>
      </c>
      <c r="F1253" s="3">
        <f t="shared" si="248"/>
        <v>11.291550191710593</v>
      </c>
      <c r="G1253" s="17">
        <f t="shared" si="249"/>
        <v>1.6460919808599122</v>
      </c>
      <c r="H1253" s="30">
        <f t="shared" si="250"/>
        <v>3.0159759999999949</v>
      </c>
      <c r="I1253" s="30">
        <f>(C1253-C1252)*'ADF test'!$E$3</f>
        <v>1.5061557167486888</v>
      </c>
      <c r="J1253" s="5">
        <f t="shared" si="253"/>
        <v>-10</v>
      </c>
      <c r="K1253" s="49">
        <f t="shared" ref="K1253:K1316" si="259">J1253+K1252</f>
        <v>-75</v>
      </c>
      <c r="L1253" s="5">
        <f t="shared" si="254"/>
        <v>-10</v>
      </c>
      <c r="M1253" s="49">
        <f t="shared" ref="M1253:M1316" si="260">L1253+M1252</f>
        <v>-1707</v>
      </c>
      <c r="N1253" s="42">
        <f t="shared" si="251"/>
        <v>-10</v>
      </c>
      <c r="P1253" s="5">
        <f t="shared" si="255"/>
        <v>-196.03843999999967</v>
      </c>
      <c r="Q1253" s="5">
        <f t="shared" si="256"/>
        <v>97.900121588664774</v>
      </c>
      <c r="R1253" s="5">
        <f t="shared" si="257"/>
        <v>-98.138318411334893</v>
      </c>
      <c r="S1253" s="3">
        <f t="shared" si="258"/>
        <v>48359.907941438825</v>
      </c>
    </row>
    <row r="1254" spans="1:19" x14ac:dyDescent="0.3">
      <c r="A1254" s="4">
        <v>42128</v>
      </c>
      <c r="B1254" s="11">
        <v>217.83059700000001</v>
      </c>
      <c r="C1254" s="11">
        <v>138.92070000000001</v>
      </c>
      <c r="D1254" s="3">
        <f>B1254-'ADF test'!$E$3*'Profitability analysis'!C1254</f>
        <v>74.939947834367103</v>
      </c>
      <c r="E1254" s="3">
        <f t="shared" si="252"/>
        <v>53.369614354530853</v>
      </c>
      <c r="F1254" s="3">
        <f t="shared" si="248"/>
        <v>11.945138606489458</v>
      </c>
      <c r="G1254" s="17">
        <f t="shared" si="249"/>
        <v>1.8057834396427761</v>
      </c>
      <c r="H1254" s="30">
        <f t="shared" si="250"/>
        <v>7.1020970000000148</v>
      </c>
      <c r="I1254" s="30">
        <f>(C1254-C1253)*'ADF test'!$E$3</f>
        <v>3.1580844642386481</v>
      </c>
      <c r="J1254" s="5">
        <f t="shared" si="253"/>
        <v>-10</v>
      </c>
      <c r="K1254" s="49">
        <f t="shared" si="259"/>
        <v>-85</v>
      </c>
      <c r="L1254" s="5">
        <f t="shared" si="254"/>
        <v>-10</v>
      </c>
      <c r="M1254" s="49">
        <f t="shared" si="260"/>
        <v>-1717</v>
      </c>
      <c r="N1254" s="42">
        <f t="shared" si="251"/>
        <v>-10</v>
      </c>
      <c r="P1254" s="5">
        <f t="shared" si="255"/>
        <v>-532.65727500000116</v>
      </c>
      <c r="Q1254" s="5">
        <f t="shared" si="256"/>
        <v>236.85633481789861</v>
      </c>
      <c r="R1254" s="5">
        <f t="shared" si="257"/>
        <v>-295.80094018210252</v>
      </c>
      <c r="S1254" s="3">
        <f t="shared" si="258"/>
        <v>48064.107001256722</v>
      </c>
    </row>
    <row r="1255" spans="1:19" x14ac:dyDescent="0.3">
      <c r="A1255" s="4">
        <v>42129</v>
      </c>
      <c r="B1255" s="11">
        <v>217.003647</v>
      </c>
      <c r="C1255" s="11">
        <v>136.60614000000001</v>
      </c>
      <c r="D1255" s="3">
        <f>B1255-'ADF test'!$E$3*'Profitability analysis'!C1255</f>
        <v>76.493701220779684</v>
      </c>
      <c r="E1255" s="3">
        <f t="shared" si="252"/>
        <v>54.262069801361051</v>
      </c>
      <c r="F1255" s="3">
        <f t="shared" si="248"/>
        <v>12.642857376002199</v>
      </c>
      <c r="G1255" s="17">
        <f t="shared" si="249"/>
        <v>1.7584340911428127</v>
      </c>
      <c r="H1255" s="30">
        <f t="shared" si="250"/>
        <v>-0.82695000000001073</v>
      </c>
      <c r="I1255" s="30">
        <f>(C1255-C1254)*'ADF test'!$E$3</f>
        <v>-2.3807033864125886</v>
      </c>
      <c r="J1255" s="5">
        <f t="shared" si="253"/>
        <v>-10</v>
      </c>
      <c r="K1255" s="49">
        <f t="shared" si="259"/>
        <v>-95</v>
      </c>
      <c r="L1255" s="5">
        <f t="shared" si="254"/>
        <v>-10</v>
      </c>
      <c r="M1255" s="49">
        <f t="shared" si="260"/>
        <v>-1727</v>
      </c>
      <c r="N1255" s="42">
        <f t="shared" si="251"/>
        <v>-10</v>
      </c>
      <c r="P1255" s="5">
        <f t="shared" si="255"/>
        <v>70.290750000000912</v>
      </c>
      <c r="Q1255" s="5">
        <f t="shared" si="256"/>
        <v>-202.35978784507003</v>
      </c>
      <c r="R1255" s="5">
        <f t="shared" si="257"/>
        <v>-132.06903784506912</v>
      </c>
      <c r="S1255" s="3">
        <f t="shared" si="258"/>
        <v>47932.037963411654</v>
      </c>
    </row>
    <row r="1256" spans="1:19" x14ac:dyDescent="0.3">
      <c r="A1256" s="4">
        <v>42130</v>
      </c>
      <c r="B1256" s="11">
        <v>202.702133</v>
      </c>
      <c r="C1256" s="11">
        <v>129.00116</v>
      </c>
      <c r="D1256" s="3">
        <f>B1256-'ADF test'!$E$3*'Profitability analysis'!C1256</f>
        <v>70.014495408772234</v>
      </c>
      <c r="E1256" s="3">
        <f t="shared" si="252"/>
        <v>55.07801566030485</v>
      </c>
      <c r="F1256" s="3">
        <f t="shared" si="248"/>
        <v>12.848503352038058</v>
      </c>
      <c r="G1256" s="17">
        <f t="shared" si="249"/>
        <v>1.1625073628593581</v>
      </c>
      <c r="H1256" s="30">
        <f t="shared" si="250"/>
        <v>-14.301513999999997</v>
      </c>
      <c r="I1256" s="30">
        <f>(C1256-C1255)*'ADF test'!$E$3</f>
        <v>-7.8223081879925491</v>
      </c>
      <c r="J1256" s="5">
        <f t="shared" si="253"/>
        <v>-1</v>
      </c>
      <c r="K1256" s="49">
        <f t="shared" si="259"/>
        <v>-96</v>
      </c>
      <c r="L1256" s="5">
        <f t="shared" si="254"/>
        <v>-1</v>
      </c>
      <c r="M1256" s="49">
        <f t="shared" si="260"/>
        <v>-1728</v>
      </c>
      <c r="N1256" s="42">
        <f t="shared" si="251"/>
        <v>-1</v>
      </c>
      <c r="P1256" s="5">
        <f t="shared" si="255"/>
        <v>1358.6438299999998</v>
      </c>
      <c r="Q1256" s="5">
        <f t="shared" si="256"/>
        <v>-743.1192778592922</v>
      </c>
      <c r="R1256" s="5">
        <f t="shared" si="257"/>
        <v>615.52455214070756</v>
      </c>
      <c r="S1256" s="3">
        <f t="shared" si="258"/>
        <v>48547.562515552359</v>
      </c>
    </row>
    <row r="1257" spans="1:19" x14ac:dyDescent="0.3">
      <c r="A1257" s="4">
        <v>42131</v>
      </c>
      <c r="B1257" s="11">
        <v>195.21086099999999</v>
      </c>
      <c r="C1257" s="11">
        <v>124.419281</v>
      </c>
      <c r="D1257" s="3">
        <f>B1257-'ADF test'!$E$3*'Profitability analysis'!C1257</f>
        <v>67.236039171350313</v>
      </c>
      <c r="E1257" s="3">
        <f t="shared" si="252"/>
        <v>55.845200780295713</v>
      </c>
      <c r="F1257" s="3">
        <f t="shared" si="248"/>
        <v>12.864963780389365</v>
      </c>
      <c r="G1257" s="17">
        <f t="shared" si="249"/>
        <v>0.88541550411654957</v>
      </c>
      <c r="H1257" s="30">
        <f t="shared" si="250"/>
        <v>-7.4912720000000093</v>
      </c>
      <c r="I1257" s="30">
        <f>(C1257-C1256)*'ADF test'!$E$3</f>
        <v>-4.7128157625780815</v>
      </c>
      <c r="J1257" s="5">
        <f t="shared" si="253"/>
        <v>0</v>
      </c>
      <c r="K1257" s="49">
        <f t="shared" si="259"/>
        <v>-96</v>
      </c>
      <c r="L1257" s="5">
        <f t="shared" si="254"/>
        <v>0</v>
      </c>
      <c r="M1257" s="49">
        <f t="shared" si="260"/>
        <v>-1728</v>
      </c>
      <c r="N1257" s="42">
        <f t="shared" si="251"/>
        <v>0</v>
      </c>
      <c r="P1257" s="5">
        <f t="shared" si="255"/>
        <v>719.16211200000089</v>
      </c>
      <c r="Q1257" s="5">
        <f t="shared" si="256"/>
        <v>-452.43031320749583</v>
      </c>
      <c r="R1257" s="5">
        <f t="shared" si="257"/>
        <v>266.73179879250506</v>
      </c>
      <c r="S1257" s="3">
        <f t="shared" si="258"/>
        <v>48814.294314344865</v>
      </c>
    </row>
    <row r="1258" spans="1:19" x14ac:dyDescent="0.3">
      <c r="A1258" s="4">
        <v>42132</v>
      </c>
      <c r="B1258" s="11">
        <v>190.54098500000001</v>
      </c>
      <c r="C1258" s="11">
        <v>126.592125</v>
      </c>
      <c r="D1258" s="3">
        <f>B1258-'ADF test'!$E$3*'Profitability analysis'!C1258</f>
        <v>60.331225615639397</v>
      </c>
      <c r="E1258" s="3">
        <f t="shared" si="252"/>
        <v>56.445524291204592</v>
      </c>
      <c r="F1258" s="3">
        <f t="shared" si="248"/>
        <v>12.63019689459977</v>
      </c>
      <c r="G1258" s="17">
        <f t="shared" si="249"/>
        <v>0.30765168246080116</v>
      </c>
      <c r="H1258" s="30">
        <f t="shared" si="250"/>
        <v>-4.6698759999999879</v>
      </c>
      <c r="I1258" s="30">
        <f>(C1258-C1257)*'ADF test'!$E$3</f>
        <v>2.2349375557109208</v>
      </c>
      <c r="J1258" s="5">
        <f t="shared" si="253"/>
        <v>0</v>
      </c>
      <c r="K1258" s="49">
        <f t="shared" si="259"/>
        <v>-96</v>
      </c>
      <c r="L1258" s="5">
        <f t="shared" si="254"/>
        <v>0</v>
      </c>
      <c r="M1258" s="49">
        <f t="shared" si="260"/>
        <v>-1728</v>
      </c>
      <c r="N1258" s="42">
        <f t="shared" si="251"/>
        <v>0</v>
      </c>
      <c r="P1258" s="5">
        <f t="shared" si="255"/>
        <v>448.30809599999884</v>
      </c>
      <c r="Q1258" s="5">
        <f t="shared" si="256"/>
        <v>214.55400534824838</v>
      </c>
      <c r="R1258" s="5">
        <f t="shared" si="257"/>
        <v>662.86210134824728</v>
      </c>
      <c r="S1258" s="3">
        <f t="shared" si="258"/>
        <v>49477.156415693113</v>
      </c>
    </row>
    <row r="1259" spans="1:19" x14ac:dyDescent="0.3">
      <c r="A1259" s="4">
        <v>42135</v>
      </c>
      <c r="B1259" s="11">
        <v>200.65905799999999</v>
      </c>
      <c r="C1259" s="11">
        <v>132.591095</v>
      </c>
      <c r="D1259" s="3">
        <f>B1259-'ADF test'!$E$3*'Profitability analysis'!C1259</f>
        <v>64.278895517863759</v>
      </c>
      <c r="E1259" s="3">
        <f t="shared" si="252"/>
        <v>57.263448468157002</v>
      </c>
      <c r="F1259" s="3">
        <f t="shared" si="248"/>
        <v>12.301374460628923</v>
      </c>
      <c r="G1259" s="17">
        <f t="shared" si="249"/>
        <v>0.57029782095976322</v>
      </c>
      <c r="H1259" s="30">
        <f t="shared" si="250"/>
        <v>10.118072999999981</v>
      </c>
      <c r="I1259" s="30">
        <f>(C1259-C1258)*'ADF test'!$E$3</f>
        <v>6.1704030977756137</v>
      </c>
      <c r="J1259" s="5">
        <f t="shared" si="253"/>
        <v>0</v>
      </c>
      <c r="K1259" s="49">
        <f t="shared" si="259"/>
        <v>-96</v>
      </c>
      <c r="L1259" s="5">
        <f t="shared" si="254"/>
        <v>0</v>
      </c>
      <c r="M1259" s="49">
        <f t="shared" si="260"/>
        <v>-1728</v>
      </c>
      <c r="N1259" s="42">
        <f t="shared" si="251"/>
        <v>0</v>
      </c>
      <c r="P1259" s="5">
        <f t="shared" si="255"/>
        <v>-971.3350079999982</v>
      </c>
      <c r="Q1259" s="5">
        <f t="shared" si="256"/>
        <v>592.35869738645897</v>
      </c>
      <c r="R1259" s="5">
        <f t="shared" si="257"/>
        <v>-378.97631061353923</v>
      </c>
      <c r="S1259" s="3">
        <f t="shared" si="258"/>
        <v>49098.180105079577</v>
      </c>
    </row>
    <row r="1260" spans="1:19" x14ac:dyDescent="0.3">
      <c r="A1260" s="4">
        <v>42136</v>
      </c>
      <c r="B1260" s="11">
        <v>192.53540000000001</v>
      </c>
      <c r="C1260" s="11">
        <v>135.70864900000001</v>
      </c>
      <c r="D1260" s="3">
        <f>B1260-'ADF test'!$E$3*'Profitability analysis'!C1260</f>
        <v>52.948592900690699</v>
      </c>
      <c r="E1260" s="3">
        <f t="shared" si="252"/>
        <v>57.830089776939481</v>
      </c>
      <c r="F1260" s="3">
        <f t="shared" si="248"/>
        <v>11.660551628163555</v>
      </c>
      <c r="G1260" s="17">
        <f t="shared" si="249"/>
        <v>-0.4186334430747321</v>
      </c>
      <c r="H1260" s="30">
        <f t="shared" si="250"/>
        <v>-8.1236579999999776</v>
      </c>
      <c r="I1260" s="30">
        <f>(C1260-C1259)*'ADF test'!$E$3</f>
        <v>3.2066446171730871</v>
      </c>
      <c r="J1260" s="5">
        <f t="shared" si="253"/>
        <v>0</v>
      </c>
      <c r="K1260" s="49">
        <f t="shared" si="259"/>
        <v>-96</v>
      </c>
      <c r="L1260" s="5">
        <f t="shared" si="254"/>
        <v>0</v>
      </c>
      <c r="M1260" s="49">
        <f t="shared" si="260"/>
        <v>-1728</v>
      </c>
      <c r="N1260" s="42">
        <f t="shared" si="251"/>
        <v>0</v>
      </c>
      <c r="P1260" s="5">
        <f t="shared" si="255"/>
        <v>779.87116799999785</v>
      </c>
      <c r="Q1260" s="5">
        <f t="shared" si="256"/>
        <v>307.83788324861638</v>
      </c>
      <c r="R1260" s="5">
        <f t="shared" si="257"/>
        <v>1087.7090512486143</v>
      </c>
      <c r="S1260" s="3">
        <f t="shared" si="258"/>
        <v>50185.889156328194</v>
      </c>
    </row>
    <row r="1261" spans="1:19" x14ac:dyDescent="0.3">
      <c r="A1261" s="4">
        <v>42137</v>
      </c>
      <c r="B1261" s="11">
        <v>197.983597</v>
      </c>
      <c r="C1261" s="11">
        <v>146.053314</v>
      </c>
      <c r="D1261" s="3">
        <f>B1261-'ADF test'!$E$3*'Profitability analysis'!C1261</f>
        <v>47.756504491453626</v>
      </c>
      <c r="E1261" s="3">
        <f t="shared" si="252"/>
        <v>58.269221354011876</v>
      </c>
      <c r="F1261" s="3">
        <f t="shared" si="248"/>
        <v>10.98326268383933</v>
      </c>
      <c r="G1261" s="17">
        <f t="shared" si="249"/>
        <v>-0.95715791975243958</v>
      </c>
      <c r="H1261" s="30">
        <f t="shared" si="250"/>
        <v>5.4481969999999933</v>
      </c>
      <c r="I1261" s="30">
        <f>(C1261-C1260)*'ADF test'!$E$3</f>
        <v>10.640285409237073</v>
      </c>
      <c r="J1261" s="5">
        <f t="shared" si="253"/>
        <v>0</v>
      </c>
      <c r="K1261" s="49">
        <f t="shared" si="259"/>
        <v>-96</v>
      </c>
      <c r="L1261" s="5">
        <f t="shared" si="254"/>
        <v>0</v>
      </c>
      <c r="M1261" s="49">
        <f t="shared" si="260"/>
        <v>-1728</v>
      </c>
      <c r="N1261" s="42">
        <f t="shared" si="251"/>
        <v>0</v>
      </c>
      <c r="P1261" s="5">
        <f t="shared" si="255"/>
        <v>-523.02691199999936</v>
      </c>
      <c r="Q1261" s="5">
        <f t="shared" si="256"/>
        <v>1021.467399286759</v>
      </c>
      <c r="R1261" s="5">
        <f t="shared" si="257"/>
        <v>498.44048728675966</v>
      </c>
      <c r="S1261" s="3">
        <f t="shared" si="258"/>
        <v>50684.329643614954</v>
      </c>
    </row>
    <row r="1262" spans="1:19" x14ac:dyDescent="0.3">
      <c r="A1262" s="4">
        <v>42138</v>
      </c>
      <c r="B1262" s="11">
        <v>205.280304</v>
      </c>
      <c r="C1262" s="11">
        <v>153.65827899999999</v>
      </c>
      <c r="D1262" s="3">
        <f>B1262-'ADF test'!$E$3*'Profitability analysis'!C1262</f>
        <v>47.230918732117431</v>
      </c>
      <c r="E1262" s="3">
        <f t="shared" si="252"/>
        <v>58.590376836644651</v>
      </c>
      <c r="F1262" s="3">
        <f t="shared" si="248"/>
        <v>10.487608528857042</v>
      </c>
      <c r="G1262" s="17">
        <f t="shared" si="249"/>
        <v>-1.0831313996199661</v>
      </c>
      <c r="H1262" s="30">
        <f t="shared" si="250"/>
        <v>7.2967069999999978</v>
      </c>
      <c r="I1262" s="30">
        <f>(C1262-C1261)*'ADF test'!$E$3</f>
        <v>7.8222927593361993</v>
      </c>
      <c r="J1262" s="5">
        <f t="shared" si="253"/>
        <v>1</v>
      </c>
      <c r="K1262" s="49">
        <f t="shared" si="259"/>
        <v>-95</v>
      </c>
      <c r="L1262" s="5">
        <f t="shared" si="254"/>
        <v>0</v>
      </c>
      <c r="M1262" s="49">
        <f t="shared" si="260"/>
        <v>-1728</v>
      </c>
      <c r="N1262" s="42">
        <f t="shared" si="251"/>
        <v>1</v>
      </c>
      <c r="P1262" s="5">
        <f t="shared" si="255"/>
        <v>-700.48387199999979</v>
      </c>
      <c r="Q1262" s="5">
        <f t="shared" si="256"/>
        <v>750.9401048962751</v>
      </c>
      <c r="R1262" s="5">
        <f t="shared" si="257"/>
        <v>50.45623289627531</v>
      </c>
      <c r="S1262" s="3">
        <f t="shared" si="258"/>
        <v>50734.785876511232</v>
      </c>
    </row>
    <row r="1263" spans="1:19" x14ac:dyDescent="0.3">
      <c r="A1263" s="4">
        <v>42139</v>
      </c>
      <c r="B1263" s="11">
        <v>203.334518</v>
      </c>
      <c r="C1263" s="11">
        <v>155.78389000000001</v>
      </c>
      <c r="D1263" s="3">
        <f>B1263-'ADF test'!$E$3*'Profitability analysis'!C1263</f>
        <v>43.098777958036862</v>
      </c>
      <c r="E1263" s="3">
        <f t="shared" si="252"/>
        <v>58.708959663328145</v>
      </c>
      <c r="F1263" s="3">
        <f t="shared" si="248"/>
        <v>10.282908881984129</v>
      </c>
      <c r="G1263" s="17">
        <f t="shared" si="249"/>
        <v>-1.5180706047722203</v>
      </c>
      <c r="H1263" s="30">
        <f t="shared" si="250"/>
        <v>-1.9457859999999982</v>
      </c>
      <c r="I1263" s="30">
        <f>(C1263-C1262)*'ADF test'!$E$3</f>
        <v>2.1863547740805584</v>
      </c>
      <c r="J1263" s="5">
        <f t="shared" si="253"/>
        <v>10</v>
      </c>
      <c r="K1263" s="49">
        <f t="shared" si="259"/>
        <v>-85</v>
      </c>
      <c r="L1263" s="5">
        <f t="shared" si="254"/>
        <v>0</v>
      </c>
      <c r="M1263" s="49">
        <f t="shared" si="260"/>
        <v>-1728</v>
      </c>
      <c r="N1263" s="42">
        <f t="shared" si="251"/>
        <v>10</v>
      </c>
      <c r="P1263" s="5">
        <f t="shared" si="255"/>
        <v>184.84966999999983</v>
      </c>
      <c r="Q1263" s="5">
        <f t="shared" si="256"/>
        <v>207.70370353765304</v>
      </c>
      <c r="R1263" s="5">
        <f t="shared" si="257"/>
        <v>392.55337353765287</v>
      </c>
      <c r="S1263" s="3">
        <f t="shared" si="258"/>
        <v>51127.339250048884</v>
      </c>
    </row>
    <row r="1264" spans="1:19" x14ac:dyDescent="0.3">
      <c r="A1264" s="4">
        <v>42142</v>
      </c>
      <c r="B1264" s="11">
        <v>201.291428</v>
      </c>
      <c r="C1264" s="11">
        <v>152.099503</v>
      </c>
      <c r="D1264" s="3">
        <f>B1264-'ADF test'!$E$3*'Profitability analysis'!C1264</f>
        <v>44.845364012126879</v>
      </c>
      <c r="E1264" s="3">
        <f t="shared" si="252"/>
        <v>58.921550298386805</v>
      </c>
      <c r="F1264" s="3">
        <f t="shared" si="248"/>
        <v>9.9091404291828074</v>
      </c>
      <c r="G1264" s="17">
        <f t="shared" si="249"/>
        <v>-1.4205254620072802</v>
      </c>
      <c r="H1264" s="30">
        <f t="shared" si="250"/>
        <v>-2.0430900000000065</v>
      </c>
      <c r="I1264" s="30">
        <f>(C1264-C1263)*'ADF test'!$E$3</f>
        <v>-3.789676054090001</v>
      </c>
      <c r="J1264" s="5">
        <f t="shared" si="253"/>
        <v>1</v>
      </c>
      <c r="K1264" s="49">
        <f t="shared" si="259"/>
        <v>-84</v>
      </c>
      <c r="L1264" s="5">
        <f t="shared" si="254"/>
        <v>0</v>
      </c>
      <c r="M1264" s="49">
        <f t="shared" si="260"/>
        <v>-1728</v>
      </c>
      <c r="N1264" s="42">
        <f t="shared" si="251"/>
        <v>1</v>
      </c>
      <c r="P1264" s="5">
        <f t="shared" si="255"/>
        <v>173.66265000000055</v>
      </c>
      <c r="Q1264" s="5">
        <f t="shared" si="256"/>
        <v>-322.12246459765009</v>
      </c>
      <c r="R1264" s="5">
        <f t="shared" si="257"/>
        <v>-148.45981459764954</v>
      </c>
      <c r="S1264" s="3">
        <f t="shared" si="258"/>
        <v>50978.879435451236</v>
      </c>
    </row>
    <row r="1265" spans="1:19" x14ac:dyDescent="0.3">
      <c r="A1265" s="4">
        <v>42143</v>
      </c>
      <c r="B1265" s="11">
        <v>201.14550800000001</v>
      </c>
      <c r="C1265" s="11">
        <v>153.09146100000001</v>
      </c>
      <c r="D1265" s="3">
        <f>B1265-'ADF test'!$E$3*'Profitability analysis'!C1265</f>
        <v>43.679138740377994</v>
      </c>
      <c r="E1265" s="3">
        <f t="shared" si="252"/>
        <v>58.953980331720132</v>
      </c>
      <c r="F1265" s="3">
        <f t="shared" si="248"/>
        <v>9.8556898582015933</v>
      </c>
      <c r="G1265" s="17">
        <f t="shared" si="249"/>
        <v>-1.5498500674339806</v>
      </c>
      <c r="H1265" s="30">
        <f t="shared" si="250"/>
        <v>-0.14591999999998961</v>
      </c>
      <c r="I1265" s="30">
        <f>(C1265-C1264)*'ADF test'!$E$3</f>
        <v>1.0203052717488785</v>
      </c>
      <c r="J1265" s="5">
        <f t="shared" si="253"/>
        <v>10</v>
      </c>
      <c r="K1265" s="49">
        <f t="shared" si="259"/>
        <v>-74</v>
      </c>
      <c r="L1265" s="5">
        <f t="shared" si="254"/>
        <v>0</v>
      </c>
      <c r="M1265" s="49">
        <f t="shared" si="260"/>
        <v>-1728</v>
      </c>
      <c r="N1265" s="42">
        <f t="shared" si="251"/>
        <v>10</v>
      </c>
      <c r="P1265" s="5">
        <f t="shared" si="255"/>
        <v>12.257279999999128</v>
      </c>
      <c r="Q1265" s="5">
        <f t="shared" si="256"/>
        <v>85.705642826905802</v>
      </c>
      <c r="R1265" s="5">
        <f t="shared" si="257"/>
        <v>97.962922826904929</v>
      </c>
      <c r="S1265" s="3">
        <f t="shared" si="258"/>
        <v>51076.84235827814</v>
      </c>
    </row>
    <row r="1266" spans="1:19" x14ac:dyDescent="0.3">
      <c r="A1266" s="4">
        <v>42144</v>
      </c>
      <c r="B1266" s="11">
        <v>200.172607</v>
      </c>
      <c r="C1266" s="11">
        <v>154.03616299999999</v>
      </c>
      <c r="D1266" s="3">
        <f>B1266-'ADF test'!$E$3*'Profitability analysis'!C1266</f>
        <v>41.734538907532567</v>
      </c>
      <c r="E1266" s="3">
        <f t="shared" si="252"/>
        <v>58.832506357403304</v>
      </c>
      <c r="F1266" s="3">
        <f t="shared" si="248"/>
        <v>10.04933328099618</v>
      </c>
      <c r="G1266" s="17">
        <f t="shared" si="249"/>
        <v>-1.701403164944673</v>
      </c>
      <c r="H1266" s="30">
        <f t="shared" si="250"/>
        <v>-0.97290100000000734</v>
      </c>
      <c r="I1266" s="30">
        <f>(C1266-C1265)*'ADF test'!$E$3</f>
        <v>0.97169883284541902</v>
      </c>
      <c r="J1266" s="5">
        <f t="shared" si="253"/>
        <v>10</v>
      </c>
      <c r="K1266" s="49">
        <f t="shared" si="259"/>
        <v>-64</v>
      </c>
      <c r="L1266" s="5">
        <f t="shared" si="254"/>
        <v>0</v>
      </c>
      <c r="M1266" s="49">
        <f t="shared" si="260"/>
        <v>-1728</v>
      </c>
      <c r="N1266" s="42">
        <f t="shared" si="251"/>
        <v>10</v>
      </c>
      <c r="P1266" s="5">
        <f t="shared" si="255"/>
        <v>71.994674000000543</v>
      </c>
      <c r="Q1266" s="5">
        <f t="shared" si="256"/>
        <v>71.90571363056101</v>
      </c>
      <c r="R1266" s="5">
        <f t="shared" si="257"/>
        <v>143.90038763056157</v>
      </c>
      <c r="S1266" s="3">
        <f t="shared" si="258"/>
        <v>51220.742745908705</v>
      </c>
    </row>
    <row r="1267" spans="1:19" x14ac:dyDescent="0.3">
      <c r="A1267" s="4">
        <v>42145</v>
      </c>
      <c r="B1267" s="11">
        <v>200.90228300000001</v>
      </c>
      <c r="C1267" s="11">
        <v>154.93365499999999</v>
      </c>
      <c r="D1267" s="3">
        <f>B1267-'ADF test'!$E$3*'Profitability analysis'!C1267</f>
        <v>41.541075199044485</v>
      </c>
      <c r="E1267" s="3">
        <f t="shared" si="252"/>
        <v>58.615470115167518</v>
      </c>
      <c r="F1267" s="3">
        <f t="shared" si="248"/>
        <v>10.35582214648648</v>
      </c>
      <c r="G1267" s="17">
        <f t="shared" si="249"/>
        <v>-1.6487725141085037</v>
      </c>
      <c r="H1267" s="30">
        <f t="shared" si="250"/>
        <v>0.72967600000001198</v>
      </c>
      <c r="I1267" s="30">
        <f>(C1267-C1266)*'ADF test'!$E$3</f>
        <v>0.92313970848809535</v>
      </c>
      <c r="J1267" s="5">
        <f t="shared" si="253"/>
        <v>10</v>
      </c>
      <c r="K1267" s="49">
        <f t="shared" si="259"/>
        <v>-54</v>
      </c>
      <c r="L1267" s="5">
        <f t="shared" si="254"/>
        <v>0</v>
      </c>
      <c r="M1267" s="49">
        <f t="shared" si="260"/>
        <v>-1728</v>
      </c>
      <c r="N1267" s="42">
        <f t="shared" si="251"/>
        <v>10</v>
      </c>
      <c r="P1267" s="5">
        <f t="shared" si="255"/>
        <v>-46.699264000000767</v>
      </c>
      <c r="Q1267" s="5">
        <f t="shared" si="256"/>
        <v>59.080941343238102</v>
      </c>
      <c r="R1267" s="5">
        <f t="shared" si="257"/>
        <v>12.381677343237335</v>
      </c>
      <c r="S1267" s="3">
        <f t="shared" si="258"/>
        <v>51233.124423251946</v>
      </c>
    </row>
    <row r="1268" spans="1:19" x14ac:dyDescent="0.3">
      <c r="A1268" s="4">
        <v>42146</v>
      </c>
      <c r="B1268" s="11">
        <v>196.670197</v>
      </c>
      <c r="C1268" s="11">
        <v>154.177887</v>
      </c>
      <c r="D1268" s="3">
        <f>B1268-'ADF test'!$E$3*'Profitability analysis'!C1268</f>
        <v>38.086354848214199</v>
      </c>
      <c r="E1268" s="3">
        <f t="shared" si="252"/>
        <v>58.296276259326298</v>
      </c>
      <c r="F1268" s="3">
        <f t="shared" si="248"/>
        <v>10.841271362220755</v>
      </c>
      <c r="G1268" s="17">
        <f t="shared" si="249"/>
        <v>-1.8641652566265294</v>
      </c>
      <c r="H1268" s="30">
        <f t="shared" si="250"/>
        <v>-4.2320860000000096</v>
      </c>
      <c r="I1268" s="30">
        <f>(C1268-C1267)*'ADF test'!$E$3</f>
        <v>-0.77736564916970963</v>
      </c>
      <c r="J1268" s="5">
        <f t="shared" si="253"/>
        <v>10</v>
      </c>
      <c r="K1268" s="49">
        <f t="shared" si="259"/>
        <v>-44</v>
      </c>
      <c r="L1268" s="5">
        <f t="shared" si="254"/>
        <v>0</v>
      </c>
      <c r="M1268" s="49">
        <f t="shared" si="260"/>
        <v>-1728</v>
      </c>
      <c r="N1268" s="42">
        <f t="shared" si="251"/>
        <v>10</v>
      </c>
      <c r="P1268" s="5">
        <f t="shared" si="255"/>
        <v>228.53264400000052</v>
      </c>
      <c r="Q1268" s="5">
        <f t="shared" si="256"/>
        <v>-41.97774505516432</v>
      </c>
      <c r="R1268" s="5">
        <f t="shared" si="257"/>
        <v>186.5548989448362</v>
      </c>
      <c r="S1268" s="3">
        <f t="shared" si="258"/>
        <v>51419.679322196782</v>
      </c>
    </row>
    <row r="1269" spans="1:19" x14ac:dyDescent="0.3">
      <c r="A1269" s="4">
        <v>42149</v>
      </c>
      <c r="B1269" s="11">
        <v>197.740387</v>
      </c>
      <c r="C1269" s="11">
        <v>154.22511299999999</v>
      </c>
      <c r="D1269" s="3">
        <f>B1269-'ADF test'!$E$3*'Profitability analysis'!C1269</f>
        <v>39.107969266623428</v>
      </c>
      <c r="E1269" s="3">
        <f t="shared" si="252"/>
        <v>57.90398114032336</v>
      </c>
      <c r="F1269" s="3">
        <f t="shared" si="248"/>
        <v>11.321306964386265</v>
      </c>
      <c r="G1269" s="17">
        <f t="shared" si="249"/>
        <v>-1.660233392913649</v>
      </c>
      <c r="H1269" s="30">
        <f t="shared" si="250"/>
        <v>1.0701899999999966</v>
      </c>
      <c r="I1269" s="30">
        <f>(C1269-C1268)*'ADF test'!$E$3</f>
        <v>4.8575581590759677E-2</v>
      </c>
      <c r="J1269" s="5">
        <f t="shared" si="253"/>
        <v>10</v>
      </c>
      <c r="K1269" s="49">
        <f t="shared" si="259"/>
        <v>-34</v>
      </c>
      <c r="L1269" s="5">
        <f t="shared" si="254"/>
        <v>0</v>
      </c>
      <c r="M1269" s="49">
        <f t="shared" si="260"/>
        <v>-1728</v>
      </c>
      <c r="N1269" s="42">
        <f t="shared" si="251"/>
        <v>10</v>
      </c>
      <c r="P1269" s="5">
        <f t="shared" si="255"/>
        <v>-47.088359999999852</v>
      </c>
      <c r="Q1269" s="5">
        <f t="shared" si="256"/>
        <v>2.1373255899934258</v>
      </c>
      <c r="R1269" s="5">
        <f t="shared" si="257"/>
        <v>-44.951034410006429</v>
      </c>
      <c r="S1269" s="3">
        <f t="shared" si="258"/>
        <v>51374.728287786776</v>
      </c>
    </row>
    <row r="1270" spans="1:19" x14ac:dyDescent="0.3">
      <c r="A1270" s="4">
        <v>42150</v>
      </c>
      <c r="B1270" s="11">
        <v>196.670197</v>
      </c>
      <c r="C1270" s="11">
        <v>153.89447000000001</v>
      </c>
      <c r="D1270" s="3">
        <f>B1270-'ADF test'!$E$3*'Profitability analysis'!C1270</f>
        <v>38.377871080961171</v>
      </c>
      <c r="E1270" s="3">
        <f t="shared" si="252"/>
        <v>57.30571691574859</v>
      </c>
      <c r="F1270" s="3">
        <f t="shared" si="248"/>
        <v>11.868574063981054</v>
      </c>
      <c r="G1270" s="17">
        <f t="shared" si="249"/>
        <v>-1.594786849098407</v>
      </c>
      <c r="H1270" s="30">
        <f t="shared" si="250"/>
        <v>-1.0701899999999966</v>
      </c>
      <c r="I1270" s="30">
        <f>(C1270-C1269)*'ADF test'!$E$3</f>
        <v>-0.34009181433774516</v>
      </c>
      <c r="J1270" s="5">
        <f t="shared" si="253"/>
        <v>10</v>
      </c>
      <c r="K1270" s="49">
        <f t="shared" si="259"/>
        <v>-24</v>
      </c>
      <c r="L1270" s="5">
        <f t="shared" si="254"/>
        <v>0</v>
      </c>
      <c r="M1270" s="49">
        <f t="shared" si="260"/>
        <v>-1728</v>
      </c>
      <c r="N1270" s="42">
        <f t="shared" si="251"/>
        <v>10</v>
      </c>
      <c r="P1270" s="5">
        <f t="shared" si="255"/>
        <v>36.386459999999886</v>
      </c>
      <c r="Q1270" s="5">
        <f t="shared" si="256"/>
        <v>-11.563121687483335</v>
      </c>
      <c r="R1270" s="5">
        <f t="shared" si="257"/>
        <v>24.823338312516551</v>
      </c>
      <c r="S1270" s="3">
        <f t="shared" si="258"/>
        <v>51399.551626099295</v>
      </c>
    </row>
    <row r="1271" spans="1:19" x14ac:dyDescent="0.3">
      <c r="A1271" s="4">
        <v>42151</v>
      </c>
      <c r="B1271" s="11">
        <v>198.324127</v>
      </c>
      <c r="C1271" s="11">
        <v>159.515533</v>
      </c>
      <c r="D1271" s="3">
        <f>B1271-'ADF test'!$E$3*'Profitability analysis'!C1271</f>
        <v>34.250104465043478</v>
      </c>
      <c r="E1271" s="3">
        <f t="shared" si="252"/>
        <v>56.589214022979519</v>
      </c>
      <c r="F1271" s="3">
        <f t="shared" si="248"/>
        <v>12.592763647690505</v>
      </c>
      <c r="G1271" s="17">
        <f t="shared" si="249"/>
        <v>-1.7739640148040896</v>
      </c>
      <c r="H1271" s="30">
        <f t="shared" si="250"/>
        <v>1.6539300000000026</v>
      </c>
      <c r="I1271" s="30">
        <f>(C1271-C1270)*'ADF test'!$E$3</f>
        <v>5.7816966159177055</v>
      </c>
      <c r="J1271" s="5">
        <f t="shared" si="253"/>
        <v>10</v>
      </c>
      <c r="K1271" s="49">
        <f t="shared" si="259"/>
        <v>-14</v>
      </c>
      <c r="L1271" s="5">
        <f t="shared" si="254"/>
        <v>0</v>
      </c>
      <c r="M1271" s="49">
        <f t="shared" si="260"/>
        <v>-1728</v>
      </c>
      <c r="N1271" s="42">
        <f t="shared" si="251"/>
        <v>10</v>
      </c>
      <c r="P1271" s="5">
        <f t="shared" si="255"/>
        <v>-39.694320000000062</v>
      </c>
      <c r="Q1271" s="5">
        <f t="shared" si="256"/>
        <v>138.76071878202492</v>
      </c>
      <c r="R1271" s="5">
        <f t="shared" si="257"/>
        <v>99.066398782024862</v>
      </c>
      <c r="S1271" s="3">
        <f t="shared" si="258"/>
        <v>51498.618024881318</v>
      </c>
    </row>
    <row r="1272" spans="1:19" x14ac:dyDescent="0.3">
      <c r="A1272" s="4">
        <v>42152</v>
      </c>
      <c r="B1272" s="11">
        <v>186.64941400000001</v>
      </c>
      <c r="C1272" s="11">
        <v>162.01902799999999</v>
      </c>
      <c r="D1272" s="3">
        <f>B1272-'ADF test'!$E$3*'Profitability analysis'!C1272</f>
        <v>20.000353866378077</v>
      </c>
      <c r="E1272" s="3">
        <f t="shared" si="252"/>
        <v>55.264686574896544</v>
      </c>
      <c r="F1272" s="3">
        <f t="shared" si="248"/>
        <v>14.233233709594501</v>
      </c>
      <c r="G1272" s="17">
        <f t="shared" si="249"/>
        <v>-2.4776051196817686</v>
      </c>
      <c r="H1272" s="30">
        <f t="shared" si="250"/>
        <v>-11.674712999999997</v>
      </c>
      <c r="I1272" s="30">
        <f>(C1272-C1271)*'ADF test'!$E$3</f>
        <v>2.575037598665384</v>
      </c>
      <c r="J1272" s="5">
        <f t="shared" si="253"/>
        <v>10</v>
      </c>
      <c r="K1272" s="49">
        <f t="shared" si="259"/>
        <v>-4</v>
      </c>
      <c r="L1272" s="5">
        <f t="shared" si="254"/>
        <v>0</v>
      </c>
      <c r="M1272" s="49">
        <f t="shared" si="260"/>
        <v>-1728</v>
      </c>
      <c r="N1272" s="42">
        <f t="shared" si="251"/>
        <v>10</v>
      </c>
      <c r="P1272" s="5">
        <f t="shared" si="255"/>
        <v>163.44598199999996</v>
      </c>
      <c r="Q1272" s="5">
        <f t="shared" si="256"/>
        <v>36.050526381315379</v>
      </c>
      <c r="R1272" s="5">
        <f t="shared" si="257"/>
        <v>199.49650838131532</v>
      </c>
      <c r="S1272" s="3">
        <f t="shared" si="258"/>
        <v>51698.114533262633</v>
      </c>
    </row>
    <row r="1273" spans="1:19" x14ac:dyDescent="0.3">
      <c r="A1273" s="4">
        <v>42153</v>
      </c>
      <c r="B1273" s="11">
        <v>191.85438500000001</v>
      </c>
      <c r="C1273" s="11">
        <v>163.81399500000001</v>
      </c>
      <c r="D1273" s="3">
        <f>B1273-'ADF test'!$E$3*'Profitability analysis'!C1273</f>
        <v>23.359062935212393</v>
      </c>
      <c r="E1273" s="3">
        <f t="shared" si="252"/>
        <v>54.057047866102145</v>
      </c>
      <c r="F1273" s="3">
        <f t="shared" si="248"/>
        <v>15.347118585951598</v>
      </c>
      <c r="G1273" s="17">
        <f t="shared" si="249"/>
        <v>-2.0002441995196407</v>
      </c>
      <c r="H1273" s="30">
        <f t="shared" si="250"/>
        <v>5.2049710000000005</v>
      </c>
      <c r="I1273" s="30">
        <f>(C1273-C1272)*'ADF test'!$E$3</f>
        <v>1.8462619311656978</v>
      </c>
      <c r="J1273" s="5">
        <f t="shared" si="253"/>
        <v>10</v>
      </c>
      <c r="K1273" s="49">
        <f t="shared" si="259"/>
        <v>6</v>
      </c>
      <c r="L1273" s="5">
        <f t="shared" si="254"/>
        <v>0</v>
      </c>
      <c r="M1273" s="49">
        <f t="shared" si="260"/>
        <v>-1728</v>
      </c>
      <c r="N1273" s="42">
        <f t="shared" si="251"/>
        <v>10</v>
      </c>
      <c r="P1273" s="5">
        <f t="shared" si="255"/>
        <v>-20.819884000000002</v>
      </c>
      <c r="Q1273" s="5">
        <f t="shared" si="256"/>
        <v>7.3850477246627912</v>
      </c>
      <c r="R1273" s="5">
        <f t="shared" si="257"/>
        <v>-13.434836275337211</v>
      </c>
      <c r="S1273" s="3">
        <f t="shared" si="258"/>
        <v>51684.679696987296</v>
      </c>
    </row>
    <row r="1274" spans="1:19" x14ac:dyDescent="0.3">
      <c r="A1274" s="4">
        <v>42156</v>
      </c>
      <c r="B1274" s="11">
        <v>191.17335499999999</v>
      </c>
      <c r="C1274" s="11">
        <v>165.46725499999999</v>
      </c>
      <c r="D1274" s="3">
        <f>B1274-'ADF test'!$E$3*'Profitability analysis'!C1274</f>
        <v>20.977527577554554</v>
      </c>
      <c r="E1274" s="3">
        <f t="shared" si="252"/>
        <v>52.682440493283046</v>
      </c>
      <c r="F1274" s="3">
        <f t="shared" si="248"/>
        <v>16.401735943841853</v>
      </c>
      <c r="G1274" s="17">
        <f t="shared" si="249"/>
        <v>-1.9330217864915893</v>
      </c>
      <c r="H1274" s="30">
        <f t="shared" si="250"/>
        <v>-0.68103000000002112</v>
      </c>
      <c r="I1274" s="30">
        <f>(C1274-C1273)*'ADF test'!$E$3</f>
        <v>1.7005053576578051</v>
      </c>
      <c r="J1274" s="5">
        <f t="shared" si="253"/>
        <v>10</v>
      </c>
      <c r="K1274" s="49">
        <f t="shared" si="259"/>
        <v>16</v>
      </c>
      <c r="L1274" s="5">
        <f t="shared" si="254"/>
        <v>0</v>
      </c>
      <c r="M1274" s="49">
        <f t="shared" si="260"/>
        <v>-1728</v>
      </c>
      <c r="N1274" s="42">
        <f t="shared" si="251"/>
        <v>10</v>
      </c>
      <c r="P1274" s="5">
        <f t="shared" si="255"/>
        <v>-4.0861800000001267</v>
      </c>
      <c r="Q1274" s="5">
        <f t="shared" si="256"/>
        <v>-10.20303214594683</v>
      </c>
      <c r="R1274" s="5">
        <f t="shared" si="257"/>
        <v>-14.289212145946957</v>
      </c>
      <c r="S1274" s="3">
        <f t="shared" si="258"/>
        <v>51670.390484841351</v>
      </c>
    </row>
    <row r="1275" spans="1:19" x14ac:dyDescent="0.3">
      <c r="A1275" s="4">
        <v>42157</v>
      </c>
      <c r="B1275" s="11">
        <v>184.07124300000001</v>
      </c>
      <c r="C1275" s="11">
        <v>152.14674400000001</v>
      </c>
      <c r="D1275" s="3">
        <f>B1275-'ADF test'!$E$3*'Profitability analysis'!C1275</f>
        <v>27.57658800187977</v>
      </c>
      <c r="E1275" s="3">
        <f t="shared" si="252"/>
        <v>51.576686012100254</v>
      </c>
      <c r="F1275" s="3">
        <f t="shared" si="248"/>
        <v>16.94823903616334</v>
      </c>
      <c r="G1275" s="17">
        <f t="shared" si="249"/>
        <v>-1.4160821049909802</v>
      </c>
      <c r="H1275" s="30">
        <f t="shared" si="250"/>
        <v>-7.1021119999999769</v>
      </c>
      <c r="I1275" s="30">
        <f>(C1275-C1274)*'ADF test'!$E$3</f>
        <v>-13.701172424325181</v>
      </c>
      <c r="J1275" s="5">
        <f t="shared" si="253"/>
        <v>1</v>
      </c>
      <c r="K1275" s="49">
        <f t="shared" si="259"/>
        <v>17</v>
      </c>
      <c r="L1275" s="5">
        <f t="shared" si="254"/>
        <v>0</v>
      </c>
      <c r="M1275" s="49">
        <f t="shared" si="260"/>
        <v>-1728</v>
      </c>
      <c r="N1275" s="42">
        <f t="shared" si="251"/>
        <v>1</v>
      </c>
      <c r="P1275" s="5">
        <f t="shared" si="255"/>
        <v>-113.63379199999963</v>
      </c>
      <c r="Q1275" s="5">
        <f t="shared" si="256"/>
        <v>219.21875878920289</v>
      </c>
      <c r="R1275" s="5">
        <f t="shared" si="257"/>
        <v>105.58496678920326</v>
      </c>
      <c r="S1275" s="3">
        <f t="shared" si="258"/>
        <v>51775.975451630555</v>
      </c>
    </row>
    <row r="1276" spans="1:19" x14ac:dyDescent="0.3">
      <c r="A1276" s="4">
        <v>42158</v>
      </c>
      <c r="B1276" s="11">
        <v>184.60633899999999</v>
      </c>
      <c r="C1276" s="11">
        <v>153.46933000000001</v>
      </c>
      <c r="D1276" s="3">
        <f>B1276-'ADF test'!$E$3*'Profitability analysis'!C1276</f>
        <v>26.751302344449442</v>
      </c>
      <c r="E1276" s="3">
        <f t="shared" si="252"/>
        <v>50.360736002539021</v>
      </c>
      <c r="F1276" s="3">
        <f t="shared" si="248"/>
        <v>17.386270743789478</v>
      </c>
      <c r="G1276" s="17">
        <f t="shared" si="249"/>
        <v>-1.3579354656330236</v>
      </c>
      <c r="H1276" s="30">
        <f t="shared" si="250"/>
        <v>0.53509599999998159</v>
      </c>
      <c r="I1276" s="30">
        <f>(C1276-C1275)*'ADF test'!$E$3</f>
        <v>1.3603816574303031</v>
      </c>
      <c r="J1276" s="5">
        <f t="shared" si="253"/>
        <v>1</v>
      </c>
      <c r="K1276" s="49">
        <f t="shared" si="259"/>
        <v>18</v>
      </c>
      <c r="L1276" s="5">
        <f t="shared" si="254"/>
        <v>0</v>
      </c>
      <c r="M1276" s="49">
        <f t="shared" si="260"/>
        <v>-1728</v>
      </c>
      <c r="N1276" s="42">
        <f t="shared" si="251"/>
        <v>1</v>
      </c>
      <c r="P1276" s="5">
        <f t="shared" si="255"/>
        <v>9.096631999999687</v>
      </c>
      <c r="Q1276" s="5">
        <f t="shared" si="256"/>
        <v>-23.126488176315153</v>
      </c>
      <c r="R1276" s="5">
        <f t="shared" si="257"/>
        <v>-14.029856176315466</v>
      </c>
      <c r="S1276" s="3">
        <f t="shared" si="258"/>
        <v>51761.945595454243</v>
      </c>
    </row>
    <row r="1277" spans="1:19" x14ac:dyDescent="0.3">
      <c r="A1277" s="4">
        <v>42159</v>
      </c>
      <c r="B1277" s="11">
        <v>178.03930700000001</v>
      </c>
      <c r="C1277" s="11">
        <v>146.71459999999999</v>
      </c>
      <c r="D1277" s="3">
        <f>B1277-'ADF test'!$E$3*'Profitability analysis'!C1277</f>
        <v>27.132030862778123</v>
      </c>
      <c r="E1277" s="3">
        <f t="shared" si="252"/>
        <v>49.125132419421753</v>
      </c>
      <c r="F1277" s="3">
        <f t="shared" si="248"/>
        <v>17.683454276610853</v>
      </c>
      <c r="G1277" s="17">
        <f t="shared" si="249"/>
        <v>-1.2437107146952031</v>
      </c>
      <c r="H1277" s="30">
        <f t="shared" si="250"/>
        <v>-6.5670319999999833</v>
      </c>
      <c r="I1277" s="30">
        <f>(C1277-C1276)*'ADF test'!$E$3</f>
        <v>-6.947760518328649</v>
      </c>
      <c r="J1277" s="5">
        <f t="shared" si="253"/>
        <v>1</v>
      </c>
      <c r="K1277" s="49">
        <f t="shared" si="259"/>
        <v>19</v>
      </c>
      <c r="L1277" s="5">
        <f t="shared" si="254"/>
        <v>0</v>
      </c>
      <c r="M1277" s="49">
        <f t="shared" si="260"/>
        <v>-1728</v>
      </c>
      <c r="N1277" s="42">
        <f t="shared" si="251"/>
        <v>1</v>
      </c>
      <c r="P1277" s="5">
        <f t="shared" si="255"/>
        <v>-118.2065759999997</v>
      </c>
      <c r="Q1277" s="5">
        <f t="shared" si="256"/>
        <v>125.05968932991568</v>
      </c>
      <c r="R1277" s="5">
        <f t="shared" si="257"/>
        <v>6.8531133299159848</v>
      </c>
      <c r="S1277" s="3">
        <f t="shared" si="258"/>
        <v>51768.798708784161</v>
      </c>
    </row>
    <row r="1278" spans="1:19" x14ac:dyDescent="0.3">
      <c r="A1278" s="4">
        <v>42160</v>
      </c>
      <c r="B1278" s="11">
        <v>175.94760099999999</v>
      </c>
      <c r="C1278" s="11">
        <v>146.10054</v>
      </c>
      <c r="D1278" s="3">
        <f>B1278-'ADF test'!$E$3*'Profitability analysis'!C1278</f>
        <v>25.671932909862846</v>
      </c>
      <c r="E1278" s="3">
        <f t="shared" si="252"/>
        <v>47.853952009135533</v>
      </c>
      <c r="F1278" s="3">
        <f t="shared" si="248"/>
        <v>17.960147746234881</v>
      </c>
      <c r="G1278" s="17">
        <f t="shared" si="249"/>
        <v>-1.2350688542594461</v>
      </c>
      <c r="H1278" s="30">
        <f t="shared" si="250"/>
        <v>-2.0917060000000163</v>
      </c>
      <c r="I1278" s="30">
        <f>(C1278-C1277)*'ADF test'!$E$3</f>
        <v>-0.63160804708475993</v>
      </c>
      <c r="J1278" s="5">
        <f t="shared" si="253"/>
        <v>1</v>
      </c>
      <c r="K1278" s="49">
        <f t="shared" si="259"/>
        <v>20</v>
      </c>
      <c r="L1278" s="5">
        <f t="shared" si="254"/>
        <v>0</v>
      </c>
      <c r="M1278" s="49">
        <f t="shared" si="260"/>
        <v>-1728</v>
      </c>
      <c r="N1278" s="42">
        <f t="shared" si="251"/>
        <v>1</v>
      </c>
      <c r="P1278" s="5">
        <f t="shared" si="255"/>
        <v>-39.742414000000309</v>
      </c>
      <c r="Q1278" s="5">
        <f t="shared" si="256"/>
        <v>12.000552894610438</v>
      </c>
      <c r="R1278" s="5">
        <f t="shared" si="257"/>
        <v>-27.741861105389873</v>
      </c>
      <c r="S1278" s="3">
        <f t="shared" si="258"/>
        <v>51741.056847678774</v>
      </c>
    </row>
    <row r="1279" spans="1:19" x14ac:dyDescent="0.3">
      <c r="A1279" s="4">
        <v>42163</v>
      </c>
      <c r="B1279" s="11">
        <v>169.33192399999999</v>
      </c>
      <c r="C1279" s="11">
        <v>139.676468</v>
      </c>
      <c r="D1279" s="3">
        <f>B1279-'ADF test'!$E$3*'Profitability analysis'!C1279</f>
        <v>25.663909185197383</v>
      </c>
      <c r="E1279" s="3">
        <f t="shared" si="252"/>
        <v>46.684859675802194</v>
      </c>
      <c r="F1279" s="3">
        <f t="shared" si="248"/>
        <v>18.232095931351953</v>
      </c>
      <c r="G1279" s="17">
        <f t="shared" si="249"/>
        <v>-1.1529640130105467</v>
      </c>
      <c r="H1279" s="30">
        <f t="shared" si="250"/>
        <v>-6.6156770000000051</v>
      </c>
      <c r="I1279" s="30">
        <f>(C1279-C1278)*'ADF test'!$E$3</f>
        <v>-6.607653275334525</v>
      </c>
      <c r="J1279" s="5">
        <f t="shared" si="253"/>
        <v>1</v>
      </c>
      <c r="K1279" s="49">
        <f t="shared" si="259"/>
        <v>21</v>
      </c>
      <c r="L1279" s="5">
        <f t="shared" si="254"/>
        <v>0</v>
      </c>
      <c r="M1279" s="49">
        <f t="shared" si="260"/>
        <v>-1728</v>
      </c>
      <c r="N1279" s="42">
        <f t="shared" si="251"/>
        <v>1</v>
      </c>
      <c r="P1279" s="5">
        <f t="shared" si="255"/>
        <v>-132.3135400000001</v>
      </c>
      <c r="Q1279" s="5">
        <f t="shared" si="256"/>
        <v>132.1530655066905</v>
      </c>
      <c r="R1279" s="5">
        <f t="shared" si="257"/>
        <v>-0.16047449330960717</v>
      </c>
      <c r="S1279" s="3">
        <f t="shared" si="258"/>
        <v>51740.896373185467</v>
      </c>
    </row>
    <row r="1280" spans="1:19" x14ac:dyDescent="0.3">
      <c r="A1280" s="4">
        <v>42164</v>
      </c>
      <c r="B1280" s="11">
        <v>170.83990499999999</v>
      </c>
      <c r="C1280" s="11">
        <v>139.62922699999999</v>
      </c>
      <c r="D1280" s="3">
        <f>B1280-'ADF test'!$E$3*'Profitability analysis'!C1280</f>
        <v>27.220481195444478</v>
      </c>
      <c r="E1280" s="3">
        <f t="shared" si="252"/>
        <v>45.389481517049603</v>
      </c>
      <c r="F1280" s="3">
        <f t="shared" si="248"/>
        <v>18.186912622010194</v>
      </c>
      <c r="G1280" s="17">
        <f t="shared" si="249"/>
        <v>-0.99901509944115574</v>
      </c>
      <c r="H1280" s="30">
        <f t="shared" si="250"/>
        <v>1.5079810000000009</v>
      </c>
      <c r="I1280" s="30">
        <f>(C1280-C1279)*'ADF test'!$E$3</f>
        <v>-4.8591010247109635E-2</v>
      </c>
      <c r="J1280" s="5">
        <f t="shared" si="253"/>
        <v>0</v>
      </c>
      <c r="K1280" s="49">
        <f t="shared" si="259"/>
        <v>21</v>
      </c>
      <c r="L1280" s="5">
        <f t="shared" si="254"/>
        <v>0</v>
      </c>
      <c r="M1280" s="49">
        <f t="shared" si="260"/>
        <v>-1728</v>
      </c>
      <c r="N1280" s="42">
        <f t="shared" si="251"/>
        <v>0</v>
      </c>
      <c r="P1280" s="5">
        <f t="shared" si="255"/>
        <v>31.667601000000019</v>
      </c>
      <c r="Q1280" s="5">
        <f t="shared" si="256"/>
        <v>1.0204112151893023</v>
      </c>
      <c r="R1280" s="5">
        <f t="shared" si="257"/>
        <v>32.688012215189325</v>
      </c>
      <c r="S1280" s="3">
        <f t="shared" si="258"/>
        <v>51773.58438540066</v>
      </c>
    </row>
    <row r="1281" spans="1:19" x14ac:dyDescent="0.3">
      <c r="A1281" s="4">
        <v>42165</v>
      </c>
      <c r="B1281" s="11">
        <v>171.861435</v>
      </c>
      <c r="C1281" s="11">
        <v>141.093536</v>
      </c>
      <c r="D1281" s="3">
        <f>B1281-'ADF test'!$E$3*'Profitability analysis'!C1281</f>
        <v>26.735856507272899</v>
      </c>
      <c r="E1281" s="3">
        <f t="shared" si="252"/>
        <v>43.917420369032847</v>
      </c>
      <c r="F1281" s="3">
        <f t="shared" si="248"/>
        <v>17.834903775575352</v>
      </c>
      <c r="G1281" s="17">
        <f t="shared" si="249"/>
        <v>-0.96336734293401993</v>
      </c>
      <c r="H1281" s="30">
        <f t="shared" si="250"/>
        <v>1.0215300000000127</v>
      </c>
      <c r="I1281" s="30">
        <f>(C1281-C1280)*'ADF test'!$E$3</f>
        <v>1.5061546881716028</v>
      </c>
      <c r="J1281" s="5">
        <f t="shared" si="253"/>
        <v>0</v>
      </c>
      <c r="K1281" s="49">
        <f t="shared" si="259"/>
        <v>21</v>
      </c>
      <c r="L1281" s="5">
        <f t="shared" si="254"/>
        <v>0</v>
      </c>
      <c r="M1281" s="49">
        <f t="shared" si="260"/>
        <v>-1728</v>
      </c>
      <c r="N1281" s="42">
        <f t="shared" si="251"/>
        <v>0</v>
      </c>
      <c r="P1281" s="5">
        <f t="shared" si="255"/>
        <v>21.452130000000267</v>
      </c>
      <c r="Q1281" s="5">
        <f t="shared" si="256"/>
        <v>-31.629248451603658</v>
      </c>
      <c r="R1281" s="5">
        <f t="shared" si="257"/>
        <v>-10.177118451603391</v>
      </c>
      <c r="S1281" s="3">
        <f t="shared" si="258"/>
        <v>51763.407266949056</v>
      </c>
    </row>
    <row r="1282" spans="1:19" x14ac:dyDescent="0.3">
      <c r="A1282" s="4">
        <v>42166</v>
      </c>
      <c r="B1282" s="11">
        <v>168.45631399999999</v>
      </c>
      <c r="C1282" s="11">
        <v>134.008163</v>
      </c>
      <c r="D1282" s="3">
        <f>B1282-'ADF test'!$E$3*'Profitability analysis'!C1282</f>
        <v>30.618587839939295</v>
      </c>
      <c r="E1282" s="3">
        <f t="shared" si="252"/>
        <v>42.62183612985234</v>
      </c>
      <c r="F1282" s="3">
        <f t="shared" si="248"/>
        <v>17.317695387937736</v>
      </c>
      <c r="G1282" s="17">
        <f t="shared" si="249"/>
        <v>-0.69312041937598967</v>
      </c>
      <c r="H1282" s="30">
        <f t="shared" si="250"/>
        <v>-3.4051210000000083</v>
      </c>
      <c r="I1282" s="30">
        <f>(C1282-C1281)*'ADF test'!$E$3</f>
        <v>-7.2878523326663949</v>
      </c>
      <c r="J1282" s="5">
        <f t="shared" si="253"/>
        <v>0</v>
      </c>
      <c r="K1282" s="49">
        <f t="shared" si="259"/>
        <v>21</v>
      </c>
      <c r="L1282" s="5">
        <f t="shared" si="254"/>
        <v>0</v>
      </c>
      <c r="M1282" s="49">
        <f t="shared" si="260"/>
        <v>-1728</v>
      </c>
      <c r="N1282" s="42">
        <f t="shared" si="251"/>
        <v>0</v>
      </c>
      <c r="P1282" s="5">
        <f t="shared" si="255"/>
        <v>-71.507541000000174</v>
      </c>
      <c r="Q1282" s="5">
        <f t="shared" si="256"/>
        <v>153.04489898599428</v>
      </c>
      <c r="R1282" s="5">
        <f t="shared" si="257"/>
        <v>81.537357985994106</v>
      </c>
      <c r="S1282" s="3">
        <f t="shared" si="258"/>
        <v>51844.944624935051</v>
      </c>
    </row>
    <row r="1283" spans="1:19" x14ac:dyDescent="0.3">
      <c r="A1283" s="4">
        <v>42167</v>
      </c>
      <c r="B1283" s="11">
        <v>168.65090900000001</v>
      </c>
      <c r="C1283" s="11">
        <v>136.747849</v>
      </c>
      <c r="D1283" s="3">
        <f>B1283-'ADF test'!$E$3*'Profitability analysis'!C1283</f>
        <v>27.99520459011768</v>
      </c>
      <c r="E1283" s="3">
        <f t="shared" si="252"/>
        <v>41.188478439569408</v>
      </c>
      <c r="F1283" s="3">
        <f t="shared" si="248"/>
        <v>16.655110069559061</v>
      </c>
      <c r="G1283" s="17">
        <f t="shared" si="249"/>
        <v>-0.79214570149046248</v>
      </c>
      <c r="H1283" s="30">
        <f t="shared" si="250"/>
        <v>0.19459500000002095</v>
      </c>
      <c r="I1283" s="30">
        <f>(C1283-C1282)*'ADF test'!$E$3</f>
        <v>2.817978249821639</v>
      </c>
      <c r="J1283" s="5">
        <f t="shared" si="253"/>
        <v>0</v>
      </c>
      <c r="K1283" s="49">
        <f t="shared" si="259"/>
        <v>21</v>
      </c>
      <c r="L1283" s="5">
        <f t="shared" si="254"/>
        <v>0</v>
      </c>
      <c r="M1283" s="49">
        <f t="shared" si="260"/>
        <v>-1728</v>
      </c>
      <c r="N1283" s="42">
        <f t="shared" si="251"/>
        <v>0</v>
      </c>
      <c r="P1283" s="5">
        <f t="shared" si="255"/>
        <v>4.0864950000004399</v>
      </c>
      <c r="Q1283" s="5">
        <f t="shared" si="256"/>
        <v>-59.177543246254416</v>
      </c>
      <c r="R1283" s="5">
        <f t="shared" si="257"/>
        <v>-55.091048246253976</v>
      </c>
      <c r="S1283" s="3">
        <f t="shared" si="258"/>
        <v>51789.853576688794</v>
      </c>
    </row>
    <row r="1284" spans="1:19" x14ac:dyDescent="0.3">
      <c r="A1284" s="4">
        <v>42170</v>
      </c>
      <c r="B1284" s="11">
        <v>166.46189899999999</v>
      </c>
      <c r="C1284" s="11">
        <v>135.850357</v>
      </c>
      <c r="D1284" s="3">
        <f>B1284-'ADF test'!$E$3*'Profitability analysis'!C1284</f>
        <v>26.72933429860575</v>
      </c>
      <c r="E1284" s="3">
        <f t="shared" si="252"/>
        <v>39.581457988377373</v>
      </c>
      <c r="F1284" s="3">
        <f t="shared" si="248"/>
        <v>15.57719129712477</v>
      </c>
      <c r="G1284" s="17">
        <f t="shared" si="249"/>
        <v>-0.82506040046794971</v>
      </c>
      <c r="H1284" s="30">
        <f t="shared" si="250"/>
        <v>-2.1890100000000245</v>
      </c>
      <c r="I1284" s="30">
        <f>(C1284-C1283)*'ADF test'!$E$3</f>
        <v>-0.92313970848809535</v>
      </c>
      <c r="J1284" s="5">
        <f t="shared" si="253"/>
        <v>0</v>
      </c>
      <c r="K1284" s="49">
        <f t="shared" si="259"/>
        <v>21</v>
      </c>
      <c r="L1284" s="5">
        <f t="shared" si="254"/>
        <v>0</v>
      </c>
      <c r="M1284" s="49">
        <f t="shared" si="260"/>
        <v>-1728</v>
      </c>
      <c r="N1284" s="42">
        <f t="shared" si="251"/>
        <v>0</v>
      </c>
      <c r="P1284" s="5">
        <f t="shared" si="255"/>
        <v>-45.969210000000515</v>
      </c>
      <c r="Q1284" s="5">
        <f t="shared" si="256"/>
        <v>19.385933878250004</v>
      </c>
      <c r="R1284" s="5">
        <f t="shared" si="257"/>
        <v>-26.583276121750512</v>
      </c>
      <c r="S1284" s="3">
        <f t="shared" si="258"/>
        <v>51763.270300567041</v>
      </c>
    </row>
    <row r="1285" spans="1:19" x14ac:dyDescent="0.3">
      <c r="A1285" s="4">
        <v>42171</v>
      </c>
      <c r="B1285" s="11">
        <v>169.57515000000001</v>
      </c>
      <c r="C1285" s="11">
        <v>140.33776900000001</v>
      </c>
      <c r="D1285" s="3">
        <f>B1285-'ADF test'!$E$3*'Profitability analysis'!C1285</f>
        <v>25.226936127865542</v>
      </c>
      <c r="E1285" s="3">
        <f t="shared" si="252"/>
        <v>37.872565818613552</v>
      </c>
      <c r="F1285" s="3">
        <f t="shared" si="248"/>
        <v>14.133290361057563</v>
      </c>
      <c r="G1285" s="17">
        <f t="shared" si="249"/>
        <v>-0.89474067026821946</v>
      </c>
      <c r="H1285" s="30">
        <f t="shared" si="250"/>
        <v>3.1132510000000195</v>
      </c>
      <c r="I1285" s="30">
        <f>(C1285-C1284)*'ADF test'!$E$3</f>
        <v>4.6156491707402276</v>
      </c>
      <c r="J1285" s="5">
        <f t="shared" si="253"/>
        <v>0</v>
      </c>
      <c r="K1285" s="49">
        <f t="shared" si="259"/>
        <v>21</v>
      </c>
      <c r="L1285" s="5">
        <f t="shared" si="254"/>
        <v>0</v>
      </c>
      <c r="M1285" s="49">
        <f t="shared" si="260"/>
        <v>-1728</v>
      </c>
      <c r="N1285" s="42">
        <f t="shared" si="251"/>
        <v>0</v>
      </c>
      <c r="P1285" s="5">
        <f t="shared" si="255"/>
        <v>65.37827100000041</v>
      </c>
      <c r="Q1285" s="5">
        <f t="shared" si="256"/>
        <v>-96.928632585544776</v>
      </c>
      <c r="R1285" s="5">
        <f t="shared" si="257"/>
        <v>-31.550361585544366</v>
      </c>
      <c r="S1285" s="3">
        <f t="shared" si="258"/>
        <v>51731.7199389815</v>
      </c>
    </row>
    <row r="1286" spans="1:19" x14ac:dyDescent="0.3">
      <c r="A1286" s="4">
        <v>42172</v>
      </c>
      <c r="B1286" s="11">
        <v>169.08869899999999</v>
      </c>
      <c r="C1286" s="11">
        <v>140.00711100000001</v>
      </c>
      <c r="D1286" s="3">
        <f>B1286-'ADF test'!$E$3*'Profitability analysis'!C1286</f>
        <v>25.08059237085962</v>
      </c>
      <c r="E1286" s="3">
        <f t="shared" si="252"/>
        <v>36.374769050683128</v>
      </c>
      <c r="F1286" s="3">
        <f t="shared" si="248"/>
        <v>12.940148814149303</v>
      </c>
      <c r="G1286" s="17">
        <f t="shared" si="249"/>
        <v>-0.87280114332796388</v>
      </c>
      <c r="H1286" s="30">
        <f t="shared" si="250"/>
        <v>-0.48645100000001662</v>
      </c>
      <c r="I1286" s="30">
        <f>(C1286-C1285)*'ADF test'!$E$3</f>
        <v>-0.34010724299409512</v>
      </c>
      <c r="J1286" s="5">
        <f t="shared" si="253"/>
        <v>0</v>
      </c>
      <c r="K1286" s="49">
        <f t="shared" si="259"/>
        <v>21</v>
      </c>
      <c r="L1286" s="5">
        <f t="shared" si="254"/>
        <v>0</v>
      </c>
      <c r="M1286" s="49">
        <f t="shared" si="260"/>
        <v>-1728</v>
      </c>
      <c r="N1286" s="42">
        <f t="shared" si="251"/>
        <v>0</v>
      </c>
      <c r="P1286" s="5">
        <f t="shared" si="255"/>
        <v>-10.215471000000349</v>
      </c>
      <c r="Q1286" s="5">
        <f t="shared" si="256"/>
        <v>7.1422521028759975</v>
      </c>
      <c r="R1286" s="5">
        <f t="shared" si="257"/>
        <v>-3.0732188971243515</v>
      </c>
      <c r="S1286" s="3">
        <f t="shared" si="258"/>
        <v>51728.646720084376</v>
      </c>
    </row>
    <row r="1287" spans="1:19" x14ac:dyDescent="0.3">
      <c r="A1287" s="4">
        <v>42173</v>
      </c>
      <c r="B1287" s="11">
        <v>170.88855000000001</v>
      </c>
      <c r="C1287" s="11">
        <v>140.89324999999999</v>
      </c>
      <c r="D1287" s="3">
        <f>B1287-'ADF test'!$E$3*'Profitability analysis'!C1287</f>
        <v>25.968981098059515</v>
      </c>
      <c r="E1287" s="3">
        <f t="shared" si="252"/>
        <v>34.99920044824011</v>
      </c>
      <c r="F1287" s="3">
        <f t="shared" si="248"/>
        <v>11.678262814676353</v>
      </c>
      <c r="G1287" s="17">
        <f t="shared" si="249"/>
        <v>-0.77325022509615904</v>
      </c>
      <c r="H1287" s="30">
        <f t="shared" si="250"/>
        <v>1.7998510000000181</v>
      </c>
      <c r="I1287" s="30">
        <f>(C1287-C1286)*'ADF test'!$E$3</f>
        <v>0.91146227280011349</v>
      </c>
      <c r="J1287" s="5">
        <f t="shared" si="253"/>
        <v>0</v>
      </c>
      <c r="K1287" s="49">
        <f t="shared" si="259"/>
        <v>21</v>
      </c>
      <c r="L1287" s="5">
        <f t="shared" si="254"/>
        <v>0</v>
      </c>
      <c r="M1287" s="49">
        <f t="shared" si="260"/>
        <v>-1728</v>
      </c>
      <c r="N1287" s="42">
        <f t="shared" si="251"/>
        <v>0</v>
      </c>
      <c r="P1287" s="5">
        <f t="shared" si="255"/>
        <v>37.79687100000038</v>
      </c>
      <c r="Q1287" s="5">
        <f t="shared" si="256"/>
        <v>-19.140707728802383</v>
      </c>
      <c r="R1287" s="5">
        <f t="shared" si="257"/>
        <v>18.656163271197997</v>
      </c>
      <c r="S1287" s="3">
        <f t="shared" si="258"/>
        <v>51747.302883355573</v>
      </c>
    </row>
    <row r="1288" spans="1:19" x14ac:dyDescent="0.3">
      <c r="A1288" s="4">
        <v>42174</v>
      </c>
      <c r="B1288" s="11">
        <v>172.78568999999999</v>
      </c>
      <c r="C1288" s="11">
        <v>141.09016399999999</v>
      </c>
      <c r="D1288" s="3">
        <f>B1288-'ADF test'!$E$3*'Profitability analysis'!C1288</f>
        <v>27.663579869215994</v>
      </c>
      <c r="E1288" s="3">
        <f t="shared" si="252"/>
        <v>33.910278923359336</v>
      </c>
      <c r="F1288" s="3">
        <f t="shared" si="248"/>
        <v>10.718337776861667</v>
      </c>
      <c r="G1288" s="17">
        <f t="shared" si="249"/>
        <v>-0.58280483263258176</v>
      </c>
      <c r="H1288" s="30">
        <f t="shared" si="250"/>
        <v>1.897139999999979</v>
      </c>
      <c r="I1288" s="30">
        <f>(C1288-C1287)*'ADF test'!$E$3</f>
        <v>0.20254122884350828</v>
      </c>
      <c r="J1288" s="5">
        <f t="shared" si="253"/>
        <v>0</v>
      </c>
      <c r="K1288" s="49">
        <f t="shared" si="259"/>
        <v>21</v>
      </c>
      <c r="L1288" s="5">
        <f t="shared" si="254"/>
        <v>0</v>
      </c>
      <c r="M1288" s="49">
        <f t="shared" si="260"/>
        <v>-1728</v>
      </c>
      <c r="N1288" s="42">
        <f t="shared" si="251"/>
        <v>0</v>
      </c>
      <c r="P1288" s="5">
        <f t="shared" si="255"/>
        <v>39.839939999999558</v>
      </c>
      <c r="Q1288" s="5">
        <f t="shared" si="256"/>
        <v>-4.2533658057136741</v>
      </c>
      <c r="R1288" s="5">
        <f t="shared" si="257"/>
        <v>35.586574194285888</v>
      </c>
      <c r="S1288" s="3">
        <f t="shared" si="258"/>
        <v>51782.889457549856</v>
      </c>
    </row>
    <row r="1289" spans="1:19" x14ac:dyDescent="0.3">
      <c r="A1289" s="4">
        <v>42177</v>
      </c>
      <c r="B1289" s="11">
        <v>178.282532</v>
      </c>
      <c r="C1289" s="11">
        <v>148.474503</v>
      </c>
      <c r="D1289" s="3">
        <f>B1289-'ADF test'!$E$3*'Profitability analysis'!C1289</f>
        <v>25.565059958650465</v>
      </c>
      <c r="E1289" s="3">
        <f t="shared" si="252"/>
        <v>32.61981773805222</v>
      </c>
      <c r="F1289" s="3">
        <f t="shared" si="248"/>
        <v>9.1520325231696784</v>
      </c>
      <c r="G1289" s="17">
        <f t="shared" si="249"/>
        <v>-0.77084054952182768</v>
      </c>
      <c r="H1289" s="30">
        <f t="shared" si="250"/>
        <v>5.4968420000000151</v>
      </c>
      <c r="I1289" s="30">
        <f>(C1289-C1288)*'ADF test'!$E$3</f>
        <v>7.5953619105655381</v>
      </c>
      <c r="J1289" s="5">
        <f t="shared" si="253"/>
        <v>0</v>
      </c>
      <c r="K1289" s="49">
        <f t="shared" si="259"/>
        <v>21</v>
      </c>
      <c r="L1289" s="5">
        <f t="shared" si="254"/>
        <v>0</v>
      </c>
      <c r="M1289" s="49">
        <f t="shared" si="260"/>
        <v>-1728</v>
      </c>
      <c r="N1289" s="42">
        <f t="shared" si="251"/>
        <v>0</v>
      </c>
      <c r="P1289" s="5">
        <f t="shared" si="255"/>
        <v>115.43368200000032</v>
      </c>
      <c r="Q1289" s="5">
        <f t="shared" si="256"/>
        <v>-159.5026001218763</v>
      </c>
      <c r="R1289" s="5">
        <f t="shared" si="257"/>
        <v>-44.068918121875981</v>
      </c>
      <c r="S1289" s="3">
        <f t="shared" si="258"/>
        <v>51738.820539427979</v>
      </c>
    </row>
    <row r="1290" spans="1:19" x14ac:dyDescent="0.3">
      <c r="A1290" s="4">
        <v>42178</v>
      </c>
      <c r="B1290" s="11">
        <v>179.30407700000001</v>
      </c>
      <c r="C1290" s="11">
        <v>156.69572400000001</v>
      </c>
      <c r="D1290" s="3">
        <f>B1290-'ADF test'!$E$3*'Profitability analysis'!C1290</f>
        <v>18.13044539694269</v>
      </c>
      <c r="E1290" s="3">
        <f t="shared" si="252"/>
        <v>31.459212821260625</v>
      </c>
      <c r="F1290" s="3">
        <f t="shared" si="248"/>
        <v>8.6807436076864271</v>
      </c>
      <c r="G1290" s="17">
        <f t="shared" si="249"/>
        <v>-1.5354407440989135</v>
      </c>
      <c r="H1290" s="30">
        <f t="shared" si="250"/>
        <v>1.0215450000000033</v>
      </c>
      <c r="I1290" s="30">
        <f>(C1290-C1289)*'ADF test'!$E$3</f>
        <v>8.4561595617077625</v>
      </c>
      <c r="J1290" s="5">
        <f t="shared" si="253"/>
        <v>10</v>
      </c>
      <c r="K1290" s="49">
        <f t="shared" si="259"/>
        <v>31</v>
      </c>
      <c r="L1290" s="5">
        <f t="shared" si="254"/>
        <v>0</v>
      </c>
      <c r="M1290" s="49">
        <f t="shared" si="260"/>
        <v>-1728</v>
      </c>
      <c r="N1290" s="42">
        <f t="shared" si="251"/>
        <v>10</v>
      </c>
      <c r="P1290" s="5">
        <f t="shared" si="255"/>
        <v>21.452445000000068</v>
      </c>
      <c r="Q1290" s="5">
        <f t="shared" si="256"/>
        <v>-177.57935079586301</v>
      </c>
      <c r="R1290" s="5">
        <f t="shared" si="257"/>
        <v>-156.12690579586294</v>
      </c>
      <c r="S1290" s="3">
        <f t="shared" si="258"/>
        <v>51582.693633632116</v>
      </c>
    </row>
    <row r="1291" spans="1:19" x14ac:dyDescent="0.3">
      <c r="A1291" s="4">
        <v>42179</v>
      </c>
      <c r="B1291" s="11">
        <v>174.34231600000001</v>
      </c>
      <c r="C1291" s="11">
        <v>149.26216099999999</v>
      </c>
      <c r="D1291" s="3">
        <f>B1291-'ADF test'!$E$3*'Profitability analysis'!C1291</f>
        <v>20.814676986122237</v>
      </c>
      <c r="E1291" s="3">
        <f t="shared" si="252"/>
        <v>30.561151904416239</v>
      </c>
      <c r="F1291" s="3">
        <f t="shared" si="248"/>
        <v>8.3228248746746445</v>
      </c>
      <c r="G1291" s="17">
        <f t="shared" si="249"/>
        <v>-1.171053706530742</v>
      </c>
      <c r="H1291" s="30">
        <f t="shared" si="250"/>
        <v>-4.9617609999999956</v>
      </c>
      <c r="I1291" s="30">
        <f>(C1291-C1290)*'ADF test'!$E$3</f>
        <v>-7.645992589179528</v>
      </c>
      <c r="J1291" s="5">
        <f t="shared" si="253"/>
        <v>1</v>
      </c>
      <c r="K1291" s="49">
        <f t="shared" si="259"/>
        <v>32</v>
      </c>
      <c r="L1291" s="5">
        <f t="shared" si="254"/>
        <v>0</v>
      </c>
      <c r="M1291" s="49">
        <f t="shared" si="260"/>
        <v>-1728</v>
      </c>
      <c r="N1291" s="42">
        <f t="shared" si="251"/>
        <v>1</v>
      </c>
      <c r="P1291" s="5">
        <f t="shared" si="255"/>
        <v>-153.81459099999987</v>
      </c>
      <c r="Q1291" s="5">
        <f t="shared" si="256"/>
        <v>237.02577026456538</v>
      </c>
      <c r="R1291" s="5">
        <f t="shared" si="257"/>
        <v>83.211179264565516</v>
      </c>
      <c r="S1291" s="3">
        <f t="shared" si="258"/>
        <v>51665.904812896682</v>
      </c>
    </row>
    <row r="1292" spans="1:19" x14ac:dyDescent="0.3">
      <c r="A1292" s="4">
        <v>42180</v>
      </c>
      <c r="B1292" s="11">
        <v>178.37982199999999</v>
      </c>
      <c r="C1292" s="11">
        <v>152.068207</v>
      </c>
      <c r="D1292" s="3">
        <f>B1292-'ADF test'!$E$3*'Profitability analysis'!C1292</f>
        <v>21.965948360694682</v>
      </c>
      <c r="E1292" s="3">
        <f t="shared" si="252"/>
        <v>29.718986225368813</v>
      </c>
      <c r="F1292" s="3">
        <f t="shared" si="248"/>
        <v>7.8422641652287757</v>
      </c>
      <c r="G1292" s="17">
        <f t="shared" si="249"/>
        <v>-0.98862238013477555</v>
      </c>
      <c r="H1292" s="30">
        <f t="shared" si="250"/>
        <v>4.0375059999999792</v>
      </c>
      <c r="I1292" s="30">
        <f>(C1292-C1291)*'ADF test'!$E$3</f>
        <v>2.8862346254275195</v>
      </c>
      <c r="J1292" s="5">
        <f t="shared" si="253"/>
        <v>0</v>
      </c>
      <c r="K1292" s="49">
        <f t="shared" si="259"/>
        <v>32</v>
      </c>
      <c r="L1292" s="5">
        <f t="shared" si="254"/>
        <v>0</v>
      </c>
      <c r="M1292" s="49">
        <f t="shared" si="260"/>
        <v>-1728</v>
      </c>
      <c r="N1292" s="42">
        <f t="shared" si="251"/>
        <v>0</v>
      </c>
      <c r="P1292" s="5">
        <f t="shared" si="255"/>
        <v>129.20019199999933</v>
      </c>
      <c r="Q1292" s="5">
        <f t="shared" si="256"/>
        <v>-92.359508013680625</v>
      </c>
      <c r="R1292" s="5">
        <f t="shared" si="257"/>
        <v>36.840683986318709</v>
      </c>
      <c r="S1292" s="3">
        <f t="shared" si="258"/>
        <v>51702.745496882999</v>
      </c>
    </row>
    <row r="1293" spans="1:19" x14ac:dyDescent="0.3">
      <c r="A1293" s="4">
        <v>42181</v>
      </c>
      <c r="B1293" s="11">
        <v>172.29925499999999</v>
      </c>
      <c r="C1293" s="11">
        <v>150.886719</v>
      </c>
      <c r="D1293" s="3">
        <f>B1293-'ADF test'!$E$3*'Profitability analysis'!C1293</f>
        <v>17.100632848064151</v>
      </c>
      <c r="E1293" s="3">
        <f t="shared" si="252"/>
        <v>28.852381388369729</v>
      </c>
      <c r="F1293" s="3">
        <f t="shared" si="248"/>
        <v>7.7486506205015129</v>
      </c>
      <c r="G1293" s="17">
        <f t="shared" si="249"/>
        <v>-1.5166187141297349</v>
      </c>
      <c r="H1293" s="30">
        <f t="shared" si="250"/>
        <v>-6.0805670000000021</v>
      </c>
      <c r="I1293" s="30">
        <f>(C1293-C1292)*'ADF test'!$E$3</f>
        <v>-1.2152514873694524</v>
      </c>
      <c r="J1293" s="5">
        <f t="shared" si="253"/>
        <v>10</v>
      </c>
      <c r="K1293" s="49">
        <f t="shared" si="259"/>
        <v>42</v>
      </c>
      <c r="L1293" s="5">
        <f t="shared" si="254"/>
        <v>0</v>
      </c>
      <c r="M1293" s="49">
        <f t="shared" si="260"/>
        <v>-1728</v>
      </c>
      <c r="N1293" s="42">
        <f t="shared" si="251"/>
        <v>10</v>
      </c>
      <c r="P1293" s="5">
        <f t="shared" si="255"/>
        <v>-194.57814400000007</v>
      </c>
      <c r="Q1293" s="5">
        <f t="shared" si="256"/>
        <v>38.888047595822478</v>
      </c>
      <c r="R1293" s="5">
        <f t="shared" si="257"/>
        <v>-155.69009640417758</v>
      </c>
      <c r="S1293" s="3">
        <f t="shared" si="258"/>
        <v>51547.055400478821</v>
      </c>
    </row>
    <row r="1294" spans="1:19" x14ac:dyDescent="0.3">
      <c r="A1294" s="4">
        <v>42184</v>
      </c>
      <c r="B1294" s="11">
        <v>167.38613900000001</v>
      </c>
      <c r="C1294" s="11">
        <v>145.91459699999999</v>
      </c>
      <c r="D1294" s="3">
        <f>B1294-'ADF test'!$E$3*'Profitability analysis'!C1294</f>
        <v>17.301727619466334</v>
      </c>
      <c r="E1294" s="3">
        <f t="shared" si="252"/>
        <v>27.93426017528104</v>
      </c>
      <c r="F1294" s="3">
        <f t="shared" si="248"/>
        <v>7.4128493268781694</v>
      </c>
      <c r="G1294" s="17">
        <f t="shared" si="249"/>
        <v>-1.4343381454230186</v>
      </c>
      <c r="H1294" s="30">
        <f t="shared" si="250"/>
        <v>-4.9131159999999738</v>
      </c>
      <c r="I1294" s="30">
        <f>(C1294-C1293)*'ADF test'!$E$3</f>
        <v>-5.114210771402151</v>
      </c>
      <c r="J1294" s="5">
        <f t="shared" si="253"/>
        <v>1</v>
      </c>
      <c r="K1294" s="49">
        <f t="shared" si="259"/>
        <v>43</v>
      </c>
      <c r="L1294" s="5">
        <f t="shared" si="254"/>
        <v>0</v>
      </c>
      <c r="M1294" s="49">
        <f t="shared" si="260"/>
        <v>-1728</v>
      </c>
      <c r="N1294" s="42">
        <f t="shared" si="251"/>
        <v>1</v>
      </c>
      <c r="P1294" s="5">
        <f t="shared" si="255"/>
        <v>-206.3508719999989</v>
      </c>
      <c r="Q1294" s="5">
        <f t="shared" si="256"/>
        <v>214.79685239889034</v>
      </c>
      <c r="R1294" s="5">
        <f t="shared" si="257"/>
        <v>8.4459803988914359</v>
      </c>
      <c r="S1294" s="3">
        <f t="shared" si="258"/>
        <v>51555.501380877715</v>
      </c>
    </row>
    <row r="1295" spans="1:19" x14ac:dyDescent="0.3">
      <c r="A1295" s="4">
        <v>42185</v>
      </c>
      <c r="B1295" s="11">
        <v>166.75375399999999</v>
      </c>
      <c r="C1295" s="11">
        <v>145.373062</v>
      </c>
      <c r="D1295" s="3">
        <f>B1295-'ADF test'!$E$3*'Profitability analysis'!C1295</f>
        <v>17.226353113193341</v>
      </c>
      <c r="E1295" s="3">
        <f t="shared" si="252"/>
        <v>27.052500654374892</v>
      </c>
      <c r="F1295" s="3">
        <f t="shared" si="248"/>
        <v>7.0392809100477765</v>
      </c>
      <c r="G1295" s="17">
        <f t="shared" si="249"/>
        <v>-1.3959021761947075</v>
      </c>
      <c r="H1295" s="30">
        <f t="shared" si="250"/>
        <v>-0.63238500000002773</v>
      </c>
      <c r="I1295" s="30">
        <f>(C1295-C1294)*'ADF test'!$E$3</f>
        <v>-0.55701049372705735</v>
      </c>
      <c r="J1295" s="5">
        <f t="shared" si="253"/>
        <v>1</v>
      </c>
      <c r="K1295" s="49">
        <f t="shared" si="259"/>
        <v>44</v>
      </c>
      <c r="L1295" s="5">
        <f t="shared" si="254"/>
        <v>0</v>
      </c>
      <c r="M1295" s="49">
        <f t="shared" si="260"/>
        <v>-1728</v>
      </c>
      <c r="N1295" s="42">
        <f t="shared" si="251"/>
        <v>1</v>
      </c>
      <c r="P1295" s="5">
        <f t="shared" si="255"/>
        <v>-27.192555000001192</v>
      </c>
      <c r="Q1295" s="5">
        <f t="shared" si="256"/>
        <v>23.951451230263466</v>
      </c>
      <c r="R1295" s="5">
        <f t="shared" si="257"/>
        <v>-3.2411037697377267</v>
      </c>
      <c r="S1295" s="3">
        <f t="shared" si="258"/>
        <v>51552.260277107976</v>
      </c>
    </row>
    <row r="1296" spans="1:19" x14ac:dyDescent="0.3">
      <c r="A1296" s="4">
        <v>42186</v>
      </c>
      <c r="B1296" s="11">
        <v>174.68283099999999</v>
      </c>
      <c r="C1296" s="11">
        <v>153.889679</v>
      </c>
      <c r="D1296" s="3">
        <f>B1296-'ADF test'!$E$3*'Profitability analysis'!C1296</f>
        <v>16.395432993793122</v>
      </c>
      <c r="E1296" s="3">
        <f t="shared" si="252"/>
        <v>26.207863790583566</v>
      </c>
      <c r="F1296" s="3">
        <f t="shared" si="248"/>
        <v>6.7302746193166483</v>
      </c>
      <c r="G1296" s="17">
        <f t="shared" si="249"/>
        <v>-1.4579539991767438</v>
      </c>
      <c r="H1296" s="30">
        <f t="shared" si="250"/>
        <v>7.9290770000000066</v>
      </c>
      <c r="I1296" s="30">
        <f>(C1296-C1295)*'ADF test'!$E$3</f>
        <v>8.7599971194002357</v>
      </c>
      <c r="J1296" s="5">
        <f t="shared" si="253"/>
        <v>1</v>
      </c>
      <c r="K1296" s="49">
        <f t="shared" si="259"/>
        <v>45</v>
      </c>
      <c r="L1296" s="5">
        <f t="shared" si="254"/>
        <v>0</v>
      </c>
      <c r="M1296" s="49">
        <f t="shared" si="260"/>
        <v>-1728</v>
      </c>
      <c r="N1296" s="42">
        <f t="shared" si="251"/>
        <v>1</v>
      </c>
      <c r="P1296" s="5">
        <f t="shared" si="255"/>
        <v>348.87938800000029</v>
      </c>
      <c r="Q1296" s="5">
        <f t="shared" si="256"/>
        <v>-385.43987325361036</v>
      </c>
      <c r="R1296" s="5">
        <f t="shared" si="257"/>
        <v>-36.560485253610068</v>
      </c>
      <c r="S1296" s="3">
        <f t="shared" si="258"/>
        <v>51515.699791854364</v>
      </c>
    </row>
    <row r="1297" spans="1:19" x14ac:dyDescent="0.3">
      <c r="A1297" s="4">
        <v>42187</v>
      </c>
      <c r="B1297" s="11">
        <v>173.515366</v>
      </c>
      <c r="C1297" s="11">
        <v>151.57591199999999</v>
      </c>
      <c r="D1297" s="3">
        <f>B1297-'ADF test'!$E$3*'Profitability analysis'!C1297</f>
        <v>17.607855718574399</v>
      </c>
      <c r="E1297" s="3">
        <f t="shared" si="252"/>
        <v>25.410089807901233</v>
      </c>
      <c r="F1297" s="3">
        <f t="shared" si="248"/>
        <v>6.2515122694842029</v>
      </c>
      <c r="G1297" s="17">
        <f t="shared" si="249"/>
        <v>-1.248055470899776</v>
      </c>
      <c r="H1297" s="30">
        <f t="shared" si="250"/>
        <v>-1.1674649999999929</v>
      </c>
      <c r="I1297" s="30">
        <f>(C1297-C1296)*'ADF test'!$E$3</f>
        <v>-2.3798877247812653</v>
      </c>
      <c r="J1297" s="5">
        <f t="shared" si="253"/>
        <v>1</v>
      </c>
      <c r="K1297" s="49">
        <f t="shared" si="259"/>
        <v>46</v>
      </c>
      <c r="L1297" s="5">
        <f t="shared" si="254"/>
        <v>0</v>
      </c>
      <c r="M1297" s="49">
        <f t="shared" si="260"/>
        <v>-1728</v>
      </c>
      <c r="N1297" s="42">
        <f t="shared" si="251"/>
        <v>1</v>
      </c>
      <c r="P1297" s="5">
        <f t="shared" si="255"/>
        <v>-52.535924999999679</v>
      </c>
      <c r="Q1297" s="5">
        <f t="shared" si="256"/>
        <v>107.09494761515694</v>
      </c>
      <c r="R1297" s="5">
        <f t="shared" si="257"/>
        <v>54.559022615157261</v>
      </c>
      <c r="S1297" s="3">
        <f t="shared" si="258"/>
        <v>51570.258814469518</v>
      </c>
    </row>
    <row r="1298" spans="1:19" x14ac:dyDescent="0.3">
      <c r="A1298" s="4">
        <v>42188</v>
      </c>
      <c r="B1298" s="11">
        <v>175.85029599999999</v>
      </c>
      <c r="C1298" s="11">
        <v>159.25564600000001</v>
      </c>
      <c r="D1298" s="3">
        <f>B1298-'ADF test'!$E$3*'Profitability analysis'!C1298</f>
        <v>12.043587278893426</v>
      </c>
      <c r="E1298" s="3">
        <f t="shared" si="252"/>
        <v>24.541997555590537</v>
      </c>
      <c r="F1298" s="3">
        <f t="shared" ref="F1298:F1361" si="261">_xlfn.STDEV.S(D1269:D1298)</f>
        <v>6.238724819251221</v>
      </c>
      <c r="G1298" s="17">
        <f t="shared" ref="G1298:G1361" si="262">(D1298-E1298)/F1298</f>
        <v>-2.0033597632211619</v>
      </c>
      <c r="H1298" s="30">
        <f t="shared" ref="H1298:H1361" si="263">B1298-B1297</f>
        <v>2.3349299999999857</v>
      </c>
      <c r="I1298" s="30">
        <f>(C1298-C1297)*'ADF test'!$E$3</f>
        <v>7.8991984396809549</v>
      </c>
      <c r="J1298" s="5">
        <f t="shared" si="253"/>
        <v>10</v>
      </c>
      <c r="K1298" s="49">
        <f t="shared" si="259"/>
        <v>56</v>
      </c>
      <c r="L1298" s="5">
        <f t="shared" si="254"/>
        <v>0</v>
      </c>
      <c r="M1298" s="49">
        <f t="shared" si="260"/>
        <v>-1728</v>
      </c>
      <c r="N1298" s="42">
        <f t="shared" si="251"/>
        <v>10</v>
      </c>
      <c r="P1298" s="5">
        <f t="shared" si="255"/>
        <v>107.40677999999934</v>
      </c>
      <c r="Q1298" s="5">
        <f t="shared" si="256"/>
        <v>-363.36312822532392</v>
      </c>
      <c r="R1298" s="5">
        <f t="shared" si="257"/>
        <v>-255.95634822532458</v>
      </c>
      <c r="S1298" s="3">
        <f t="shared" si="258"/>
        <v>51314.302466244197</v>
      </c>
    </row>
    <row r="1299" spans="1:19" x14ac:dyDescent="0.3">
      <c r="A1299" s="4">
        <v>42191</v>
      </c>
      <c r="B1299" s="11">
        <v>179.69322199999999</v>
      </c>
      <c r="C1299" s="11">
        <v>162.50474500000001</v>
      </c>
      <c r="D1299" s="3">
        <f>B1299-'ADF test'!$E$3*'Profitability analysis'!C1299</f>
        <v>12.54456448858781</v>
      </c>
      <c r="E1299" s="3">
        <f t="shared" si="252"/>
        <v>23.656550729656026</v>
      </c>
      <c r="F1299" s="3">
        <f t="shared" si="261"/>
        <v>5.9797915994241366</v>
      </c>
      <c r="G1299" s="17">
        <f t="shared" si="262"/>
        <v>-1.8582564385919933</v>
      </c>
      <c r="H1299" s="30">
        <f t="shared" si="263"/>
        <v>3.8429260000000056</v>
      </c>
      <c r="I1299" s="30">
        <f>(C1299-C1298)*'ADF test'!$E$3</f>
        <v>3.341948790305612</v>
      </c>
      <c r="J1299" s="5">
        <f t="shared" si="253"/>
        <v>10</v>
      </c>
      <c r="K1299" s="49">
        <f t="shared" si="259"/>
        <v>66</v>
      </c>
      <c r="L1299" s="5">
        <f t="shared" si="254"/>
        <v>0</v>
      </c>
      <c r="M1299" s="49">
        <f t="shared" si="260"/>
        <v>-1728</v>
      </c>
      <c r="N1299" s="42">
        <f t="shared" si="251"/>
        <v>10</v>
      </c>
      <c r="P1299" s="5">
        <f t="shared" si="255"/>
        <v>215.20385600000031</v>
      </c>
      <c r="Q1299" s="5">
        <f t="shared" si="256"/>
        <v>-187.14913225711427</v>
      </c>
      <c r="R1299" s="5">
        <f t="shared" si="257"/>
        <v>28.05472374288604</v>
      </c>
      <c r="S1299" s="3">
        <f t="shared" si="258"/>
        <v>51342.35718998708</v>
      </c>
    </row>
    <row r="1300" spans="1:19" x14ac:dyDescent="0.3">
      <c r="A1300" s="4">
        <v>42192</v>
      </c>
      <c r="B1300" s="11">
        <v>179.79051200000001</v>
      </c>
      <c r="C1300" s="11">
        <v>162.94781499999999</v>
      </c>
      <c r="D1300" s="3">
        <f>B1300-'ADF test'!$E$3*'Profitability analysis'!C1300</f>
        <v>12.186122837899234</v>
      </c>
      <c r="E1300" s="3">
        <f t="shared" si="252"/>
        <v>22.783492454887298</v>
      </c>
      <c r="F1300" s="3">
        <f t="shared" si="261"/>
        <v>5.6597972432421599</v>
      </c>
      <c r="G1300" s="17">
        <f t="shared" si="262"/>
        <v>-1.872393861748564</v>
      </c>
      <c r="H1300" s="30">
        <f t="shared" si="263"/>
        <v>9.7290000000015198E-2</v>
      </c>
      <c r="I1300" s="30">
        <f>(C1300-C1299)*'ADF test'!$E$3</f>
        <v>0.45573165068858518</v>
      </c>
      <c r="J1300" s="5">
        <f t="shared" si="253"/>
        <v>10</v>
      </c>
      <c r="K1300" s="49">
        <f t="shared" si="259"/>
        <v>76</v>
      </c>
      <c r="L1300" s="5">
        <f t="shared" si="254"/>
        <v>0</v>
      </c>
      <c r="M1300" s="49">
        <f t="shared" si="260"/>
        <v>-1728</v>
      </c>
      <c r="N1300" s="42">
        <f t="shared" si="251"/>
        <v>10</v>
      </c>
      <c r="P1300" s="5">
        <f t="shared" si="255"/>
        <v>6.421140000001003</v>
      </c>
      <c r="Q1300" s="5">
        <f t="shared" si="256"/>
        <v>-30.078288945446623</v>
      </c>
      <c r="R1300" s="5">
        <f t="shared" si="257"/>
        <v>-23.65714894544562</v>
      </c>
      <c r="S1300" s="3">
        <f t="shared" si="258"/>
        <v>51318.700041041637</v>
      </c>
    </row>
    <row r="1301" spans="1:19" x14ac:dyDescent="0.3">
      <c r="A1301" s="4">
        <v>42193</v>
      </c>
      <c r="B1301" s="11">
        <v>175.26655600000001</v>
      </c>
      <c r="C1301" s="11">
        <v>158.81257600000001</v>
      </c>
      <c r="D1301" s="3">
        <f>B1301-'ADF test'!$E$3*'Profitability analysis'!C1301</f>
        <v>11.915578929582068</v>
      </c>
      <c r="E1301" s="3">
        <f t="shared" si="252"/>
        <v>22.039008270371916</v>
      </c>
      <c r="F1301" s="3">
        <f t="shared" si="261"/>
        <v>5.5676606013285088</v>
      </c>
      <c r="G1301" s="17">
        <f t="shared" si="262"/>
        <v>-1.818255469518792</v>
      </c>
      <c r="H1301" s="30">
        <f t="shared" si="263"/>
        <v>-4.5239559999999983</v>
      </c>
      <c r="I1301" s="30">
        <f>(C1301-C1300)*'ADF test'!$E$3</f>
        <v>-4.2534120916828115</v>
      </c>
      <c r="J1301" s="5">
        <f t="shared" si="253"/>
        <v>10</v>
      </c>
      <c r="K1301" s="49">
        <f t="shared" si="259"/>
        <v>86</v>
      </c>
      <c r="L1301" s="5">
        <f t="shared" si="254"/>
        <v>0</v>
      </c>
      <c r="M1301" s="49">
        <f t="shared" si="260"/>
        <v>-1728</v>
      </c>
      <c r="N1301" s="42">
        <f t="shared" si="251"/>
        <v>10</v>
      </c>
      <c r="P1301" s="5">
        <f t="shared" si="255"/>
        <v>-343.82065599999987</v>
      </c>
      <c r="Q1301" s="5">
        <f t="shared" si="256"/>
        <v>323.25931896789371</v>
      </c>
      <c r="R1301" s="5">
        <f t="shared" si="257"/>
        <v>-20.561337032106167</v>
      </c>
      <c r="S1301" s="3">
        <f t="shared" si="258"/>
        <v>51298.138704009529</v>
      </c>
    </row>
    <row r="1302" spans="1:19" x14ac:dyDescent="0.3">
      <c r="A1302" s="4">
        <v>42194</v>
      </c>
      <c r="B1302" s="11">
        <v>179.449997</v>
      </c>
      <c r="C1302" s="11">
        <v>162.99704</v>
      </c>
      <c r="D1302" s="3">
        <f>B1302-'ADF test'!$E$3*'Profitability analysis'!C1302</f>
        <v>11.794976130708164</v>
      </c>
      <c r="E1302" s="3">
        <f t="shared" si="252"/>
        <v>21.765495679182923</v>
      </c>
      <c r="F1302" s="3">
        <f t="shared" si="261"/>
        <v>5.8648758729533261</v>
      </c>
      <c r="G1302" s="17">
        <f t="shared" si="262"/>
        <v>-1.7000393127594</v>
      </c>
      <c r="H1302" s="30">
        <f t="shared" si="263"/>
        <v>4.1834409999999878</v>
      </c>
      <c r="I1302" s="30">
        <f>(C1302-C1301)*'ADF test'!$E$3</f>
        <v>4.3040437988738871</v>
      </c>
      <c r="J1302" s="5">
        <f t="shared" si="253"/>
        <v>10</v>
      </c>
      <c r="K1302" s="49">
        <f t="shared" si="259"/>
        <v>96</v>
      </c>
      <c r="L1302" s="5">
        <f t="shared" si="254"/>
        <v>0</v>
      </c>
      <c r="M1302" s="49">
        <f t="shared" si="260"/>
        <v>-1728</v>
      </c>
      <c r="N1302" s="42">
        <f t="shared" si="251"/>
        <v>10</v>
      </c>
      <c r="P1302" s="5">
        <f t="shared" si="255"/>
        <v>359.77592599999895</v>
      </c>
      <c r="Q1302" s="5">
        <f t="shared" si="256"/>
        <v>-370.14776670315428</v>
      </c>
      <c r="R1302" s="5">
        <f t="shared" si="257"/>
        <v>-10.371840703155328</v>
      </c>
      <c r="S1302" s="3">
        <f t="shared" si="258"/>
        <v>51287.766863306373</v>
      </c>
    </row>
    <row r="1303" spans="1:19" x14ac:dyDescent="0.3">
      <c r="A1303" s="4">
        <v>42195</v>
      </c>
      <c r="B1303" s="11">
        <v>180.5</v>
      </c>
      <c r="C1303" s="11">
        <v>167.77224699999999</v>
      </c>
      <c r="D1303" s="3">
        <f>B1303-'ADF test'!$E$3*'Profitability analysis'!C1303</f>
        <v>7.9333106167266294</v>
      </c>
      <c r="E1303" s="3">
        <f t="shared" si="252"/>
        <v>21.251303935233395</v>
      </c>
      <c r="F1303" s="3">
        <f t="shared" si="261"/>
        <v>6.3744219309662729</v>
      </c>
      <c r="G1303" s="17">
        <f t="shared" si="262"/>
        <v>-2.0892864424002671</v>
      </c>
      <c r="H1303" s="30">
        <f t="shared" si="263"/>
        <v>1.0500030000000038</v>
      </c>
      <c r="I1303" s="30">
        <f>(C1303-C1302)*'ADF test'!$E$3</f>
        <v>4.9116685139815273</v>
      </c>
      <c r="J1303" s="5">
        <f t="shared" si="253"/>
        <v>10</v>
      </c>
      <c r="K1303" s="49">
        <f t="shared" si="259"/>
        <v>106</v>
      </c>
      <c r="L1303" s="5">
        <f t="shared" si="254"/>
        <v>0</v>
      </c>
      <c r="M1303" s="49">
        <f t="shared" si="260"/>
        <v>-1728</v>
      </c>
      <c r="N1303" s="42">
        <f t="shared" si="251"/>
        <v>10</v>
      </c>
      <c r="P1303" s="5">
        <f t="shared" si="255"/>
        <v>100.80028800000036</v>
      </c>
      <c r="Q1303" s="5">
        <f t="shared" si="256"/>
        <v>-471.52017734222659</v>
      </c>
      <c r="R1303" s="5">
        <f t="shared" si="257"/>
        <v>-370.71988934222622</v>
      </c>
      <c r="S1303" s="3">
        <f t="shared" si="258"/>
        <v>50917.046973964148</v>
      </c>
    </row>
    <row r="1304" spans="1:19" x14ac:dyDescent="0.3">
      <c r="A1304" s="4">
        <v>42198</v>
      </c>
      <c r="B1304" s="11">
        <v>183.050003</v>
      </c>
      <c r="C1304" s="11">
        <v>168.65837099999999</v>
      </c>
      <c r="D1304" s="3">
        <f>B1304-'ADF test'!$E$3*'Profitability analysis'!C1304</f>
        <v>9.5718667725828368</v>
      </c>
      <c r="E1304" s="3">
        <f t="shared" si="252"/>
        <v>20.871115241734334</v>
      </c>
      <c r="F1304" s="3">
        <f t="shared" si="261"/>
        <v>6.7219721791170279</v>
      </c>
      <c r="G1304" s="17">
        <f t="shared" si="262"/>
        <v>-1.6809424627276159</v>
      </c>
      <c r="H1304" s="30">
        <f t="shared" si="263"/>
        <v>2.5500030000000038</v>
      </c>
      <c r="I1304" s="30">
        <f>(C1304-C1303)*'ADF test'!$E$3</f>
        <v>0.91144684414379284</v>
      </c>
      <c r="J1304" s="5">
        <f t="shared" si="253"/>
        <v>10</v>
      </c>
      <c r="K1304" s="49">
        <f t="shared" si="259"/>
        <v>116</v>
      </c>
      <c r="L1304" s="5">
        <f t="shared" si="254"/>
        <v>0</v>
      </c>
      <c r="M1304" s="49">
        <f t="shared" si="260"/>
        <v>-1728</v>
      </c>
      <c r="N1304" s="42">
        <f t="shared" si="251"/>
        <v>10</v>
      </c>
      <c r="P1304" s="5">
        <f t="shared" si="255"/>
        <v>270.3003180000004</v>
      </c>
      <c r="Q1304" s="5">
        <f t="shared" si="256"/>
        <v>-96.613365479242049</v>
      </c>
      <c r="R1304" s="5">
        <f t="shared" si="257"/>
        <v>173.68695252075835</v>
      </c>
      <c r="S1304" s="3">
        <f t="shared" si="258"/>
        <v>51090.733926484907</v>
      </c>
    </row>
    <row r="1305" spans="1:19" x14ac:dyDescent="0.3">
      <c r="A1305" s="4">
        <v>42199</v>
      </c>
      <c r="B1305" s="11">
        <v>181.60000600000001</v>
      </c>
      <c r="C1305" s="11">
        <v>170.72598300000001</v>
      </c>
      <c r="D1305" s="3">
        <f>B1305-'ADF test'!$E$3*'Profitability analysis'!C1305</f>
        <v>5.9951714410695729</v>
      </c>
      <c r="E1305" s="3">
        <f t="shared" si="252"/>
        <v>20.151734689707325</v>
      </c>
      <c r="F1305" s="3">
        <f t="shared" si="261"/>
        <v>7.1224934538218578</v>
      </c>
      <c r="G1305" s="17">
        <f t="shared" si="262"/>
        <v>-1.9875852944507073</v>
      </c>
      <c r="H1305" s="30">
        <f t="shared" si="263"/>
        <v>-1.4499969999999962</v>
      </c>
      <c r="I1305" s="30">
        <f>(C1305-C1304)*'ADF test'!$E$3</f>
        <v>2.1266983315132744</v>
      </c>
      <c r="J1305" s="5">
        <f t="shared" si="253"/>
        <v>10</v>
      </c>
      <c r="K1305" s="49">
        <f t="shared" si="259"/>
        <v>126</v>
      </c>
      <c r="L1305" s="5">
        <f t="shared" si="254"/>
        <v>0</v>
      </c>
      <c r="M1305" s="49">
        <f t="shared" si="260"/>
        <v>-1728</v>
      </c>
      <c r="N1305" s="42">
        <f t="shared" si="251"/>
        <v>10</v>
      </c>
      <c r="P1305" s="5">
        <f t="shared" si="255"/>
        <v>-168.19965199999956</v>
      </c>
      <c r="Q1305" s="5">
        <f t="shared" si="256"/>
        <v>-246.69700645553982</v>
      </c>
      <c r="R1305" s="5">
        <f t="shared" si="257"/>
        <v>-414.89665845553941</v>
      </c>
      <c r="S1305" s="3">
        <f t="shared" si="258"/>
        <v>50675.837268029369</v>
      </c>
    </row>
    <row r="1306" spans="1:19" x14ac:dyDescent="0.3">
      <c r="A1306" s="4">
        <v>42200</v>
      </c>
      <c r="B1306" s="11">
        <v>178.75</v>
      </c>
      <c r="C1306" s="11">
        <v>168.95375100000001</v>
      </c>
      <c r="D1306" s="3">
        <f>B1306-'ADF test'!$E$3*'Profitability analysis'!C1306</f>
        <v>4.9680426721237438</v>
      </c>
      <c r="E1306" s="3">
        <f t="shared" si="252"/>
        <v>19.425626033963134</v>
      </c>
      <c r="F1306" s="3">
        <f t="shared" si="261"/>
        <v>7.525452612460418</v>
      </c>
      <c r="G1306" s="17">
        <f t="shared" si="262"/>
        <v>-1.921157982963172</v>
      </c>
      <c r="H1306" s="30">
        <f t="shared" si="263"/>
        <v>-2.8500060000000076</v>
      </c>
      <c r="I1306" s="30">
        <f>(C1306-C1305)*'ADF test'!$E$3</f>
        <v>-1.8228772310541788</v>
      </c>
      <c r="J1306" s="5">
        <f t="shared" si="253"/>
        <v>10</v>
      </c>
      <c r="K1306" s="49">
        <f t="shared" si="259"/>
        <v>136</v>
      </c>
      <c r="L1306" s="5">
        <f t="shared" si="254"/>
        <v>0</v>
      </c>
      <c r="M1306" s="49">
        <f t="shared" si="260"/>
        <v>-1728</v>
      </c>
      <c r="N1306" s="42">
        <f t="shared" si="251"/>
        <v>10</v>
      </c>
      <c r="P1306" s="5">
        <f t="shared" si="255"/>
        <v>-359.10075600000096</v>
      </c>
      <c r="Q1306" s="5">
        <f t="shared" si="256"/>
        <v>229.68253111282652</v>
      </c>
      <c r="R1306" s="5">
        <f t="shared" si="257"/>
        <v>-129.41822488717443</v>
      </c>
      <c r="S1306" s="3">
        <f t="shared" si="258"/>
        <v>50546.419043142196</v>
      </c>
    </row>
    <row r="1307" spans="1:19" x14ac:dyDescent="0.3">
      <c r="A1307" s="4">
        <v>42201</v>
      </c>
      <c r="B1307" s="11">
        <v>180.199997</v>
      </c>
      <c r="C1307" s="11">
        <v>172.055161</v>
      </c>
      <c r="D1307" s="3">
        <f>B1307-'ADF test'!$E$3*'Profitability analysis'!C1307</f>
        <v>3.2280004034705883</v>
      </c>
      <c r="E1307" s="3">
        <f t="shared" si="252"/>
        <v>18.628825018652879</v>
      </c>
      <c r="F1307" s="3">
        <f t="shared" si="261"/>
        <v>7.93566440863815</v>
      </c>
      <c r="G1307" s="17">
        <f t="shared" si="262"/>
        <v>-1.9407101689454187</v>
      </c>
      <c r="H1307" s="30">
        <f t="shared" si="263"/>
        <v>1.4499969999999962</v>
      </c>
      <c r="I1307" s="30">
        <f>(C1307-C1306)*'ADF test'!$E$3</f>
        <v>3.19003926865315</v>
      </c>
      <c r="J1307" s="5">
        <f t="shared" si="253"/>
        <v>10</v>
      </c>
      <c r="K1307" s="49">
        <f t="shared" si="259"/>
        <v>146</v>
      </c>
      <c r="L1307" s="5">
        <f t="shared" si="254"/>
        <v>0</v>
      </c>
      <c r="M1307" s="49">
        <f t="shared" si="260"/>
        <v>-1728</v>
      </c>
      <c r="N1307" s="42">
        <f t="shared" si="251"/>
        <v>10</v>
      </c>
      <c r="P1307" s="5">
        <f t="shared" si="255"/>
        <v>197.19959199999948</v>
      </c>
      <c r="Q1307" s="5">
        <f t="shared" si="256"/>
        <v>-433.84534053682842</v>
      </c>
      <c r="R1307" s="5">
        <f t="shared" si="257"/>
        <v>-236.64574853682893</v>
      </c>
      <c r="S1307" s="3">
        <f t="shared" si="258"/>
        <v>50309.773294605366</v>
      </c>
    </row>
    <row r="1308" spans="1:19" x14ac:dyDescent="0.3">
      <c r="A1308" s="4">
        <v>42202</v>
      </c>
      <c r="B1308" s="11">
        <v>179.199997</v>
      </c>
      <c r="C1308" s="11">
        <v>171.66133099999999</v>
      </c>
      <c r="D1308" s="3">
        <f>B1308-'ADF test'!$E$3*'Profitability analysis'!C1308</f>
        <v>2.6330849183118232</v>
      </c>
      <c r="E1308" s="3">
        <f t="shared" si="252"/>
        <v>17.860863418934514</v>
      </c>
      <c r="F1308" s="3">
        <f t="shared" si="261"/>
        <v>8.3352878870093825</v>
      </c>
      <c r="G1308" s="17">
        <f t="shared" si="262"/>
        <v>-1.8269049260260481</v>
      </c>
      <c r="H1308" s="30">
        <f t="shared" si="263"/>
        <v>-1</v>
      </c>
      <c r="I1308" s="30">
        <f>(C1308-C1307)*'ADF test'!$E$3</f>
        <v>-0.40508451484121799</v>
      </c>
      <c r="J1308" s="5">
        <f t="shared" si="253"/>
        <v>10</v>
      </c>
      <c r="K1308" s="49">
        <f t="shared" si="259"/>
        <v>156</v>
      </c>
      <c r="L1308" s="5">
        <f t="shared" si="254"/>
        <v>0</v>
      </c>
      <c r="M1308" s="49">
        <f t="shared" si="260"/>
        <v>-1728</v>
      </c>
      <c r="N1308" s="42">
        <f t="shared" si="251"/>
        <v>10</v>
      </c>
      <c r="P1308" s="5">
        <f t="shared" si="255"/>
        <v>-146</v>
      </c>
      <c r="Q1308" s="5">
        <f t="shared" si="256"/>
        <v>59.142339166817827</v>
      </c>
      <c r="R1308" s="5">
        <f t="shared" si="257"/>
        <v>-86.857660833182166</v>
      </c>
      <c r="S1308" s="3">
        <f t="shared" si="258"/>
        <v>50222.915633772187</v>
      </c>
    </row>
    <row r="1309" spans="1:19" x14ac:dyDescent="0.3">
      <c r="A1309" s="4">
        <v>42205</v>
      </c>
      <c r="B1309" s="11">
        <v>173.39999399999999</v>
      </c>
      <c r="C1309" s="11">
        <v>166.14769000000001</v>
      </c>
      <c r="D1309" s="3">
        <f>B1309-'ADF test'!$E$3*'Profitability analysis'!C1309</f>
        <v>2.5042867262075958</v>
      </c>
      <c r="E1309" s="3">
        <f t="shared" si="252"/>
        <v>17.088876003634855</v>
      </c>
      <c r="F1309" s="3">
        <f t="shared" si="261"/>
        <v>8.6540636020634363</v>
      </c>
      <c r="G1309" s="17">
        <f t="shared" si="262"/>
        <v>-1.6852879696827945</v>
      </c>
      <c r="H1309" s="30">
        <f t="shared" si="263"/>
        <v>-5.8000030000000038</v>
      </c>
      <c r="I1309" s="30">
        <f>(C1309-C1308)*'ADF test'!$E$3</f>
        <v>-5.671204807895772</v>
      </c>
      <c r="J1309" s="5">
        <f t="shared" si="253"/>
        <v>10</v>
      </c>
      <c r="K1309" s="49">
        <f t="shared" si="259"/>
        <v>166</v>
      </c>
      <c r="L1309" s="5">
        <f t="shared" si="254"/>
        <v>0</v>
      </c>
      <c r="M1309" s="49">
        <f t="shared" si="260"/>
        <v>-1728</v>
      </c>
      <c r="N1309" s="42">
        <f t="shared" si="251"/>
        <v>10</v>
      </c>
      <c r="P1309" s="5">
        <f t="shared" si="255"/>
        <v>-904.80046800000059</v>
      </c>
      <c r="Q1309" s="5">
        <f t="shared" si="256"/>
        <v>884.70795003174044</v>
      </c>
      <c r="R1309" s="5">
        <f t="shared" si="257"/>
        <v>-20.092517968260154</v>
      </c>
      <c r="S1309" s="3">
        <f t="shared" si="258"/>
        <v>50202.823115803927</v>
      </c>
    </row>
    <row r="1310" spans="1:19" x14ac:dyDescent="0.3">
      <c r="A1310" s="4">
        <v>42206</v>
      </c>
      <c r="B1310" s="11">
        <v>170.5</v>
      </c>
      <c r="C1310" s="11">
        <v>159.64946</v>
      </c>
      <c r="D1310" s="3">
        <f>B1310-'ADF test'!$E$3*'Profitability analysis'!C1310</f>
        <v>6.2882232212856479</v>
      </c>
      <c r="E1310" s="3">
        <f t="shared" si="252"/>
        <v>16.391134071162892</v>
      </c>
      <c r="F1310" s="3">
        <f t="shared" si="261"/>
        <v>8.6528668772372317</v>
      </c>
      <c r="G1310" s="17">
        <f t="shared" si="262"/>
        <v>-1.1675796002888461</v>
      </c>
      <c r="H1310" s="30">
        <f t="shared" si="263"/>
        <v>-2.8999939999999924</v>
      </c>
      <c r="I1310" s="30">
        <f>(C1310-C1309)*'ADF test'!$E$3</f>
        <v>-6.6839304950780667</v>
      </c>
      <c r="J1310" s="5">
        <f t="shared" si="253"/>
        <v>1</v>
      </c>
      <c r="K1310" s="49">
        <f t="shared" si="259"/>
        <v>167</v>
      </c>
      <c r="L1310" s="5">
        <f t="shared" si="254"/>
        <v>0</v>
      </c>
      <c r="M1310" s="49">
        <f t="shared" si="260"/>
        <v>-1728</v>
      </c>
      <c r="N1310" s="42">
        <f t="shared" si="251"/>
        <v>1</v>
      </c>
      <c r="P1310" s="5">
        <f t="shared" si="255"/>
        <v>-481.39900399999874</v>
      </c>
      <c r="Q1310" s="5">
        <f t="shared" si="256"/>
        <v>1109.5324621829591</v>
      </c>
      <c r="R1310" s="5">
        <f t="shared" si="257"/>
        <v>628.13345818296034</v>
      </c>
      <c r="S1310" s="3">
        <f t="shared" si="258"/>
        <v>50830.956573986885</v>
      </c>
    </row>
    <row r="1311" spans="1:19" x14ac:dyDescent="0.3">
      <c r="A1311" s="4">
        <v>42207</v>
      </c>
      <c r="B1311" s="11">
        <v>172.10000600000001</v>
      </c>
      <c r="C1311" s="11">
        <v>162.84934999999999</v>
      </c>
      <c r="D1311" s="3">
        <f>B1311-'ADF test'!$E$3*'Profitability analysis'!C1311</f>
        <v>4.5968956809377346</v>
      </c>
      <c r="E1311" s="3">
        <f t="shared" si="252"/>
        <v>15.653168710285053</v>
      </c>
      <c r="F1311" s="3">
        <f t="shared" si="261"/>
        <v>8.6841989711995655</v>
      </c>
      <c r="G1311" s="17">
        <f t="shared" si="262"/>
        <v>-1.2731482852954592</v>
      </c>
      <c r="H1311" s="30">
        <f t="shared" si="263"/>
        <v>1.6000060000000076</v>
      </c>
      <c r="I1311" s="30">
        <f>(C1311-C1310)*'ADF test'!$E$3</f>
        <v>3.2913335403479427</v>
      </c>
      <c r="J1311" s="5">
        <f t="shared" si="253"/>
        <v>1</v>
      </c>
      <c r="K1311" s="49">
        <f t="shared" si="259"/>
        <v>168</v>
      </c>
      <c r="L1311" s="5">
        <f t="shared" si="254"/>
        <v>0</v>
      </c>
      <c r="M1311" s="49">
        <f t="shared" si="260"/>
        <v>-1728</v>
      </c>
      <c r="N1311" s="42">
        <f t="shared" si="251"/>
        <v>1</v>
      </c>
      <c r="P1311" s="5">
        <f t="shared" si="255"/>
        <v>267.20100200000127</v>
      </c>
      <c r="Q1311" s="5">
        <f t="shared" si="256"/>
        <v>-549.65270123810637</v>
      </c>
      <c r="R1311" s="5">
        <f t="shared" si="257"/>
        <v>-282.45169923810511</v>
      </c>
      <c r="S1311" s="3">
        <f t="shared" si="258"/>
        <v>50548.504874748782</v>
      </c>
    </row>
    <row r="1312" spans="1:19" x14ac:dyDescent="0.3">
      <c r="A1312" s="4">
        <v>42208</v>
      </c>
      <c r="B1312" s="11">
        <v>172.949997</v>
      </c>
      <c r="C1312" s="11">
        <v>160.48635899999999</v>
      </c>
      <c r="D1312" s="3">
        <f>B1312-'ADF test'!$E$3*'Profitability analysis'!C1312</f>
        <v>7.8774050843329348</v>
      </c>
      <c r="E1312" s="3">
        <f t="shared" si="252"/>
        <v>14.895129285098175</v>
      </c>
      <c r="F1312" s="3">
        <f t="shared" si="261"/>
        <v>8.3176257771787263</v>
      </c>
      <c r="G1312" s="17">
        <f t="shared" si="262"/>
        <v>-0.8437172323885912</v>
      </c>
      <c r="H1312" s="30">
        <f t="shared" si="263"/>
        <v>0.84999099999998862</v>
      </c>
      <c r="I1312" s="30">
        <f>(C1312-C1311)*'ADF test'!$E$3</f>
        <v>-2.4305184033952258</v>
      </c>
      <c r="J1312" s="5">
        <f t="shared" si="253"/>
        <v>0</v>
      </c>
      <c r="K1312" s="49">
        <f t="shared" si="259"/>
        <v>168</v>
      </c>
      <c r="L1312" s="5">
        <f t="shared" si="254"/>
        <v>0</v>
      </c>
      <c r="M1312" s="49">
        <f t="shared" si="260"/>
        <v>-1728</v>
      </c>
      <c r="N1312" s="42">
        <f t="shared" si="251"/>
        <v>0</v>
      </c>
      <c r="P1312" s="5">
        <f t="shared" si="255"/>
        <v>142.79848799999809</v>
      </c>
      <c r="Q1312" s="5">
        <f t="shared" si="256"/>
        <v>408.32709177039794</v>
      </c>
      <c r="R1312" s="5">
        <f t="shared" si="257"/>
        <v>551.12557977039603</v>
      </c>
      <c r="S1312" s="3">
        <f t="shared" si="258"/>
        <v>51099.630454519174</v>
      </c>
    </row>
    <row r="1313" spans="1:19" x14ac:dyDescent="0.3">
      <c r="A1313" s="4">
        <v>42209</v>
      </c>
      <c r="B1313" s="11">
        <v>171.300003</v>
      </c>
      <c r="C1313" s="11">
        <v>157.04032900000001</v>
      </c>
      <c r="D1313" s="3">
        <f>B1313-'ADF test'!$E$3*'Profitability analysis'!C1313</f>
        <v>9.771918589292568</v>
      </c>
      <c r="E1313" s="3">
        <f t="shared" si="252"/>
        <v>14.287686418404004</v>
      </c>
      <c r="F1313" s="3">
        <f t="shared" si="261"/>
        <v>7.9867773662731096</v>
      </c>
      <c r="G1313" s="17">
        <f t="shared" si="262"/>
        <v>-0.56540549736378087</v>
      </c>
      <c r="H1313" s="30">
        <f t="shared" si="263"/>
        <v>-1.6499939999999924</v>
      </c>
      <c r="I1313" s="30">
        <f>(C1313-C1312)*'ADF test'!$E$3</f>
        <v>-3.5445075049596131</v>
      </c>
      <c r="J1313" s="5">
        <f t="shared" si="253"/>
        <v>0</v>
      </c>
      <c r="K1313" s="49">
        <f t="shared" si="259"/>
        <v>168</v>
      </c>
      <c r="L1313" s="5">
        <f t="shared" si="254"/>
        <v>0</v>
      </c>
      <c r="M1313" s="49">
        <f t="shared" si="260"/>
        <v>-1728</v>
      </c>
      <c r="N1313" s="42">
        <f t="shared" si="251"/>
        <v>0</v>
      </c>
      <c r="P1313" s="5">
        <f t="shared" si="255"/>
        <v>-277.19899199999873</v>
      </c>
      <c r="Q1313" s="5">
        <f t="shared" si="256"/>
        <v>595.47726083321504</v>
      </c>
      <c r="R1313" s="5">
        <f t="shared" si="257"/>
        <v>318.27826883321632</v>
      </c>
      <c r="S1313" s="3">
        <f t="shared" si="258"/>
        <v>51417.90872335239</v>
      </c>
    </row>
    <row r="1314" spans="1:19" x14ac:dyDescent="0.3">
      <c r="A1314" s="4">
        <v>42212</v>
      </c>
      <c r="B1314" s="11">
        <v>163.75</v>
      </c>
      <c r="C1314" s="11">
        <v>151.72361799999999</v>
      </c>
      <c r="D1314" s="3">
        <f>B1314-'ADF test'!$E$3*'Profitability analysis'!C1314</f>
        <v>7.6905627111114256</v>
      </c>
      <c r="E1314" s="3">
        <f t="shared" si="252"/>
        <v>13.653060698820862</v>
      </c>
      <c r="F1314" s="3">
        <f t="shared" si="261"/>
        <v>7.7158920492834211</v>
      </c>
      <c r="G1314" s="17">
        <f t="shared" si="262"/>
        <v>-0.77275549601075322</v>
      </c>
      <c r="H1314" s="30">
        <f t="shared" si="263"/>
        <v>-7.5500030000000038</v>
      </c>
      <c r="I1314" s="30">
        <f>(C1314-C1313)*'ADF test'!$E$3</f>
        <v>-5.4686471218188863</v>
      </c>
      <c r="J1314" s="5">
        <f t="shared" si="253"/>
        <v>0</v>
      </c>
      <c r="K1314" s="49">
        <f t="shared" si="259"/>
        <v>168</v>
      </c>
      <c r="L1314" s="5">
        <f t="shared" si="254"/>
        <v>0</v>
      </c>
      <c r="M1314" s="49">
        <f t="shared" si="260"/>
        <v>-1728</v>
      </c>
      <c r="N1314" s="42">
        <f t="shared" si="251"/>
        <v>0</v>
      </c>
      <c r="P1314" s="5">
        <f t="shared" si="255"/>
        <v>-1268.4005040000006</v>
      </c>
      <c r="Q1314" s="5">
        <f t="shared" si="256"/>
        <v>918.73271646557293</v>
      </c>
      <c r="R1314" s="5">
        <f t="shared" si="257"/>
        <v>-349.6677875344277</v>
      </c>
      <c r="S1314" s="3">
        <f t="shared" si="258"/>
        <v>51068.240935817965</v>
      </c>
    </row>
    <row r="1315" spans="1:19" x14ac:dyDescent="0.3">
      <c r="A1315" s="4">
        <v>42213</v>
      </c>
      <c r="B1315" s="11">
        <v>154.449997</v>
      </c>
      <c r="C1315" s="11">
        <v>154.92349200000001</v>
      </c>
      <c r="D1315" s="3">
        <f>B1315-'ADF test'!$E$3*'Profitability analysis'!C1315</f>
        <v>-4.9007573720031417</v>
      </c>
      <c r="E1315" s="3">
        <f t="shared" si="252"/>
        <v>12.64880424882524</v>
      </c>
      <c r="F1315" s="3">
        <f t="shared" si="261"/>
        <v>8.1082086022854867</v>
      </c>
      <c r="G1315" s="17">
        <f t="shared" si="262"/>
        <v>-2.1644191068149912</v>
      </c>
      <c r="H1315" s="30">
        <f t="shared" si="263"/>
        <v>-9.3000030000000038</v>
      </c>
      <c r="I1315" s="30">
        <f>(C1315-C1314)*'ADF test'!$E$3</f>
        <v>3.2913170831145653</v>
      </c>
      <c r="J1315" s="5">
        <f t="shared" si="253"/>
        <v>10</v>
      </c>
      <c r="K1315" s="49">
        <f t="shared" si="259"/>
        <v>178</v>
      </c>
      <c r="L1315" s="5">
        <f t="shared" si="254"/>
        <v>0</v>
      </c>
      <c r="M1315" s="49">
        <f t="shared" si="260"/>
        <v>-1728</v>
      </c>
      <c r="N1315" s="42">
        <f t="shared" ref="N1315:N1378" si="264">IF(J1315&lt;&gt;"",J1315,IF(L1315&lt;&gt;"",L1315,N1314))</f>
        <v>10</v>
      </c>
      <c r="P1315" s="5">
        <f t="shared" si="255"/>
        <v>-1562.4005040000006</v>
      </c>
      <c r="Q1315" s="5">
        <f t="shared" si="256"/>
        <v>-552.94126996324701</v>
      </c>
      <c r="R1315" s="5">
        <f t="shared" si="257"/>
        <v>-2115.3417739632478</v>
      </c>
      <c r="S1315" s="3">
        <f t="shared" si="258"/>
        <v>48952.899161854715</v>
      </c>
    </row>
    <row r="1316" spans="1:19" x14ac:dyDescent="0.3">
      <c r="A1316" s="4">
        <v>42214</v>
      </c>
      <c r="B1316" s="11">
        <v>149.75</v>
      </c>
      <c r="C1316" s="11">
        <v>150.78825399999999</v>
      </c>
      <c r="D1316" s="3">
        <f>B1316-'ADF test'!$E$3*'Profitability analysis'!C1316</f>
        <v>-5.347343308897365</v>
      </c>
      <c r="E1316" s="3">
        <f t="shared" ref="E1316:E1379" si="265">AVERAGE(D1287:D1316)</f>
        <v>11.634539726166672</v>
      </c>
      <c r="F1316" s="3">
        <f t="shared" si="261"/>
        <v>8.3974510721338422</v>
      </c>
      <c r="G1316" s="17">
        <f t="shared" si="262"/>
        <v>-2.0222663864534836</v>
      </c>
      <c r="H1316" s="30">
        <f t="shared" si="263"/>
        <v>-4.6999969999999962</v>
      </c>
      <c r="I1316" s="30">
        <f>(C1316-C1315)*'ADF test'!$E$3</f>
        <v>-4.2534110631057542</v>
      </c>
      <c r="J1316" s="5">
        <f t="shared" ref="J1316:J1379" si="266">IF(AND(G1316&lt;-1.5,G1316&gt;-2.5),10,IF(AND(G1316&lt;-1,G1316&gt;-1.5),1,IF(AND(G1316&gt;1.5,G1316&lt;2.5),-10,IF(AND(G1316&gt;1,G1316&lt;1.5),-1,0))))</f>
        <v>10</v>
      </c>
      <c r="K1316" s="49">
        <f t="shared" si="259"/>
        <v>188</v>
      </c>
      <c r="L1316" s="5">
        <f t="shared" ref="L1316:L1379" si="267">IF(AND(G1316&gt;1.5,G1316&lt;2.5),-10,IF(AND(G1316&gt;1,G1316&lt;1.5),-1,0))</f>
        <v>0</v>
      </c>
      <c r="M1316" s="49">
        <f t="shared" si="260"/>
        <v>-1728</v>
      </c>
      <c r="N1316" s="42">
        <f t="shared" si="264"/>
        <v>10</v>
      </c>
      <c r="P1316" s="5">
        <f t="shared" ref="P1316:P1379" si="268">K1315*H1316</f>
        <v>-836.59946599999932</v>
      </c>
      <c r="Q1316" s="5">
        <f t="shared" ref="Q1316:Q1379" si="269">I1316*-1*K1315</f>
        <v>757.10716923282428</v>
      </c>
      <c r="R1316" s="5">
        <f t="shared" ref="R1316:R1379" si="270">SUM(P1316:Q1316)</f>
        <v>-79.492296767175048</v>
      </c>
      <c r="S1316" s="3">
        <f t="shared" ref="S1316:S1379" si="271">R1316+S1315</f>
        <v>48873.406865087542</v>
      </c>
    </row>
    <row r="1317" spans="1:19" x14ac:dyDescent="0.3">
      <c r="A1317" s="4">
        <v>42215</v>
      </c>
      <c r="B1317" s="11">
        <v>157.25</v>
      </c>
      <c r="C1317" s="11">
        <v>161.569412</v>
      </c>
      <c r="D1317" s="3">
        <f>B1317-'ADF test'!$E$3*'Profitability analysis'!C1317</f>
        <v>-8.9365954173107127</v>
      </c>
      <c r="E1317" s="3">
        <f t="shared" si="265"/>
        <v>10.471020508987662</v>
      </c>
      <c r="F1317" s="3">
        <f t="shared" si="261"/>
        <v>8.7534829193125603</v>
      </c>
      <c r="G1317" s="17">
        <f t="shared" si="262"/>
        <v>-2.2171307244433991</v>
      </c>
      <c r="H1317" s="30">
        <f t="shared" si="263"/>
        <v>7.5</v>
      </c>
      <c r="I1317" s="30">
        <f>(C1317-C1316)*'ADF test'!$E$3</f>
        <v>11.089252108413339</v>
      </c>
      <c r="J1317" s="5">
        <f t="shared" si="266"/>
        <v>10</v>
      </c>
      <c r="K1317" s="49">
        <f t="shared" ref="K1317:K1380" si="272">J1317+K1316</f>
        <v>198</v>
      </c>
      <c r="L1317" s="5">
        <f t="shared" si="267"/>
        <v>0</v>
      </c>
      <c r="M1317" s="49">
        <f t="shared" ref="M1317:M1380" si="273">L1317+M1316</f>
        <v>-1728</v>
      </c>
      <c r="N1317" s="42">
        <f t="shared" si="264"/>
        <v>10</v>
      </c>
      <c r="P1317" s="5">
        <f t="shared" si="268"/>
        <v>1410</v>
      </c>
      <c r="Q1317" s="5">
        <f t="shared" si="269"/>
        <v>-2084.7793963817076</v>
      </c>
      <c r="R1317" s="5">
        <f t="shared" si="270"/>
        <v>-674.77939638170756</v>
      </c>
      <c r="S1317" s="3">
        <f t="shared" si="271"/>
        <v>48198.627468705832</v>
      </c>
    </row>
    <row r="1318" spans="1:19" x14ac:dyDescent="0.3">
      <c r="A1318" s="4">
        <v>42216</v>
      </c>
      <c r="B1318" s="11">
        <v>163</v>
      </c>
      <c r="C1318" s="11">
        <v>173.77818300000001</v>
      </c>
      <c r="D1318" s="3">
        <f>B1318-'ADF test'!$E$3*'Profitability analysis'!C1318</f>
        <v>-15.744257549048854</v>
      </c>
      <c r="E1318" s="3">
        <f t="shared" si="265"/>
        <v>9.024092595045504</v>
      </c>
      <c r="F1318" s="3">
        <f t="shared" si="261"/>
        <v>9.3788631176393373</v>
      </c>
      <c r="G1318" s="17">
        <f t="shared" si="262"/>
        <v>-2.6408691366346071</v>
      </c>
      <c r="H1318" s="30">
        <f t="shared" si="263"/>
        <v>5.75</v>
      </c>
      <c r="I1318" s="30">
        <f>(C1318-C1317)*'ADF test'!$E$3</f>
        <v>12.557662131738141</v>
      </c>
      <c r="J1318" s="5">
        <f t="shared" si="266"/>
        <v>0</v>
      </c>
      <c r="K1318" s="49">
        <f t="shared" si="272"/>
        <v>198</v>
      </c>
      <c r="L1318" s="5">
        <f t="shared" si="267"/>
        <v>0</v>
      </c>
      <c r="M1318" s="49">
        <f t="shared" si="273"/>
        <v>-1728</v>
      </c>
      <c r="N1318" s="42">
        <f t="shared" si="264"/>
        <v>0</v>
      </c>
      <c r="P1318" s="5">
        <f t="shared" si="268"/>
        <v>1138.5</v>
      </c>
      <c r="Q1318" s="5">
        <f t="shared" si="269"/>
        <v>-2486.4171020841518</v>
      </c>
      <c r="R1318" s="5">
        <f t="shared" si="270"/>
        <v>-1347.9171020841518</v>
      </c>
      <c r="S1318" s="3">
        <f t="shared" si="271"/>
        <v>46850.710366621679</v>
      </c>
    </row>
    <row r="1319" spans="1:19" x14ac:dyDescent="0.3">
      <c r="A1319" s="4">
        <v>42219</v>
      </c>
      <c r="B1319" s="11">
        <v>167.050003</v>
      </c>
      <c r="C1319" s="11">
        <v>183.47628800000001</v>
      </c>
      <c r="D1319" s="3">
        <f>B1319-'ADF test'!$E$3*'Profitability analysis'!C1319</f>
        <v>-21.669503155818546</v>
      </c>
      <c r="E1319" s="3">
        <f t="shared" si="265"/>
        <v>7.449607157896537</v>
      </c>
      <c r="F1319" s="3">
        <f t="shared" si="261"/>
        <v>10.413936641865439</v>
      </c>
      <c r="G1319" s="17">
        <f t="shared" si="262"/>
        <v>-2.7961674163305648</v>
      </c>
      <c r="H1319" s="30">
        <f t="shared" si="263"/>
        <v>4.0500030000000038</v>
      </c>
      <c r="I1319" s="30">
        <f>(C1319-C1318)*'ADF test'!$E$3</f>
        <v>9.9752486067696893</v>
      </c>
      <c r="J1319" s="5">
        <f t="shared" si="266"/>
        <v>0</v>
      </c>
      <c r="K1319" s="49">
        <f t="shared" si="272"/>
        <v>198</v>
      </c>
      <c r="L1319" s="5">
        <f t="shared" si="267"/>
        <v>0</v>
      </c>
      <c r="M1319" s="49">
        <f t="shared" si="273"/>
        <v>-1728</v>
      </c>
      <c r="N1319" s="42">
        <f t="shared" si="264"/>
        <v>0</v>
      </c>
      <c r="P1319" s="5">
        <f t="shared" si="268"/>
        <v>801.90059400000075</v>
      </c>
      <c r="Q1319" s="5">
        <f t="shared" si="269"/>
        <v>-1975.0992241403985</v>
      </c>
      <c r="R1319" s="5">
        <f t="shared" si="270"/>
        <v>-1173.1986301403977</v>
      </c>
      <c r="S1319" s="3">
        <f t="shared" si="271"/>
        <v>45677.511736481283</v>
      </c>
    </row>
    <row r="1320" spans="1:19" x14ac:dyDescent="0.3">
      <c r="A1320" s="4">
        <v>42220</v>
      </c>
      <c r="B1320" s="11">
        <v>173.10000600000001</v>
      </c>
      <c r="C1320" s="11">
        <v>199.77105700000001</v>
      </c>
      <c r="D1320" s="3">
        <f>B1320-'ADF test'!$E$3*'Profitability analysis'!C1320</f>
        <v>-32.379926214815015</v>
      </c>
      <c r="E1320" s="3">
        <f t="shared" si="265"/>
        <v>5.7659281041712811</v>
      </c>
      <c r="F1320" s="3">
        <f t="shared" si="261"/>
        <v>12.501476303943157</v>
      </c>
      <c r="G1320" s="17">
        <f t="shared" si="262"/>
        <v>-3.0513079728795316</v>
      </c>
      <c r="H1320" s="30">
        <f t="shared" si="263"/>
        <v>6.0500030000000038</v>
      </c>
      <c r="I1320" s="30">
        <f>(C1320-C1319)*'ADF test'!$E$3</f>
        <v>16.760426058996469</v>
      </c>
      <c r="J1320" s="5">
        <f t="shared" si="266"/>
        <v>0</v>
      </c>
      <c r="K1320" s="49">
        <f t="shared" si="272"/>
        <v>198</v>
      </c>
      <c r="L1320" s="5">
        <f t="shared" si="267"/>
        <v>0</v>
      </c>
      <c r="M1320" s="49">
        <f t="shared" si="273"/>
        <v>-1728</v>
      </c>
      <c r="N1320" s="42">
        <f t="shared" si="264"/>
        <v>0</v>
      </c>
      <c r="P1320" s="5">
        <f t="shared" si="268"/>
        <v>1197.9005940000006</v>
      </c>
      <c r="Q1320" s="5">
        <f t="shared" si="269"/>
        <v>-3318.5643596813006</v>
      </c>
      <c r="R1320" s="5">
        <f t="shared" si="270"/>
        <v>-2120.6637656813</v>
      </c>
      <c r="S1320" s="3">
        <f t="shared" si="271"/>
        <v>43556.84797079998</v>
      </c>
    </row>
    <row r="1321" spans="1:19" x14ac:dyDescent="0.3">
      <c r="A1321" s="4">
        <v>42221</v>
      </c>
      <c r="B1321" s="11">
        <v>169.949997</v>
      </c>
      <c r="C1321" s="11">
        <v>201.149475</v>
      </c>
      <c r="D1321" s="3">
        <f>B1321-'ADF test'!$E$3*'Profitability analysis'!C1321</f>
        <v>-36.947744388261384</v>
      </c>
      <c r="E1321" s="3">
        <f t="shared" si="265"/>
        <v>3.8405140583584938</v>
      </c>
      <c r="F1321" s="3">
        <f t="shared" si="261"/>
        <v>14.40677137370013</v>
      </c>
      <c r="G1321" s="17">
        <f t="shared" si="262"/>
        <v>-2.8311866266636061</v>
      </c>
      <c r="H1321" s="30">
        <f t="shared" si="263"/>
        <v>-3.1500090000000114</v>
      </c>
      <c r="I1321" s="30">
        <f>(C1321-C1320)*'ADF test'!$E$3</f>
        <v>1.4178091734463676</v>
      </c>
      <c r="J1321" s="5">
        <f t="shared" si="266"/>
        <v>0</v>
      </c>
      <c r="K1321" s="49">
        <f t="shared" si="272"/>
        <v>198</v>
      </c>
      <c r="L1321" s="5">
        <f t="shared" si="267"/>
        <v>0</v>
      </c>
      <c r="M1321" s="49">
        <f t="shared" si="273"/>
        <v>-1728</v>
      </c>
      <c r="N1321" s="42">
        <f t="shared" si="264"/>
        <v>0</v>
      </c>
      <c r="P1321" s="5">
        <f t="shared" si="268"/>
        <v>-623.70178200000225</v>
      </c>
      <c r="Q1321" s="5">
        <f t="shared" si="269"/>
        <v>-280.72621634238078</v>
      </c>
      <c r="R1321" s="5">
        <f t="shared" si="270"/>
        <v>-904.42799834238303</v>
      </c>
      <c r="S1321" s="3">
        <f t="shared" si="271"/>
        <v>42652.419972457596</v>
      </c>
    </row>
    <row r="1322" spans="1:19" x14ac:dyDescent="0.3">
      <c r="A1322" s="4">
        <v>42222</v>
      </c>
      <c r="B1322" s="11">
        <v>174.199997</v>
      </c>
      <c r="C1322" s="11">
        <v>210.40450999999999</v>
      </c>
      <c r="D1322" s="3">
        <f>B1322-'ADF test'!$E$3*'Profitability analysis'!C1322</f>
        <v>-42.217261344342461</v>
      </c>
      <c r="E1322" s="3">
        <f t="shared" si="265"/>
        <v>1.7010737348572558</v>
      </c>
      <c r="F1322" s="3">
        <f t="shared" si="261"/>
        <v>16.267767941832993</v>
      </c>
      <c r="G1322" s="17">
        <f t="shared" si="262"/>
        <v>-2.6997148739909522</v>
      </c>
      <c r="H1322" s="30">
        <f t="shared" si="263"/>
        <v>4.25</v>
      </c>
      <c r="I1322" s="30">
        <f>(C1322-C1321)*'ADF test'!$E$3</f>
        <v>9.5195169560810733</v>
      </c>
      <c r="J1322" s="5">
        <f t="shared" si="266"/>
        <v>0</v>
      </c>
      <c r="K1322" s="49">
        <f t="shared" si="272"/>
        <v>198</v>
      </c>
      <c r="L1322" s="5">
        <f t="shared" si="267"/>
        <v>0</v>
      </c>
      <c r="M1322" s="49">
        <f t="shared" si="273"/>
        <v>-1728</v>
      </c>
      <c r="N1322" s="42">
        <f t="shared" si="264"/>
        <v>0</v>
      </c>
      <c r="P1322" s="5">
        <f t="shared" si="268"/>
        <v>841.5</v>
      </c>
      <c r="Q1322" s="5">
        <f t="shared" si="269"/>
        <v>-1884.8643573040524</v>
      </c>
      <c r="R1322" s="5">
        <f t="shared" si="270"/>
        <v>-1043.3643573040524</v>
      </c>
      <c r="S1322" s="3">
        <f t="shared" si="271"/>
        <v>41609.055615153542</v>
      </c>
    </row>
    <row r="1323" spans="1:19" x14ac:dyDescent="0.3">
      <c r="A1323" s="4">
        <v>42223</v>
      </c>
      <c r="B1323" s="11">
        <v>171.300003</v>
      </c>
      <c r="C1323" s="11">
        <v>203.364777</v>
      </c>
      <c r="D1323" s="3">
        <f>B1323-'ADF test'!$E$3*'Profitability analysis'!C1323</f>
        <v>-37.876347270004175</v>
      </c>
      <c r="E1323" s="3">
        <f t="shared" si="265"/>
        <v>-0.13149226907835518</v>
      </c>
      <c r="F1323" s="3">
        <f t="shared" si="261"/>
        <v>17.521459579634325</v>
      </c>
      <c r="G1323" s="17">
        <f t="shared" si="262"/>
        <v>-2.154207235383387</v>
      </c>
      <c r="H1323" s="30">
        <f t="shared" si="263"/>
        <v>-2.8999939999999924</v>
      </c>
      <c r="I1323" s="30">
        <f>(C1323-C1322)*'ADF test'!$E$3</f>
        <v>-7.2409080743382805</v>
      </c>
      <c r="J1323" s="5">
        <f t="shared" si="266"/>
        <v>10</v>
      </c>
      <c r="K1323" s="49">
        <f t="shared" si="272"/>
        <v>208</v>
      </c>
      <c r="L1323" s="5">
        <f t="shared" si="267"/>
        <v>0</v>
      </c>
      <c r="M1323" s="49">
        <f t="shared" si="273"/>
        <v>-1728</v>
      </c>
      <c r="N1323" s="42">
        <f t="shared" si="264"/>
        <v>10</v>
      </c>
      <c r="P1323" s="5">
        <f t="shared" si="268"/>
        <v>-574.1988119999985</v>
      </c>
      <c r="Q1323" s="5">
        <f t="shared" si="269"/>
        <v>1433.6997987189795</v>
      </c>
      <c r="R1323" s="5">
        <f t="shared" si="270"/>
        <v>859.50098671898104</v>
      </c>
      <c r="S1323" s="3">
        <f t="shared" si="271"/>
        <v>42468.556601872522</v>
      </c>
    </row>
    <row r="1324" spans="1:19" x14ac:dyDescent="0.3">
      <c r="A1324" s="4">
        <v>42226</v>
      </c>
      <c r="B1324" s="11">
        <v>168.89999399999999</v>
      </c>
      <c r="C1324" s="11">
        <v>202.970932</v>
      </c>
      <c r="D1324" s="3">
        <f>B1324-'ADF test'!$E$3*'Profitability analysis'!C1324</f>
        <v>-39.871256326506654</v>
      </c>
      <c r="E1324" s="3">
        <f t="shared" si="265"/>
        <v>-2.0372584006107881</v>
      </c>
      <c r="F1324" s="3">
        <f t="shared" si="261"/>
        <v>18.633875513972843</v>
      </c>
      <c r="G1324" s="17">
        <f t="shared" si="262"/>
        <v>-2.0303880369666296</v>
      </c>
      <c r="H1324" s="30">
        <f t="shared" si="263"/>
        <v>-2.4000090000000114</v>
      </c>
      <c r="I1324" s="30">
        <f>(C1324-C1323)*'ADF test'!$E$3</f>
        <v>-0.40509994349753869</v>
      </c>
      <c r="J1324" s="5">
        <f t="shared" si="266"/>
        <v>10</v>
      </c>
      <c r="K1324" s="49">
        <f t="shared" si="272"/>
        <v>218</v>
      </c>
      <c r="L1324" s="5">
        <f t="shared" si="267"/>
        <v>0</v>
      </c>
      <c r="M1324" s="49">
        <f t="shared" si="273"/>
        <v>-1728</v>
      </c>
      <c r="N1324" s="42">
        <f t="shared" si="264"/>
        <v>10</v>
      </c>
      <c r="P1324" s="5">
        <f t="shared" si="268"/>
        <v>-499.20187200000237</v>
      </c>
      <c r="Q1324" s="5">
        <f t="shared" si="269"/>
        <v>84.260788247488051</v>
      </c>
      <c r="R1324" s="5">
        <f t="shared" si="270"/>
        <v>-414.94108375251432</v>
      </c>
      <c r="S1324" s="3">
        <f t="shared" si="271"/>
        <v>42053.615518120008</v>
      </c>
    </row>
    <row r="1325" spans="1:19" x14ac:dyDescent="0.3">
      <c r="A1325" s="4">
        <v>42227</v>
      </c>
      <c r="B1325" s="11">
        <v>163.64999399999999</v>
      </c>
      <c r="C1325" s="11">
        <v>200.75563</v>
      </c>
      <c r="D1325" s="3">
        <f>B1325-'ADF test'!$E$3*'Profitability analysis'!C1325</f>
        <v>-42.842647444763855</v>
      </c>
      <c r="E1325" s="3">
        <f t="shared" si="265"/>
        <v>-4.039558419209361</v>
      </c>
      <c r="F1325" s="3">
        <f t="shared" si="261"/>
        <v>19.689954614571246</v>
      </c>
      <c r="G1325" s="17">
        <f t="shared" si="262"/>
        <v>-1.9707048484936003</v>
      </c>
      <c r="H1325" s="30">
        <f t="shared" si="263"/>
        <v>-5.25</v>
      </c>
      <c r="I1325" s="30">
        <f>(C1325-C1324)*'ADF test'!$E$3</f>
        <v>-2.2786088817427932</v>
      </c>
      <c r="J1325" s="5">
        <f t="shared" si="266"/>
        <v>10</v>
      </c>
      <c r="K1325" s="49">
        <f t="shared" si="272"/>
        <v>228</v>
      </c>
      <c r="L1325" s="5">
        <f t="shared" si="267"/>
        <v>0</v>
      </c>
      <c r="M1325" s="49">
        <f t="shared" si="273"/>
        <v>-1728</v>
      </c>
      <c r="N1325" s="42">
        <f t="shared" si="264"/>
        <v>10</v>
      </c>
      <c r="P1325" s="5">
        <f t="shared" si="268"/>
        <v>-1144.5</v>
      </c>
      <c r="Q1325" s="5">
        <f t="shared" si="269"/>
        <v>496.7367362199289</v>
      </c>
      <c r="R1325" s="5">
        <f t="shared" si="270"/>
        <v>-647.76326378007116</v>
      </c>
      <c r="S1325" s="3">
        <f t="shared" si="271"/>
        <v>41405.852254339938</v>
      </c>
    </row>
    <row r="1326" spans="1:19" x14ac:dyDescent="0.3">
      <c r="A1326" s="4">
        <v>42228</v>
      </c>
      <c r="B1326" s="11">
        <v>157.949997</v>
      </c>
      <c r="C1326" s="11">
        <v>193.66667200000001</v>
      </c>
      <c r="D1326" s="3">
        <f>B1326-'ADF test'!$E$3*'Profitability analysis'!C1326</f>
        <v>-41.251104663234486</v>
      </c>
      <c r="E1326" s="3">
        <f t="shared" si="265"/>
        <v>-5.9611096744436152</v>
      </c>
      <c r="F1326" s="3">
        <f t="shared" si="261"/>
        <v>20.426043713694796</v>
      </c>
      <c r="G1326" s="17">
        <f t="shared" si="262"/>
        <v>-1.7276960474303904</v>
      </c>
      <c r="H1326" s="30">
        <f t="shared" si="263"/>
        <v>-5.6999969999999962</v>
      </c>
      <c r="I1326" s="30">
        <f>(C1326-C1325)*'ADF test'!$E$3</f>
        <v>-7.291539781529357</v>
      </c>
      <c r="J1326" s="5">
        <f t="shared" si="266"/>
        <v>10</v>
      </c>
      <c r="K1326" s="49">
        <f t="shared" si="272"/>
        <v>238</v>
      </c>
      <c r="L1326" s="5">
        <f t="shared" si="267"/>
        <v>0</v>
      </c>
      <c r="M1326" s="49">
        <f t="shared" si="273"/>
        <v>-1728</v>
      </c>
      <c r="N1326" s="42">
        <f t="shared" si="264"/>
        <v>10</v>
      </c>
      <c r="P1326" s="5">
        <f t="shared" si="268"/>
        <v>-1299.5993159999991</v>
      </c>
      <c r="Q1326" s="5">
        <f t="shared" si="269"/>
        <v>1662.4710701886934</v>
      </c>
      <c r="R1326" s="5">
        <f t="shared" si="270"/>
        <v>362.87175418869424</v>
      </c>
      <c r="S1326" s="3">
        <f t="shared" si="271"/>
        <v>41768.724008528632</v>
      </c>
    </row>
    <row r="1327" spans="1:19" x14ac:dyDescent="0.3">
      <c r="A1327" s="4">
        <v>42229</v>
      </c>
      <c r="B1327" s="11">
        <v>157.5</v>
      </c>
      <c r="C1327" s="11">
        <v>193.81436199999999</v>
      </c>
      <c r="D1327" s="3">
        <f>B1327-'ADF test'!$E$3*'Profitability analysis'!C1327</f>
        <v>-41.853012213464012</v>
      </c>
      <c r="E1327" s="3">
        <f t="shared" si="265"/>
        <v>-7.943138605511562</v>
      </c>
      <c r="F1327" s="3">
        <f t="shared" si="261"/>
        <v>20.938624571701258</v>
      </c>
      <c r="G1327" s="17">
        <f t="shared" si="262"/>
        <v>-1.6194890687224008</v>
      </c>
      <c r="H1327" s="30">
        <f t="shared" si="263"/>
        <v>-0.44999699999999621</v>
      </c>
      <c r="I1327" s="30">
        <f>(C1327-C1326)*'ADF test'!$E$3</f>
        <v>0.15191055022951866</v>
      </c>
      <c r="J1327" s="5">
        <f t="shared" si="266"/>
        <v>10</v>
      </c>
      <c r="K1327" s="49">
        <f t="shared" si="272"/>
        <v>248</v>
      </c>
      <c r="L1327" s="5">
        <f t="shared" si="267"/>
        <v>0</v>
      </c>
      <c r="M1327" s="49">
        <f t="shared" si="273"/>
        <v>-1728</v>
      </c>
      <c r="N1327" s="42">
        <f t="shared" si="264"/>
        <v>10</v>
      </c>
      <c r="P1327" s="5">
        <f t="shared" si="268"/>
        <v>-107.0992859999991</v>
      </c>
      <c r="Q1327" s="5">
        <f t="shared" si="269"/>
        <v>-36.154710954625443</v>
      </c>
      <c r="R1327" s="5">
        <f t="shared" si="270"/>
        <v>-143.25399695462454</v>
      </c>
      <c r="S1327" s="3">
        <f t="shared" si="271"/>
        <v>41625.470011574005</v>
      </c>
    </row>
    <row r="1328" spans="1:19" x14ac:dyDescent="0.3">
      <c r="A1328" s="4">
        <v>42230</v>
      </c>
      <c r="B1328" s="11">
        <v>170.199997</v>
      </c>
      <c r="C1328" s="11">
        <v>204.595505</v>
      </c>
      <c r="D1328" s="3">
        <f>B1328-'ADF test'!$E$3*'Profitability analysis'!C1328</f>
        <v>-40.242251893221038</v>
      </c>
      <c r="E1328" s="3">
        <f t="shared" si="265"/>
        <v>-9.685999911248711</v>
      </c>
      <c r="F1328" s="3">
        <f t="shared" si="261"/>
        <v>21.388838945248644</v>
      </c>
      <c r="G1328" s="17">
        <f t="shared" si="262"/>
        <v>-1.4286073246046929</v>
      </c>
      <c r="H1328" s="30">
        <f t="shared" si="263"/>
        <v>12.699996999999996</v>
      </c>
      <c r="I1328" s="30">
        <f>(C1328-C1327)*'ADF test'!$E$3</f>
        <v>11.089236679757018</v>
      </c>
      <c r="J1328" s="5">
        <f t="shared" si="266"/>
        <v>1</v>
      </c>
      <c r="K1328" s="49">
        <f t="shared" si="272"/>
        <v>249</v>
      </c>
      <c r="L1328" s="5">
        <f t="shared" si="267"/>
        <v>0</v>
      </c>
      <c r="M1328" s="49">
        <f t="shared" si="273"/>
        <v>-1728</v>
      </c>
      <c r="N1328" s="42">
        <f t="shared" si="264"/>
        <v>1</v>
      </c>
      <c r="P1328" s="5">
        <f t="shared" si="268"/>
        <v>3149.5992559999991</v>
      </c>
      <c r="Q1328" s="5">
        <f t="shared" si="269"/>
        <v>-2750.1306965797407</v>
      </c>
      <c r="R1328" s="5">
        <f t="shared" si="270"/>
        <v>399.46855942025832</v>
      </c>
      <c r="S1328" s="3">
        <f t="shared" si="271"/>
        <v>42024.938570994265</v>
      </c>
    </row>
    <row r="1329" spans="1:19" x14ac:dyDescent="0.3">
      <c r="A1329" s="4">
        <v>42233</v>
      </c>
      <c r="B1329" s="11">
        <v>185.75</v>
      </c>
      <c r="C1329" s="11">
        <v>216.262756</v>
      </c>
      <c r="D1329" s="3">
        <f>B1329-'ADF test'!$E$3*'Profitability analysis'!C1329</f>
        <v>-36.69291595988841</v>
      </c>
      <c r="E1329" s="3">
        <f t="shared" si="265"/>
        <v>-11.32724925953125</v>
      </c>
      <c r="F1329" s="3">
        <f t="shared" si="261"/>
        <v>21.512911159046364</v>
      </c>
      <c r="G1329" s="17">
        <f t="shared" si="262"/>
        <v>-1.1790903849705472</v>
      </c>
      <c r="H1329" s="30">
        <f t="shared" si="263"/>
        <v>15.550003000000004</v>
      </c>
      <c r="I1329" s="30">
        <f>(C1329-C1328)*'ADF test'!$E$3</f>
        <v>12.000667066667376</v>
      </c>
      <c r="J1329" s="5">
        <f t="shared" si="266"/>
        <v>1</v>
      </c>
      <c r="K1329" s="49">
        <f t="shared" si="272"/>
        <v>250</v>
      </c>
      <c r="L1329" s="5">
        <f t="shared" si="267"/>
        <v>0</v>
      </c>
      <c r="M1329" s="49">
        <f t="shared" si="273"/>
        <v>-1728</v>
      </c>
      <c r="N1329" s="42">
        <f t="shared" si="264"/>
        <v>1</v>
      </c>
      <c r="P1329" s="5">
        <f t="shared" si="268"/>
        <v>3871.9507470000008</v>
      </c>
      <c r="Q1329" s="5">
        <f t="shared" si="269"/>
        <v>-2988.1660996001765</v>
      </c>
      <c r="R1329" s="5">
        <f t="shared" si="270"/>
        <v>883.78464739982428</v>
      </c>
      <c r="S1329" s="3">
        <f t="shared" si="271"/>
        <v>42908.723218394087</v>
      </c>
    </row>
    <row r="1330" spans="1:19" x14ac:dyDescent="0.3">
      <c r="A1330" s="4">
        <v>42234</v>
      </c>
      <c r="B1330" s="11">
        <v>178.75</v>
      </c>
      <c r="C1330" s="11">
        <v>214.98280299999999</v>
      </c>
      <c r="D1330" s="3">
        <f>B1330-'ADF test'!$E$3*'Profitability analysis'!C1330</f>
        <v>-42.376385629480467</v>
      </c>
      <c r="E1330" s="3">
        <f t="shared" si="265"/>
        <v>-13.14599954177724</v>
      </c>
      <c r="F1330" s="3">
        <f t="shared" si="261"/>
        <v>21.761473132362894</v>
      </c>
      <c r="G1330" s="17">
        <f t="shared" si="262"/>
        <v>-1.343217249581915</v>
      </c>
      <c r="H1330" s="30">
        <f t="shared" si="263"/>
        <v>-7</v>
      </c>
      <c r="I1330" s="30">
        <f>(C1330-C1329)*'ADF test'!$E$3</f>
        <v>-1.3165303304079248</v>
      </c>
      <c r="J1330" s="5">
        <f t="shared" si="266"/>
        <v>1</v>
      </c>
      <c r="K1330" s="49">
        <f t="shared" si="272"/>
        <v>251</v>
      </c>
      <c r="L1330" s="5">
        <f t="shared" si="267"/>
        <v>0</v>
      </c>
      <c r="M1330" s="49">
        <f t="shared" si="273"/>
        <v>-1728</v>
      </c>
      <c r="N1330" s="42">
        <f t="shared" si="264"/>
        <v>1</v>
      </c>
      <c r="P1330" s="5">
        <f t="shared" si="268"/>
        <v>-1750</v>
      </c>
      <c r="Q1330" s="5">
        <f t="shared" si="269"/>
        <v>329.1325826019812</v>
      </c>
      <c r="R1330" s="5">
        <f t="shared" si="270"/>
        <v>-1420.8674173980189</v>
      </c>
      <c r="S1330" s="3">
        <f t="shared" si="271"/>
        <v>41487.855800996069</v>
      </c>
    </row>
    <row r="1331" spans="1:19" x14ac:dyDescent="0.3">
      <c r="A1331" s="4">
        <v>42235</v>
      </c>
      <c r="B1331" s="11">
        <v>177.10000600000001</v>
      </c>
      <c r="C1331" s="11">
        <v>208.829193</v>
      </c>
      <c r="D1331" s="3">
        <f>B1331-'ADF test'!$E$3*'Profitability analysis'!C1331</f>
        <v>-37.696917370708888</v>
      </c>
      <c r="E1331" s="3">
        <f t="shared" si="265"/>
        <v>-14.799749418453608</v>
      </c>
      <c r="F1331" s="3">
        <f t="shared" si="261"/>
        <v>21.67622872860932</v>
      </c>
      <c r="G1331" s="17">
        <f t="shared" si="262"/>
        <v>-1.0563261828859789</v>
      </c>
      <c r="H1331" s="30">
        <f t="shared" si="263"/>
        <v>-1.6499939999999924</v>
      </c>
      <c r="I1331" s="30">
        <f>(C1331-C1330)*'ADF test'!$E$3</f>
        <v>-6.3294622587715743</v>
      </c>
      <c r="J1331" s="5">
        <f t="shared" si="266"/>
        <v>1</v>
      </c>
      <c r="K1331" s="49">
        <f t="shared" si="272"/>
        <v>252</v>
      </c>
      <c r="L1331" s="5">
        <f t="shared" si="267"/>
        <v>0</v>
      </c>
      <c r="M1331" s="49">
        <f t="shared" si="273"/>
        <v>-1728</v>
      </c>
      <c r="N1331" s="42">
        <f t="shared" si="264"/>
        <v>1</v>
      </c>
      <c r="P1331" s="5">
        <f t="shared" si="268"/>
        <v>-414.1484939999981</v>
      </c>
      <c r="Q1331" s="5">
        <f t="shared" si="269"/>
        <v>1588.6950269516651</v>
      </c>
      <c r="R1331" s="5">
        <f t="shared" si="270"/>
        <v>1174.5465329516669</v>
      </c>
      <c r="S1331" s="3">
        <f t="shared" si="271"/>
        <v>42662.402333947735</v>
      </c>
    </row>
    <row r="1332" spans="1:19" x14ac:dyDescent="0.3">
      <c r="A1332" s="4">
        <v>42236</v>
      </c>
      <c r="B1332" s="11">
        <v>169.64999399999999</v>
      </c>
      <c r="C1332" s="11">
        <v>198.097275</v>
      </c>
      <c r="D1332" s="3">
        <f>B1332-'ADF test'!$E$3*'Profitability analysis'!C1332</f>
        <v>-34.108324398142969</v>
      </c>
      <c r="E1332" s="3">
        <f t="shared" si="265"/>
        <v>-16.329859436081978</v>
      </c>
      <c r="F1332" s="3">
        <f t="shared" si="261"/>
        <v>21.35190567743496</v>
      </c>
      <c r="G1332" s="17">
        <f t="shared" si="262"/>
        <v>-0.83264066592658104</v>
      </c>
      <c r="H1332" s="30">
        <f t="shared" si="263"/>
        <v>-7.4500120000000152</v>
      </c>
      <c r="I1332" s="30">
        <f>(C1332-C1331)*'ADF test'!$E$3</f>
        <v>-11.038604972565944</v>
      </c>
      <c r="J1332" s="5">
        <f t="shared" si="266"/>
        <v>0</v>
      </c>
      <c r="K1332" s="49">
        <f t="shared" si="272"/>
        <v>252</v>
      </c>
      <c r="L1332" s="5">
        <f t="shared" si="267"/>
        <v>0</v>
      </c>
      <c r="M1332" s="49">
        <f t="shared" si="273"/>
        <v>-1728</v>
      </c>
      <c r="N1332" s="42">
        <f t="shared" si="264"/>
        <v>0</v>
      </c>
      <c r="P1332" s="5">
        <f t="shared" si="268"/>
        <v>-1877.4030240000038</v>
      </c>
      <c r="Q1332" s="5">
        <f t="shared" si="269"/>
        <v>2781.7284530866177</v>
      </c>
      <c r="R1332" s="5">
        <f t="shared" si="270"/>
        <v>904.32542908661389</v>
      </c>
      <c r="S1332" s="3">
        <f t="shared" si="271"/>
        <v>43566.727763034352</v>
      </c>
    </row>
    <row r="1333" spans="1:19" x14ac:dyDescent="0.3">
      <c r="A1333" s="4">
        <v>42237</v>
      </c>
      <c r="B1333" s="11">
        <v>166.5</v>
      </c>
      <c r="C1333" s="11">
        <v>196.81732199999999</v>
      </c>
      <c r="D1333" s="3">
        <f>B1333-'ADF test'!$E$3*'Profitability analysis'!C1333</f>
        <v>-35.941788067735018</v>
      </c>
      <c r="E1333" s="3">
        <f t="shared" si="265"/>
        <v>-17.792362725564033</v>
      </c>
      <c r="F1333" s="3">
        <f t="shared" si="261"/>
        <v>21.13419459416215</v>
      </c>
      <c r="G1333" s="17">
        <f t="shared" si="262"/>
        <v>-0.85877061750838424</v>
      </c>
      <c r="H1333" s="30">
        <f t="shared" si="263"/>
        <v>-3.1499939999999924</v>
      </c>
      <c r="I1333" s="30">
        <f>(C1333-C1332)*'ADF test'!$E$3</f>
        <v>-1.3165303304079248</v>
      </c>
      <c r="J1333" s="5">
        <f t="shared" si="266"/>
        <v>0</v>
      </c>
      <c r="K1333" s="49">
        <f t="shared" si="272"/>
        <v>252</v>
      </c>
      <c r="L1333" s="5">
        <f t="shared" si="267"/>
        <v>0</v>
      </c>
      <c r="M1333" s="49">
        <f t="shared" si="273"/>
        <v>-1728</v>
      </c>
      <c r="N1333" s="42">
        <f t="shared" si="264"/>
        <v>0</v>
      </c>
      <c r="P1333" s="5">
        <f t="shared" si="268"/>
        <v>-793.79848799999809</v>
      </c>
      <c r="Q1333" s="5">
        <f t="shared" si="269"/>
        <v>331.76564326279703</v>
      </c>
      <c r="R1333" s="5">
        <f t="shared" si="270"/>
        <v>-462.03284473720106</v>
      </c>
      <c r="S1333" s="3">
        <f t="shared" si="271"/>
        <v>43104.694918297151</v>
      </c>
    </row>
    <row r="1334" spans="1:19" x14ac:dyDescent="0.3">
      <c r="A1334" s="4">
        <v>42240</v>
      </c>
      <c r="B1334" s="11">
        <v>140.35000600000001</v>
      </c>
      <c r="C1334" s="11">
        <v>170.72598300000001</v>
      </c>
      <c r="D1334" s="3">
        <f>B1334-'ADF test'!$E$3*'Profitability analysis'!C1334</f>
        <v>-35.254828558930427</v>
      </c>
      <c r="E1334" s="3">
        <f t="shared" si="265"/>
        <v>-19.286585903281143</v>
      </c>
      <c r="F1334" s="3">
        <f t="shared" si="261"/>
        <v>20.71325314780195</v>
      </c>
      <c r="G1334" s="17">
        <f t="shared" si="262"/>
        <v>-0.7709191087322661</v>
      </c>
      <c r="H1334" s="30">
        <f t="shared" si="263"/>
        <v>-26.149993999999992</v>
      </c>
      <c r="I1334" s="30">
        <f>(C1334-C1333)*'ADF test'!$E$3</f>
        <v>-26.836953508804601</v>
      </c>
      <c r="J1334" s="5">
        <f t="shared" si="266"/>
        <v>0</v>
      </c>
      <c r="K1334" s="49">
        <f t="shared" si="272"/>
        <v>252</v>
      </c>
      <c r="L1334" s="5">
        <f t="shared" si="267"/>
        <v>0</v>
      </c>
      <c r="M1334" s="49">
        <f t="shared" si="273"/>
        <v>-1728</v>
      </c>
      <c r="N1334" s="42">
        <f t="shared" si="264"/>
        <v>0</v>
      </c>
      <c r="P1334" s="5">
        <f t="shared" si="268"/>
        <v>-6589.7984879999985</v>
      </c>
      <c r="Q1334" s="5">
        <f t="shared" si="269"/>
        <v>6762.9122842187599</v>
      </c>
      <c r="R1334" s="5">
        <f t="shared" si="270"/>
        <v>173.11379621876131</v>
      </c>
      <c r="S1334" s="3">
        <f t="shared" si="271"/>
        <v>43277.808714515915</v>
      </c>
    </row>
    <row r="1335" spans="1:19" x14ac:dyDescent="0.3">
      <c r="A1335" s="4">
        <v>42241</v>
      </c>
      <c r="B1335" s="11">
        <v>140.89999399999999</v>
      </c>
      <c r="C1335" s="11">
        <v>173.18742399999999</v>
      </c>
      <c r="D1335" s="3">
        <f>B1335-'ADF test'!$E$3*'Profitability analysis'!C1335</f>
        <v>-37.236622376707771</v>
      </c>
      <c r="E1335" s="3">
        <f t="shared" si="265"/>
        <v>-20.727645697207056</v>
      </c>
      <c r="F1335" s="3">
        <f t="shared" si="261"/>
        <v>20.395117551352833</v>
      </c>
      <c r="G1335" s="17">
        <f t="shared" si="262"/>
        <v>-0.80945729476345463</v>
      </c>
      <c r="H1335" s="30">
        <f t="shared" si="263"/>
        <v>0.54998799999998482</v>
      </c>
      <c r="I1335" s="30">
        <f>(C1335-C1334)*'ADF test'!$E$3</f>
        <v>2.5317818177773481</v>
      </c>
      <c r="J1335" s="5">
        <f t="shared" si="266"/>
        <v>0</v>
      </c>
      <c r="K1335" s="49">
        <f t="shared" si="272"/>
        <v>252</v>
      </c>
      <c r="L1335" s="5">
        <f t="shared" si="267"/>
        <v>0</v>
      </c>
      <c r="M1335" s="49">
        <f t="shared" si="273"/>
        <v>-1728</v>
      </c>
      <c r="N1335" s="42">
        <f t="shared" si="264"/>
        <v>0</v>
      </c>
      <c r="P1335" s="5">
        <f t="shared" si="268"/>
        <v>138.59697599999618</v>
      </c>
      <c r="Q1335" s="5">
        <f t="shared" si="269"/>
        <v>-638.00901807989169</v>
      </c>
      <c r="R1335" s="5">
        <f t="shared" si="270"/>
        <v>-499.41204207989551</v>
      </c>
      <c r="S1335" s="3">
        <f t="shared" si="271"/>
        <v>42778.396672436022</v>
      </c>
    </row>
    <row r="1336" spans="1:19" x14ac:dyDescent="0.3">
      <c r="A1336" s="4">
        <v>42242</v>
      </c>
      <c r="B1336" s="11">
        <v>138.89999399999999</v>
      </c>
      <c r="C1336" s="11">
        <v>167.526093</v>
      </c>
      <c r="D1336" s="3">
        <f>B1336-'ADF test'!$E$3*'Profitability analysis'!C1336</f>
        <v>-33.413507018582465</v>
      </c>
      <c r="E1336" s="3">
        <f t="shared" si="265"/>
        <v>-22.007030686897259</v>
      </c>
      <c r="F1336" s="3">
        <f t="shared" si="261"/>
        <v>19.926089012084208</v>
      </c>
      <c r="G1336" s="17">
        <f t="shared" si="262"/>
        <v>-0.57243929427233464</v>
      </c>
      <c r="H1336" s="30">
        <f t="shared" si="263"/>
        <v>-2</v>
      </c>
      <c r="I1336" s="30">
        <f>(C1336-C1335)*'ADF test'!$E$3</f>
        <v>-5.8231153581253201</v>
      </c>
      <c r="J1336" s="5">
        <f t="shared" si="266"/>
        <v>0</v>
      </c>
      <c r="K1336" s="49">
        <f t="shared" si="272"/>
        <v>252</v>
      </c>
      <c r="L1336" s="5">
        <f t="shared" si="267"/>
        <v>0</v>
      </c>
      <c r="M1336" s="49">
        <f t="shared" si="273"/>
        <v>-1728</v>
      </c>
      <c r="N1336" s="42">
        <f t="shared" si="264"/>
        <v>0</v>
      </c>
      <c r="P1336" s="5">
        <f t="shared" si="268"/>
        <v>-504</v>
      </c>
      <c r="Q1336" s="5">
        <f t="shared" si="269"/>
        <v>1467.4250702475806</v>
      </c>
      <c r="R1336" s="5">
        <f t="shared" si="270"/>
        <v>963.42507024758061</v>
      </c>
      <c r="S1336" s="3">
        <f t="shared" si="271"/>
        <v>43741.821742683605</v>
      </c>
    </row>
    <row r="1337" spans="1:19" x14ac:dyDescent="0.3">
      <c r="A1337" s="4">
        <v>42243</v>
      </c>
      <c r="B1337" s="11">
        <v>142.75</v>
      </c>
      <c r="C1337" s="11">
        <v>178.15954600000001</v>
      </c>
      <c r="D1337" s="3">
        <f>B1337-'ADF test'!$E$3*'Profitability analysis'!C1337</f>
        <v>-40.50082714810992</v>
      </c>
      <c r="E1337" s="3">
        <f t="shared" si="265"/>
        <v>-23.46465827194994</v>
      </c>
      <c r="F1337" s="3">
        <f t="shared" si="261"/>
        <v>19.613414695334136</v>
      </c>
      <c r="G1337" s="17">
        <f t="shared" si="262"/>
        <v>-0.8685978010862504</v>
      </c>
      <c r="H1337" s="30">
        <f t="shared" si="263"/>
        <v>3.8500060000000076</v>
      </c>
      <c r="I1337" s="30">
        <f>(C1337-C1336)*'ADF test'!$E$3</f>
        <v>10.93732612952747</v>
      </c>
      <c r="J1337" s="5">
        <f t="shared" si="266"/>
        <v>0</v>
      </c>
      <c r="K1337" s="49">
        <f t="shared" si="272"/>
        <v>252</v>
      </c>
      <c r="L1337" s="5">
        <f t="shared" si="267"/>
        <v>0</v>
      </c>
      <c r="M1337" s="49">
        <f t="shared" si="273"/>
        <v>-1728</v>
      </c>
      <c r="N1337" s="42">
        <f t="shared" si="264"/>
        <v>0</v>
      </c>
      <c r="P1337" s="5">
        <f t="shared" si="268"/>
        <v>970.20151200000191</v>
      </c>
      <c r="Q1337" s="5">
        <f t="shared" si="269"/>
        <v>-2756.2061846409224</v>
      </c>
      <c r="R1337" s="5">
        <f t="shared" si="270"/>
        <v>-1786.0046726409205</v>
      </c>
      <c r="S1337" s="3">
        <f t="shared" si="271"/>
        <v>41955.817070042685</v>
      </c>
    </row>
    <row r="1338" spans="1:19" x14ac:dyDescent="0.3">
      <c r="A1338" s="4">
        <v>42244</v>
      </c>
      <c r="B1338" s="11">
        <v>141.550003</v>
      </c>
      <c r="C1338" s="11">
        <v>172.30131499999999</v>
      </c>
      <c r="D1338" s="3">
        <f>B1338-'ADF test'!$E$3*'Profitability analysis'!C1338</f>
        <v>-35.675181961220289</v>
      </c>
      <c r="E1338" s="3">
        <f t="shared" si="265"/>
        <v>-24.74160050126768</v>
      </c>
      <c r="F1338" s="3">
        <f t="shared" si="261"/>
        <v>19.095930501435735</v>
      </c>
      <c r="G1338" s="17">
        <f t="shared" si="262"/>
        <v>-0.57256081127497627</v>
      </c>
      <c r="H1338" s="30">
        <f t="shared" si="263"/>
        <v>-1.1999969999999962</v>
      </c>
      <c r="I1338" s="30">
        <f>(C1338-C1337)*'ADF test'!$E$3</f>
        <v>-6.0256421868896233</v>
      </c>
      <c r="J1338" s="5">
        <f t="shared" si="266"/>
        <v>0</v>
      </c>
      <c r="K1338" s="49">
        <f t="shared" si="272"/>
        <v>252</v>
      </c>
      <c r="L1338" s="5">
        <f t="shared" si="267"/>
        <v>0</v>
      </c>
      <c r="M1338" s="49">
        <f t="shared" si="273"/>
        <v>-1728</v>
      </c>
      <c r="N1338" s="42">
        <f t="shared" si="264"/>
        <v>0</v>
      </c>
      <c r="P1338" s="5">
        <f t="shared" si="268"/>
        <v>-302.39924399999904</v>
      </c>
      <c r="Q1338" s="5">
        <f t="shared" si="269"/>
        <v>1518.4618310961851</v>
      </c>
      <c r="R1338" s="5">
        <f t="shared" si="270"/>
        <v>1216.062587096186</v>
      </c>
      <c r="S1338" s="3">
        <f t="shared" si="271"/>
        <v>43171.879657138874</v>
      </c>
    </row>
    <row r="1339" spans="1:19" x14ac:dyDescent="0.3">
      <c r="A1339" s="4">
        <v>42247</v>
      </c>
      <c r="B1339" s="11">
        <v>142.14999399999999</v>
      </c>
      <c r="C1339" s="11">
        <v>174.71353099999999</v>
      </c>
      <c r="D1339" s="3">
        <f>B1339-'ADF test'!$E$3*'Profitability analysis'!C1339</f>
        <v>-37.556341071806628</v>
      </c>
      <c r="E1339" s="3">
        <f t="shared" si="265"/>
        <v>-26.076954761201492</v>
      </c>
      <c r="F1339" s="3">
        <f t="shared" si="261"/>
        <v>18.516876146804151</v>
      </c>
      <c r="G1339" s="17">
        <f t="shared" si="262"/>
        <v>-0.619941842219773</v>
      </c>
      <c r="H1339" s="30">
        <f t="shared" si="263"/>
        <v>0.59999099999998862</v>
      </c>
      <c r="I1339" s="30">
        <f>(C1339-C1338)*'ADF test'!$E$3</f>
        <v>2.4811501105863014</v>
      </c>
      <c r="J1339" s="5">
        <f t="shared" si="266"/>
        <v>0</v>
      </c>
      <c r="K1339" s="49">
        <f t="shared" si="272"/>
        <v>252</v>
      </c>
      <c r="L1339" s="5">
        <f t="shared" si="267"/>
        <v>0</v>
      </c>
      <c r="M1339" s="49">
        <f t="shared" si="273"/>
        <v>-1728</v>
      </c>
      <c r="N1339" s="42">
        <f t="shared" si="264"/>
        <v>0</v>
      </c>
      <c r="P1339" s="5">
        <f t="shared" si="268"/>
        <v>151.19773199999713</v>
      </c>
      <c r="Q1339" s="5">
        <f t="shared" si="269"/>
        <v>-625.24982786774797</v>
      </c>
      <c r="R1339" s="5">
        <f t="shared" si="270"/>
        <v>-474.05209586775084</v>
      </c>
      <c r="S1339" s="3">
        <f t="shared" si="271"/>
        <v>42697.827561271122</v>
      </c>
    </row>
    <row r="1340" spans="1:19" x14ac:dyDescent="0.3">
      <c r="A1340" s="4">
        <v>42248</v>
      </c>
      <c r="B1340" s="11">
        <v>134.5</v>
      </c>
      <c r="C1340" s="11">
        <v>165.163116</v>
      </c>
      <c r="D1340" s="3">
        <f>B1340-'ADF test'!$E$3*'Profitability analysis'!C1340</f>
        <v>-35.382997015266454</v>
      </c>
      <c r="E1340" s="3">
        <f t="shared" si="265"/>
        <v>-27.465995435753225</v>
      </c>
      <c r="F1340" s="3">
        <f t="shared" si="261"/>
        <v>17.542638717074322</v>
      </c>
      <c r="G1340" s="17">
        <f t="shared" si="262"/>
        <v>-0.45130049744498124</v>
      </c>
      <c r="H1340" s="30">
        <f t="shared" si="263"/>
        <v>-7.6499939999999924</v>
      </c>
      <c r="I1340" s="30">
        <f>(C1340-C1339)*'ADF test'!$E$3</f>
        <v>-9.8233380565401411</v>
      </c>
      <c r="J1340" s="5">
        <f t="shared" si="266"/>
        <v>0</v>
      </c>
      <c r="K1340" s="49">
        <f t="shared" si="272"/>
        <v>252</v>
      </c>
      <c r="L1340" s="5">
        <f t="shared" si="267"/>
        <v>0</v>
      </c>
      <c r="M1340" s="49">
        <f t="shared" si="273"/>
        <v>-1728</v>
      </c>
      <c r="N1340" s="42">
        <f t="shared" si="264"/>
        <v>0</v>
      </c>
      <c r="P1340" s="5">
        <f t="shared" si="268"/>
        <v>-1927.7984879999981</v>
      </c>
      <c r="Q1340" s="5">
        <f t="shared" si="269"/>
        <v>2475.4811902481156</v>
      </c>
      <c r="R1340" s="5">
        <f t="shared" si="270"/>
        <v>547.68270224811749</v>
      </c>
      <c r="S1340" s="3">
        <f t="shared" si="271"/>
        <v>43245.510263519238</v>
      </c>
    </row>
    <row r="1341" spans="1:19" x14ac:dyDescent="0.3">
      <c r="A1341" s="4">
        <v>42249</v>
      </c>
      <c r="B1341" s="11">
        <v>130.89999399999999</v>
      </c>
      <c r="C1341" s="11">
        <v>156.006531</v>
      </c>
      <c r="D1341" s="3">
        <f>B1341-'ADF test'!$E$3*'Profitability analysis'!C1341</f>
        <v>-29.564749473567531</v>
      </c>
      <c r="E1341" s="3">
        <f t="shared" si="265"/>
        <v>-28.604716940903401</v>
      </c>
      <c r="F1341" s="3">
        <f t="shared" si="261"/>
        <v>16.465278203601422</v>
      </c>
      <c r="G1341" s="17">
        <f t="shared" si="262"/>
        <v>-5.8306487190367878E-2</v>
      </c>
      <c r="H1341" s="30">
        <f t="shared" si="263"/>
        <v>-3.6000060000000076</v>
      </c>
      <c r="I1341" s="30">
        <f>(C1341-C1340)*'ADF test'!$E$3</f>
        <v>-9.4182535416989523</v>
      </c>
      <c r="J1341" s="5">
        <f t="shared" si="266"/>
        <v>0</v>
      </c>
      <c r="K1341" s="49">
        <f t="shared" si="272"/>
        <v>252</v>
      </c>
      <c r="L1341" s="5">
        <f t="shared" si="267"/>
        <v>0</v>
      </c>
      <c r="M1341" s="49">
        <f t="shared" si="273"/>
        <v>-1728</v>
      </c>
      <c r="N1341" s="42">
        <f t="shared" si="264"/>
        <v>0</v>
      </c>
      <c r="P1341" s="5">
        <f t="shared" si="268"/>
        <v>-907.20151200000191</v>
      </c>
      <c r="Q1341" s="5">
        <f t="shared" si="269"/>
        <v>2373.399892508136</v>
      </c>
      <c r="R1341" s="5">
        <f t="shared" si="270"/>
        <v>1466.1983805081341</v>
      </c>
      <c r="S1341" s="3">
        <f t="shared" si="271"/>
        <v>44711.708644027371</v>
      </c>
    </row>
    <row r="1342" spans="1:19" x14ac:dyDescent="0.3">
      <c r="A1342" s="4">
        <v>42250</v>
      </c>
      <c r="B1342" s="11">
        <v>133.449997</v>
      </c>
      <c r="C1342" s="11">
        <v>159.107956</v>
      </c>
      <c r="D1342" s="3">
        <f>B1342-'ADF test'!$E$3*'Profitability analysis'!C1342</f>
        <v>-30.204801170877005</v>
      </c>
      <c r="E1342" s="3">
        <f t="shared" si="265"/>
        <v>-29.87412381607707</v>
      </c>
      <c r="F1342" s="3">
        <f t="shared" si="261"/>
        <v>14.95433212630858</v>
      </c>
      <c r="G1342" s="17">
        <f t="shared" si="262"/>
        <v>-2.2112478979799233E-2</v>
      </c>
      <c r="H1342" s="30">
        <f t="shared" si="263"/>
        <v>2.5500030000000038</v>
      </c>
      <c r="I1342" s="30">
        <f>(C1342-C1341)*'ADF test'!$E$3</f>
        <v>3.1900546973094999</v>
      </c>
      <c r="J1342" s="5">
        <f t="shared" si="266"/>
        <v>0</v>
      </c>
      <c r="K1342" s="49">
        <f t="shared" si="272"/>
        <v>252</v>
      </c>
      <c r="L1342" s="5">
        <f t="shared" si="267"/>
        <v>0</v>
      </c>
      <c r="M1342" s="49">
        <f t="shared" si="273"/>
        <v>-1728</v>
      </c>
      <c r="N1342" s="42">
        <f t="shared" si="264"/>
        <v>0</v>
      </c>
      <c r="P1342" s="5">
        <f t="shared" si="268"/>
        <v>642.60075600000096</v>
      </c>
      <c r="Q1342" s="5">
        <f t="shared" si="269"/>
        <v>-803.89378372199394</v>
      </c>
      <c r="R1342" s="5">
        <f t="shared" si="270"/>
        <v>-161.29302772199298</v>
      </c>
      <c r="S1342" s="3">
        <f t="shared" si="271"/>
        <v>44550.415616305378</v>
      </c>
    </row>
    <row r="1343" spans="1:19" x14ac:dyDescent="0.3">
      <c r="A1343" s="4">
        <v>42251</v>
      </c>
      <c r="B1343" s="11">
        <v>128.699997</v>
      </c>
      <c r="C1343" s="11">
        <v>154.43121300000001</v>
      </c>
      <c r="D1343" s="3">
        <f>B1343-'ADF test'!$E$3*'Profitability analysis'!C1343</f>
        <v>-30.144410471356878</v>
      </c>
      <c r="E1343" s="3">
        <f t="shared" si="265"/>
        <v>-31.204668118098713</v>
      </c>
      <c r="F1343" s="3">
        <f t="shared" si="261"/>
        <v>12.946152887824397</v>
      </c>
      <c r="G1343" s="17">
        <f t="shared" si="262"/>
        <v>8.1897506999085948E-2</v>
      </c>
      <c r="H1343" s="30">
        <f t="shared" si="263"/>
        <v>-4.75</v>
      </c>
      <c r="I1343" s="30">
        <f>(C1343-C1342)*'ADF test'!$E$3</f>
        <v>-4.8103906995201413</v>
      </c>
      <c r="J1343" s="5">
        <f t="shared" si="266"/>
        <v>0</v>
      </c>
      <c r="K1343" s="49">
        <f t="shared" si="272"/>
        <v>252</v>
      </c>
      <c r="L1343" s="5">
        <f t="shared" si="267"/>
        <v>0</v>
      </c>
      <c r="M1343" s="49">
        <f t="shared" si="273"/>
        <v>-1728</v>
      </c>
      <c r="N1343" s="42">
        <f t="shared" si="264"/>
        <v>0</v>
      </c>
      <c r="P1343" s="5">
        <f t="shared" si="268"/>
        <v>-1197</v>
      </c>
      <c r="Q1343" s="5">
        <f t="shared" si="269"/>
        <v>1212.2184562790756</v>
      </c>
      <c r="R1343" s="5">
        <f t="shared" si="270"/>
        <v>15.218456279075554</v>
      </c>
      <c r="S1343" s="3">
        <f t="shared" si="271"/>
        <v>44565.634072584457</v>
      </c>
    </row>
    <row r="1344" spans="1:19" x14ac:dyDescent="0.3">
      <c r="A1344" s="4">
        <v>42254</v>
      </c>
      <c r="B1344" s="11">
        <v>127.25</v>
      </c>
      <c r="C1344" s="11">
        <v>151.08363299999999</v>
      </c>
      <c r="D1344" s="3">
        <f>B1344-'ADF test'!$E$3*'Profitability analysis'!C1344</f>
        <v>-28.151163380779366</v>
      </c>
      <c r="E1344" s="3">
        <f t="shared" si="265"/>
        <v>-32.399392321161741</v>
      </c>
      <c r="F1344" s="3">
        <f t="shared" si="261"/>
        <v>10.690226434707974</v>
      </c>
      <c r="G1344" s="17">
        <f t="shared" si="262"/>
        <v>0.39739372840500781</v>
      </c>
      <c r="H1344" s="30">
        <f t="shared" si="263"/>
        <v>-1.4499969999999962</v>
      </c>
      <c r="I1344" s="30">
        <f>(C1344-C1343)*'ADF test'!$E$3</f>
        <v>-3.4432440905775201</v>
      </c>
      <c r="J1344" s="5">
        <f t="shared" si="266"/>
        <v>0</v>
      </c>
      <c r="K1344" s="49">
        <f t="shared" si="272"/>
        <v>252</v>
      </c>
      <c r="L1344" s="5">
        <f t="shared" si="267"/>
        <v>0</v>
      </c>
      <c r="M1344" s="49">
        <f t="shared" si="273"/>
        <v>-1728</v>
      </c>
      <c r="N1344" s="42">
        <f t="shared" si="264"/>
        <v>0</v>
      </c>
      <c r="P1344" s="5">
        <f t="shared" si="268"/>
        <v>-365.39924399999904</v>
      </c>
      <c r="Q1344" s="5">
        <f t="shared" si="269"/>
        <v>867.69751082553512</v>
      </c>
      <c r="R1344" s="5">
        <f t="shared" si="270"/>
        <v>502.29826682553607</v>
      </c>
      <c r="S1344" s="3">
        <f t="shared" si="271"/>
        <v>45067.932339409992</v>
      </c>
    </row>
    <row r="1345" spans="1:19" x14ac:dyDescent="0.3">
      <c r="A1345" s="4">
        <v>42255</v>
      </c>
      <c r="B1345" s="11">
        <v>133.5</v>
      </c>
      <c r="C1345" s="11">
        <v>156.99110400000001</v>
      </c>
      <c r="D1345" s="3">
        <f>B1345-'ADF test'!$E$3*'Profitability analysis'!C1345</f>
        <v>-27.977452703516377</v>
      </c>
      <c r="E1345" s="3">
        <f t="shared" si="265"/>
        <v>-33.16861549887885</v>
      </c>
      <c r="F1345" s="3">
        <f t="shared" si="261"/>
        <v>9.3951102332184124</v>
      </c>
      <c r="G1345" s="17">
        <f t="shared" si="262"/>
        <v>0.55253878522979027</v>
      </c>
      <c r="H1345" s="30">
        <f t="shared" si="263"/>
        <v>6.25</v>
      </c>
      <c r="I1345" s="30">
        <f>(C1345-C1344)*'ADF test'!$E$3</f>
        <v>6.0762893227370194</v>
      </c>
      <c r="J1345" s="5">
        <f t="shared" si="266"/>
        <v>0</v>
      </c>
      <c r="K1345" s="49">
        <f t="shared" si="272"/>
        <v>252</v>
      </c>
      <c r="L1345" s="5">
        <f t="shared" si="267"/>
        <v>0</v>
      </c>
      <c r="M1345" s="49">
        <f t="shared" si="273"/>
        <v>-1728</v>
      </c>
      <c r="N1345" s="42">
        <f t="shared" si="264"/>
        <v>0</v>
      </c>
      <c r="P1345" s="5">
        <f t="shared" si="268"/>
        <v>1575</v>
      </c>
      <c r="Q1345" s="5">
        <f t="shared" si="269"/>
        <v>-1531.2249093297289</v>
      </c>
      <c r="R1345" s="5">
        <f t="shared" si="270"/>
        <v>43.775090670271084</v>
      </c>
      <c r="S1345" s="3">
        <f t="shared" si="271"/>
        <v>45111.707430080263</v>
      </c>
    </row>
    <row r="1346" spans="1:19" x14ac:dyDescent="0.3">
      <c r="A1346" s="4">
        <v>42256</v>
      </c>
      <c r="B1346" s="11">
        <v>135.300003</v>
      </c>
      <c r="C1346" s="11">
        <v>168.26452599999999</v>
      </c>
      <c r="D1346" s="3">
        <f>B1346-'ADF test'!$E$3*'Profitability analysis'!C1346</f>
        <v>-37.773033283919602</v>
      </c>
      <c r="E1346" s="3">
        <f t="shared" si="265"/>
        <v>-34.249471831379587</v>
      </c>
      <c r="F1346" s="3">
        <f t="shared" si="261"/>
        <v>7.816659391105965</v>
      </c>
      <c r="G1346" s="17">
        <f t="shared" si="262"/>
        <v>-0.45077587192160778</v>
      </c>
      <c r="H1346" s="30">
        <f t="shared" si="263"/>
        <v>1.8000030000000038</v>
      </c>
      <c r="I1346" s="30">
        <f>(C1346-C1345)*'ADF test'!$E$3</f>
        <v>11.595583580403243</v>
      </c>
      <c r="J1346" s="5">
        <f t="shared" si="266"/>
        <v>0</v>
      </c>
      <c r="K1346" s="49">
        <f t="shared" si="272"/>
        <v>252</v>
      </c>
      <c r="L1346" s="5">
        <f t="shared" si="267"/>
        <v>0</v>
      </c>
      <c r="M1346" s="49">
        <f t="shared" si="273"/>
        <v>-1728</v>
      </c>
      <c r="N1346" s="42">
        <f t="shared" si="264"/>
        <v>0</v>
      </c>
      <c r="P1346" s="5">
        <f t="shared" si="268"/>
        <v>453.60075600000096</v>
      </c>
      <c r="Q1346" s="5">
        <f t="shared" si="269"/>
        <v>-2922.0870622616171</v>
      </c>
      <c r="R1346" s="5">
        <f t="shared" si="270"/>
        <v>-2468.4863062616159</v>
      </c>
      <c r="S1346" s="3">
        <f t="shared" si="271"/>
        <v>42643.22112381865</v>
      </c>
    </row>
    <row r="1347" spans="1:19" x14ac:dyDescent="0.3">
      <c r="A1347" s="4">
        <v>42257</v>
      </c>
      <c r="B1347" s="11">
        <v>131.800003</v>
      </c>
      <c r="C1347" s="11">
        <v>164.32621800000001</v>
      </c>
      <c r="D1347" s="3">
        <f>B1347-'ADF test'!$E$3*'Profitability analysis'!C1347</f>
        <v>-37.22217990689083</v>
      </c>
      <c r="E1347" s="3">
        <f t="shared" si="265"/>
        <v>-35.192324647698932</v>
      </c>
      <c r="F1347" s="3">
        <f t="shared" si="261"/>
        <v>6.1960245736791189</v>
      </c>
      <c r="G1347" s="17">
        <f t="shared" si="262"/>
        <v>-0.3276060698362589</v>
      </c>
      <c r="H1347" s="30">
        <f t="shared" si="263"/>
        <v>-3.5</v>
      </c>
      <c r="I1347" s="30">
        <f>(C1347-C1346)*'ADF test'!$E$3</f>
        <v>-4.0508533770287807</v>
      </c>
      <c r="J1347" s="5">
        <f t="shared" si="266"/>
        <v>0</v>
      </c>
      <c r="K1347" s="49">
        <f t="shared" si="272"/>
        <v>252</v>
      </c>
      <c r="L1347" s="5">
        <f t="shared" si="267"/>
        <v>0</v>
      </c>
      <c r="M1347" s="49">
        <f t="shared" si="273"/>
        <v>-1728</v>
      </c>
      <c r="N1347" s="42">
        <f t="shared" si="264"/>
        <v>0</v>
      </c>
      <c r="P1347" s="5">
        <f t="shared" si="268"/>
        <v>-882</v>
      </c>
      <c r="Q1347" s="5">
        <f t="shared" si="269"/>
        <v>1020.8150510112528</v>
      </c>
      <c r="R1347" s="5">
        <f t="shared" si="270"/>
        <v>138.81505101125276</v>
      </c>
      <c r="S1347" s="3">
        <f t="shared" si="271"/>
        <v>42782.036174829904</v>
      </c>
    </row>
    <row r="1348" spans="1:19" x14ac:dyDescent="0.3">
      <c r="A1348" s="4">
        <v>42258</v>
      </c>
      <c r="B1348" s="11">
        <v>132.10000600000001</v>
      </c>
      <c r="C1348" s="11">
        <v>163.48933400000001</v>
      </c>
      <c r="D1348" s="3">
        <f>B1348-'ADF test'!$E$3*'Profitability analysis'!C1348</f>
        <v>-36.061377198594442</v>
      </c>
      <c r="E1348" s="3">
        <f t="shared" si="265"/>
        <v>-35.869561969350457</v>
      </c>
      <c r="F1348" s="3">
        <f t="shared" si="261"/>
        <v>4.9899876365644209</v>
      </c>
      <c r="G1348" s="17">
        <f t="shared" si="262"/>
        <v>-3.8440020940823286E-2</v>
      </c>
      <c r="H1348" s="30">
        <f t="shared" si="263"/>
        <v>0.30000300000000379</v>
      </c>
      <c r="I1348" s="30">
        <f>(C1348-C1347)*'ADF test'!$E$3</f>
        <v>-0.8607997082963964</v>
      </c>
      <c r="J1348" s="5">
        <f t="shared" si="266"/>
        <v>0</v>
      </c>
      <c r="K1348" s="49">
        <f t="shared" si="272"/>
        <v>252</v>
      </c>
      <c r="L1348" s="5">
        <f t="shared" si="267"/>
        <v>0</v>
      </c>
      <c r="M1348" s="49">
        <f t="shared" si="273"/>
        <v>-1728</v>
      </c>
      <c r="N1348" s="42">
        <f t="shared" si="264"/>
        <v>0</v>
      </c>
      <c r="P1348" s="5">
        <f t="shared" si="268"/>
        <v>75.600756000000956</v>
      </c>
      <c r="Q1348" s="5">
        <f t="shared" si="269"/>
        <v>216.92152649069189</v>
      </c>
      <c r="R1348" s="5">
        <f t="shared" si="270"/>
        <v>292.52228249069287</v>
      </c>
      <c r="S1348" s="3">
        <f t="shared" si="271"/>
        <v>43074.5584573206</v>
      </c>
    </row>
    <row r="1349" spans="1:19" x14ac:dyDescent="0.3">
      <c r="A1349" s="4">
        <v>42261</v>
      </c>
      <c r="B1349" s="11">
        <v>136</v>
      </c>
      <c r="C1349" s="11">
        <v>169.83985899999999</v>
      </c>
      <c r="D1349" s="3">
        <f>B1349-'ADF test'!$E$3*'Profitability analysis'!C1349</f>
        <v>-38.69338771478661</v>
      </c>
      <c r="E1349" s="3">
        <f t="shared" si="265"/>
        <v>-36.437024787982722</v>
      </c>
      <c r="F1349" s="3">
        <f t="shared" si="261"/>
        <v>4.2294991217101225</v>
      </c>
      <c r="G1349" s="17">
        <f t="shared" si="262"/>
        <v>-0.53348230177467637</v>
      </c>
      <c r="H1349" s="30">
        <f t="shared" si="263"/>
        <v>3.8999939999999924</v>
      </c>
      <c r="I1349" s="30">
        <f>(C1349-C1348)*'ADF test'!$E$3</f>
        <v>6.5320045161921687</v>
      </c>
      <c r="J1349" s="5">
        <f t="shared" si="266"/>
        <v>0</v>
      </c>
      <c r="K1349" s="49">
        <f t="shared" si="272"/>
        <v>252</v>
      </c>
      <c r="L1349" s="5">
        <f t="shared" si="267"/>
        <v>0</v>
      </c>
      <c r="M1349" s="49">
        <f t="shared" si="273"/>
        <v>-1728</v>
      </c>
      <c r="N1349" s="42">
        <f t="shared" si="264"/>
        <v>0</v>
      </c>
      <c r="P1349" s="5">
        <f t="shared" si="268"/>
        <v>982.79848799999809</v>
      </c>
      <c r="Q1349" s="5">
        <f t="shared" si="269"/>
        <v>-1646.0651380804266</v>
      </c>
      <c r="R1349" s="5">
        <f t="shared" si="270"/>
        <v>-663.26665008042846</v>
      </c>
      <c r="S1349" s="3">
        <f t="shared" si="271"/>
        <v>42411.291807240174</v>
      </c>
    </row>
    <row r="1350" spans="1:19" x14ac:dyDescent="0.3">
      <c r="A1350" s="4">
        <v>42262</v>
      </c>
      <c r="B1350" s="11">
        <v>136.60000600000001</v>
      </c>
      <c r="C1350" s="11">
        <v>166.39382900000001</v>
      </c>
      <c r="D1350" s="3">
        <f>B1350-'ADF test'!$E$3*'Profitability analysis'!C1350</f>
        <v>-34.548874209826977</v>
      </c>
      <c r="E1350" s="3">
        <f t="shared" si="265"/>
        <v>-36.509323054483126</v>
      </c>
      <c r="F1350" s="3">
        <f t="shared" si="261"/>
        <v>4.1759552877323678</v>
      </c>
      <c r="G1350" s="17">
        <f t="shared" si="262"/>
        <v>0.46946116746396349</v>
      </c>
      <c r="H1350" s="30">
        <f t="shared" si="263"/>
        <v>0.60000600000000759</v>
      </c>
      <c r="I1350" s="30">
        <f>(C1350-C1349)*'ADF test'!$E$3</f>
        <v>-3.5445075049596131</v>
      </c>
      <c r="J1350" s="5">
        <f t="shared" si="266"/>
        <v>0</v>
      </c>
      <c r="K1350" s="49">
        <f t="shared" si="272"/>
        <v>252</v>
      </c>
      <c r="L1350" s="5">
        <f t="shared" si="267"/>
        <v>0</v>
      </c>
      <c r="M1350" s="49">
        <f t="shared" si="273"/>
        <v>-1728</v>
      </c>
      <c r="N1350" s="42">
        <f t="shared" si="264"/>
        <v>0</v>
      </c>
      <c r="P1350" s="5">
        <f t="shared" si="268"/>
        <v>151.20151200000191</v>
      </c>
      <c r="Q1350" s="5">
        <f t="shared" si="269"/>
        <v>893.21589124982245</v>
      </c>
      <c r="R1350" s="5">
        <f t="shared" si="270"/>
        <v>1044.4174032498245</v>
      </c>
      <c r="S1350" s="3">
        <f t="shared" si="271"/>
        <v>43455.70921049</v>
      </c>
    </row>
    <row r="1351" spans="1:19" x14ac:dyDescent="0.3">
      <c r="A1351" s="4">
        <v>42263</v>
      </c>
      <c r="B1351" s="11">
        <v>138.64999399999999</v>
      </c>
      <c r="C1351" s="11">
        <v>169.00296</v>
      </c>
      <c r="D1351" s="3">
        <f>B1351-'ADF test'!$E$3*'Profitability analysis'!C1351</f>
        <v>-35.182578577833908</v>
      </c>
      <c r="E1351" s="3">
        <f t="shared" si="265"/>
        <v>-36.450484194135534</v>
      </c>
      <c r="F1351" s="3">
        <f t="shared" si="261"/>
        <v>4.1819961068143154</v>
      </c>
      <c r="G1351" s="17">
        <f t="shared" si="262"/>
        <v>0.3031819217228941</v>
      </c>
      <c r="H1351" s="30">
        <f t="shared" si="263"/>
        <v>2.0499879999999848</v>
      </c>
      <c r="I1351" s="30">
        <f>(C1351-C1350)*'ADF test'!$E$3</f>
        <v>2.6836923680068958</v>
      </c>
      <c r="J1351" s="5">
        <f t="shared" si="266"/>
        <v>0</v>
      </c>
      <c r="K1351" s="49">
        <f t="shared" si="272"/>
        <v>252</v>
      </c>
      <c r="L1351" s="5">
        <f t="shared" si="267"/>
        <v>0</v>
      </c>
      <c r="M1351" s="49">
        <f t="shared" si="273"/>
        <v>-1728</v>
      </c>
      <c r="N1351" s="42">
        <f t="shared" si="264"/>
        <v>0</v>
      </c>
      <c r="P1351" s="5">
        <f t="shared" si="268"/>
        <v>516.59697599999618</v>
      </c>
      <c r="Q1351" s="5">
        <f t="shared" si="269"/>
        <v>-676.29047673773778</v>
      </c>
      <c r="R1351" s="5">
        <f t="shared" si="270"/>
        <v>-159.6935007377416</v>
      </c>
      <c r="S1351" s="3">
        <f t="shared" si="271"/>
        <v>43296.015709752261</v>
      </c>
    </row>
    <row r="1352" spans="1:19" x14ac:dyDescent="0.3">
      <c r="A1352" s="4">
        <v>42265</v>
      </c>
      <c r="B1352" s="11">
        <v>140.300003</v>
      </c>
      <c r="C1352" s="11">
        <v>175.25505100000001</v>
      </c>
      <c r="D1352" s="3">
        <f>B1352-'ADF test'!$E$3*'Profitability analysis'!C1352</f>
        <v>-39.963327136877382</v>
      </c>
      <c r="E1352" s="3">
        <f t="shared" si="265"/>
        <v>-36.375353053886691</v>
      </c>
      <c r="F1352" s="3">
        <f t="shared" si="261"/>
        <v>4.0941449272650949</v>
      </c>
      <c r="G1352" s="17">
        <f t="shared" si="262"/>
        <v>-0.87636714057102805</v>
      </c>
      <c r="H1352" s="30">
        <f t="shared" si="263"/>
        <v>1.6500090000000114</v>
      </c>
      <c r="I1352" s="30">
        <f>(C1352-C1351)*'ADF test'!$E$3</f>
        <v>6.4307575590434825</v>
      </c>
      <c r="J1352" s="5">
        <f t="shared" si="266"/>
        <v>0</v>
      </c>
      <c r="K1352" s="49">
        <f t="shared" si="272"/>
        <v>252</v>
      </c>
      <c r="L1352" s="5">
        <f t="shared" si="267"/>
        <v>0</v>
      </c>
      <c r="M1352" s="49">
        <f t="shared" si="273"/>
        <v>-1728</v>
      </c>
      <c r="N1352" s="42">
        <f t="shared" si="264"/>
        <v>0</v>
      </c>
      <c r="P1352" s="5">
        <f t="shared" si="268"/>
        <v>415.80226800000287</v>
      </c>
      <c r="Q1352" s="5">
        <f t="shared" si="269"/>
        <v>-1620.5509048789577</v>
      </c>
      <c r="R1352" s="5">
        <f t="shared" si="270"/>
        <v>-1204.7486368789548</v>
      </c>
      <c r="S1352" s="3">
        <f t="shared" si="271"/>
        <v>42091.267072873306</v>
      </c>
    </row>
    <row r="1353" spans="1:19" x14ac:dyDescent="0.3">
      <c r="A1353" s="4">
        <v>42268</v>
      </c>
      <c r="B1353" s="11">
        <v>143.550003</v>
      </c>
      <c r="C1353" s="11">
        <v>178.504166</v>
      </c>
      <c r="D1353" s="3">
        <f>B1353-'ADF test'!$E$3*'Profitability analysis'!C1353</f>
        <v>-40.05529238441639</v>
      </c>
      <c r="E1353" s="3">
        <f t="shared" si="265"/>
        <v>-36.447984557700437</v>
      </c>
      <c r="F1353" s="3">
        <f t="shared" si="261"/>
        <v>4.1407535864914928</v>
      </c>
      <c r="G1353" s="17">
        <f t="shared" si="262"/>
        <v>-0.87117181724703052</v>
      </c>
      <c r="H1353" s="30">
        <f t="shared" si="263"/>
        <v>3.25</v>
      </c>
      <c r="I1353" s="30">
        <f>(C1353-C1352)*'ADF test'!$E$3</f>
        <v>3.3419652475390187</v>
      </c>
      <c r="J1353" s="5">
        <f t="shared" si="266"/>
        <v>0</v>
      </c>
      <c r="K1353" s="49">
        <f t="shared" si="272"/>
        <v>252</v>
      </c>
      <c r="L1353" s="5">
        <f t="shared" si="267"/>
        <v>0</v>
      </c>
      <c r="M1353" s="49">
        <f t="shared" si="273"/>
        <v>-1728</v>
      </c>
      <c r="N1353" s="42">
        <f t="shared" si="264"/>
        <v>0</v>
      </c>
      <c r="P1353" s="5">
        <f t="shared" si="268"/>
        <v>819</v>
      </c>
      <c r="Q1353" s="5">
        <f t="shared" si="269"/>
        <v>-842.17524237983275</v>
      </c>
      <c r="R1353" s="5">
        <f t="shared" si="270"/>
        <v>-23.175242379832753</v>
      </c>
      <c r="S1353" s="3">
        <f t="shared" si="271"/>
        <v>42068.091830493475</v>
      </c>
    </row>
    <row r="1354" spans="1:19" x14ac:dyDescent="0.3">
      <c r="A1354" s="4">
        <v>42269</v>
      </c>
      <c r="B1354" s="11">
        <v>136.75</v>
      </c>
      <c r="C1354" s="11">
        <v>170.479828</v>
      </c>
      <c r="D1354" s="3">
        <f>B1354-'ADF test'!$E$3*'Profitability analysis'!C1354</f>
        <v>-38.601645165662404</v>
      </c>
      <c r="E1354" s="3">
        <f t="shared" si="265"/>
        <v>-36.4056641856723</v>
      </c>
      <c r="F1354" s="3">
        <f t="shared" si="261"/>
        <v>4.1109404144841548</v>
      </c>
      <c r="G1354" s="17">
        <f t="shared" si="262"/>
        <v>-0.53417971524300423</v>
      </c>
      <c r="H1354" s="30">
        <f t="shared" si="263"/>
        <v>-6.8000030000000038</v>
      </c>
      <c r="I1354" s="30">
        <f>(C1354-C1353)*'ADF test'!$E$3</f>
        <v>-8.2536502187539824</v>
      </c>
      <c r="J1354" s="5">
        <f t="shared" si="266"/>
        <v>0</v>
      </c>
      <c r="K1354" s="49">
        <f t="shared" si="272"/>
        <v>252</v>
      </c>
      <c r="L1354" s="5">
        <f t="shared" si="267"/>
        <v>0</v>
      </c>
      <c r="M1354" s="49">
        <f t="shared" si="273"/>
        <v>-1728</v>
      </c>
      <c r="N1354" s="42">
        <f t="shared" si="264"/>
        <v>0</v>
      </c>
      <c r="P1354" s="5">
        <f t="shared" si="268"/>
        <v>-1713.600756000001</v>
      </c>
      <c r="Q1354" s="5">
        <f t="shared" si="269"/>
        <v>2079.9198551260038</v>
      </c>
      <c r="R1354" s="5">
        <f t="shared" si="270"/>
        <v>366.31909912600281</v>
      </c>
      <c r="S1354" s="3">
        <f t="shared" si="271"/>
        <v>42434.41092961948</v>
      </c>
    </row>
    <row r="1355" spans="1:19" x14ac:dyDescent="0.3">
      <c r="A1355" s="4">
        <v>42270</v>
      </c>
      <c r="B1355" s="11">
        <v>135.699997</v>
      </c>
      <c r="C1355" s="11">
        <v>176.83038300000001</v>
      </c>
      <c r="D1355" s="3">
        <f>B1355-'ADF test'!$E$3*'Profitability analysis'!C1355</f>
        <v>-46.183683539167276</v>
      </c>
      <c r="E1355" s="3">
        <f t="shared" si="265"/>
        <v>-36.51703205548575</v>
      </c>
      <c r="F1355" s="3">
        <f t="shared" si="261"/>
        <v>4.3307159819707994</v>
      </c>
      <c r="G1355" s="17">
        <f t="shared" si="262"/>
        <v>-2.2321139331059245</v>
      </c>
      <c r="H1355" s="30">
        <f t="shared" si="263"/>
        <v>-1.0500030000000038</v>
      </c>
      <c r="I1355" s="30">
        <f>(C1355-C1354)*'ADF test'!$E$3</f>
        <v>6.5320353735048684</v>
      </c>
      <c r="J1355" s="5">
        <f t="shared" si="266"/>
        <v>10</v>
      </c>
      <c r="K1355" s="49">
        <f t="shared" si="272"/>
        <v>262</v>
      </c>
      <c r="L1355" s="5">
        <f t="shared" si="267"/>
        <v>0</v>
      </c>
      <c r="M1355" s="49">
        <f t="shared" si="273"/>
        <v>-1728</v>
      </c>
      <c r="N1355" s="42">
        <f t="shared" si="264"/>
        <v>10</v>
      </c>
      <c r="P1355" s="5">
        <f t="shared" si="268"/>
        <v>-264.60075600000096</v>
      </c>
      <c r="Q1355" s="5">
        <f t="shared" si="269"/>
        <v>-1646.0729141232268</v>
      </c>
      <c r="R1355" s="5">
        <f t="shared" si="270"/>
        <v>-1910.6736701232278</v>
      </c>
      <c r="S1355" s="3">
        <f t="shared" si="271"/>
        <v>40523.737259496251</v>
      </c>
    </row>
    <row r="1356" spans="1:19" x14ac:dyDescent="0.3">
      <c r="A1356" s="4">
        <v>42271</v>
      </c>
      <c r="B1356" s="11">
        <v>135.14999399999999</v>
      </c>
      <c r="C1356" s="11">
        <v>176.288849</v>
      </c>
      <c r="D1356" s="3">
        <f>B1356-'ADF test'!$E$3*'Profitability analysis'!C1356</f>
        <v>-46.176677074017277</v>
      </c>
      <c r="E1356" s="3">
        <f t="shared" si="265"/>
        <v>-36.681217802511831</v>
      </c>
      <c r="F1356" s="3">
        <f t="shared" si="261"/>
        <v>4.601298603135378</v>
      </c>
      <c r="G1356" s="17">
        <f t="shared" si="262"/>
        <v>-2.0636476982900285</v>
      </c>
      <c r="H1356" s="30">
        <f t="shared" si="263"/>
        <v>-0.55000300000000379</v>
      </c>
      <c r="I1356" s="30">
        <f>(C1356-C1355)*'ADF test'!$E$3</f>
        <v>-0.55700946515000049</v>
      </c>
      <c r="J1356" s="5">
        <f t="shared" si="266"/>
        <v>10</v>
      </c>
      <c r="K1356" s="49">
        <f t="shared" si="272"/>
        <v>272</v>
      </c>
      <c r="L1356" s="5">
        <f t="shared" si="267"/>
        <v>0</v>
      </c>
      <c r="M1356" s="49">
        <f t="shared" si="273"/>
        <v>-1728</v>
      </c>
      <c r="N1356" s="42">
        <f t="shared" si="264"/>
        <v>10</v>
      </c>
      <c r="P1356" s="5">
        <f t="shared" si="268"/>
        <v>-144.10078600000099</v>
      </c>
      <c r="Q1356" s="5">
        <f t="shared" si="269"/>
        <v>145.93647986930014</v>
      </c>
      <c r="R1356" s="5">
        <f t="shared" si="270"/>
        <v>1.8356938692991491</v>
      </c>
      <c r="S1356" s="3">
        <f t="shared" si="271"/>
        <v>40525.572953365547</v>
      </c>
    </row>
    <row r="1357" spans="1:19" x14ac:dyDescent="0.3">
      <c r="A1357" s="4">
        <v>42275</v>
      </c>
      <c r="B1357" s="11">
        <v>135.75</v>
      </c>
      <c r="C1357" s="11">
        <v>176.338089</v>
      </c>
      <c r="D1357" s="3">
        <f>B1357-'ADF test'!$E$3*'Profitability analysis'!C1357</f>
        <v>-45.627318209864683</v>
      </c>
      <c r="E1357" s="3">
        <f t="shared" si="265"/>
        <v>-36.807028002391846</v>
      </c>
      <c r="F1357" s="3">
        <f t="shared" si="261"/>
        <v>4.7951013980100656</v>
      </c>
      <c r="G1357" s="17">
        <f t="shared" si="262"/>
        <v>-1.839437683451949</v>
      </c>
      <c r="H1357" s="30">
        <f t="shared" si="263"/>
        <v>0.60000600000000759</v>
      </c>
      <c r="I1357" s="30">
        <f>(C1357-C1356)*'ADF test'!$E$3</f>
        <v>5.0647135847396448E-2</v>
      </c>
      <c r="J1357" s="5">
        <f t="shared" si="266"/>
        <v>10</v>
      </c>
      <c r="K1357" s="49">
        <f t="shared" si="272"/>
        <v>282</v>
      </c>
      <c r="L1357" s="5">
        <f t="shared" si="267"/>
        <v>0</v>
      </c>
      <c r="M1357" s="49">
        <f t="shared" si="273"/>
        <v>-1728</v>
      </c>
      <c r="N1357" s="42">
        <f t="shared" si="264"/>
        <v>10</v>
      </c>
      <c r="P1357" s="5">
        <f t="shared" si="268"/>
        <v>163.20163200000206</v>
      </c>
      <c r="Q1357" s="5">
        <f t="shared" si="269"/>
        <v>-13.776020950491834</v>
      </c>
      <c r="R1357" s="5">
        <f t="shared" si="270"/>
        <v>149.42561104951022</v>
      </c>
      <c r="S1357" s="3">
        <f t="shared" si="271"/>
        <v>40674.998564415058</v>
      </c>
    </row>
    <row r="1358" spans="1:19" x14ac:dyDescent="0.3">
      <c r="A1358" s="4">
        <v>42276</v>
      </c>
      <c r="B1358" s="11">
        <v>137.800003</v>
      </c>
      <c r="C1358" s="11">
        <v>177.32266200000001</v>
      </c>
      <c r="D1358" s="3">
        <f>B1358-'ADF test'!$E$3*'Profitability analysis'!C1358</f>
        <v>-44.590024439813533</v>
      </c>
      <c r="E1358" s="3">
        <f t="shared" si="265"/>
        <v>-36.951953753944935</v>
      </c>
      <c r="F1358" s="3">
        <f t="shared" si="261"/>
        <v>4.9651929547519575</v>
      </c>
      <c r="G1358" s="17">
        <f t="shared" si="262"/>
        <v>-1.5383230330572657</v>
      </c>
      <c r="H1358" s="30">
        <f t="shared" si="263"/>
        <v>2.0500030000000038</v>
      </c>
      <c r="I1358" s="30">
        <f>(C1358-C1357)*'ADF test'!$E$3</f>
        <v>1.0127092299488583</v>
      </c>
      <c r="J1358" s="5">
        <f t="shared" si="266"/>
        <v>10</v>
      </c>
      <c r="K1358" s="49">
        <f t="shared" si="272"/>
        <v>292</v>
      </c>
      <c r="L1358" s="5">
        <f t="shared" si="267"/>
        <v>0</v>
      </c>
      <c r="M1358" s="49">
        <f t="shared" si="273"/>
        <v>-1728</v>
      </c>
      <c r="N1358" s="42">
        <f t="shared" si="264"/>
        <v>10</v>
      </c>
      <c r="P1358" s="5">
        <f t="shared" si="268"/>
        <v>578.10084600000107</v>
      </c>
      <c r="Q1358" s="5">
        <f t="shared" si="269"/>
        <v>-285.58400284557803</v>
      </c>
      <c r="R1358" s="5">
        <f t="shared" si="270"/>
        <v>292.51684315442304</v>
      </c>
      <c r="S1358" s="3">
        <f t="shared" si="271"/>
        <v>40967.515407569481</v>
      </c>
    </row>
    <row r="1359" spans="1:19" x14ac:dyDescent="0.3">
      <c r="A1359" s="4">
        <v>42277</v>
      </c>
      <c r="B1359" s="11">
        <v>135.60000600000001</v>
      </c>
      <c r="C1359" s="11">
        <v>172.49821499999999</v>
      </c>
      <c r="D1359" s="3">
        <f>B1359-'ADF test'!$E$3*'Profitability analysis'!C1359</f>
        <v>-41.827705789984577</v>
      </c>
      <c r="E1359" s="3">
        <f t="shared" si="265"/>
        <v>-37.123113414948143</v>
      </c>
      <c r="F1359" s="3">
        <f t="shared" si="261"/>
        <v>5.0438357041769741</v>
      </c>
      <c r="G1359" s="17">
        <f t="shared" si="262"/>
        <v>-0.9327410032686827</v>
      </c>
      <c r="H1359" s="30">
        <f t="shared" si="263"/>
        <v>-2.1999969999999962</v>
      </c>
      <c r="I1359" s="30">
        <f>(C1359-C1358)*'ADF test'!$E$3</f>
        <v>-4.9623156498289527</v>
      </c>
      <c r="J1359" s="5">
        <f t="shared" si="266"/>
        <v>0</v>
      </c>
      <c r="K1359" s="49">
        <f t="shared" si="272"/>
        <v>292</v>
      </c>
      <c r="L1359" s="5">
        <f t="shared" si="267"/>
        <v>0</v>
      </c>
      <c r="M1359" s="49">
        <f t="shared" si="273"/>
        <v>-1728</v>
      </c>
      <c r="N1359" s="42">
        <f t="shared" si="264"/>
        <v>0</v>
      </c>
      <c r="P1359" s="5">
        <f t="shared" si="268"/>
        <v>-642.39912399999889</v>
      </c>
      <c r="Q1359" s="5">
        <f t="shared" si="269"/>
        <v>1448.9961697500542</v>
      </c>
      <c r="R1359" s="5">
        <f t="shared" si="270"/>
        <v>806.59704575005526</v>
      </c>
      <c r="S1359" s="3">
        <f t="shared" si="271"/>
        <v>41774.11245331954</v>
      </c>
    </row>
    <row r="1360" spans="1:19" x14ac:dyDescent="0.3">
      <c r="A1360" s="4">
        <v>42278</v>
      </c>
      <c r="B1360" s="11">
        <v>134.35000600000001</v>
      </c>
      <c r="C1360" s="11">
        <v>171.16905199999999</v>
      </c>
      <c r="D1360" s="3">
        <f>B1360-'ADF test'!$E$3*'Profitability analysis'!C1360</f>
        <v>-41.71055918104193</v>
      </c>
      <c r="E1360" s="3">
        <f t="shared" si="265"/>
        <v>-37.100919200000178</v>
      </c>
      <c r="F1360" s="3">
        <f t="shared" si="261"/>
        <v>5.02133754647231</v>
      </c>
      <c r="G1360" s="17">
        <f t="shared" si="262"/>
        <v>-0.91801037838617483</v>
      </c>
      <c r="H1360" s="30">
        <f t="shared" si="263"/>
        <v>-1.25</v>
      </c>
      <c r="I1360" s="30">
        <f>(C1360-C1359)*'ADF test'!$E$3</f>
        <v>-1.3671466089426505</v>
      </c>
      <c r="J1360" s="5">
        <f t="shared" si="266"/>
        <v>0</v>
      </c>
      <c r="K1360" s="49">
        <f t="shared" si="272"/>
        <v>292</v>
      </c>
      <c r="L1360" s="5">
        <f t="shared" si="267"/>
        <v>0</v>
      </c>
      <c r="M1360" s="49">
        <f t="shared" si="273"/>
        <v>-1728</v>
      </c>
      <c r="N1360" s="42">
        <f t="shared" si="264"/>
        <v>0</v>
      </c>
      <c r="P1360" s="5">
        <f t="shared" si="268"/>
        <v>-365</v>
      </c>
      <c r="Q1360" s="5">
        <f t="shared" si="269"/>
        <v>399.20680981125395</v>
      </c>
      <c r="R1360" s="5">
        <f t="shared" si="270"/>
        <v>34.206809811253947</v>
      </c>
      <c r="S1360" s="3">
        <f t="shared" si="271"/>
        <v>41808.31926313079</v>
      </c>
    </row>
    <row r="1361" spans="1:19" x14ac:dyDescent="0.3">
      <c r="A1361" s="4">
        <v>42282</v>
      </c>
      <c r="B1361" s="11">
        <v>139.199997</v>
      </c>
      <c r="C1361" s="11">
        <v>179.587189</v>
      </c>
      <c r="D1361" s="3">
        <f>B1361-'ADF test'!$E$3*'Profitability analysis'!C1361</f>
        <v>-45.519271028747369</v>
      </c>
      <c r="E1361" s="3">
        <f t="shared" si="265"/>
        <v>-37.361664321934803</v>
      </c>
      <c r="F1361" s="3">
        <f t="shared" si="261"/>
        <v>5.2511899638195443</v>
      </c>
      <c r="G1361" s="17">
        <f t="shared" si="262"/>
        <v>-1.5534777380018812</v>
      </c>
      <c r="H1361" s="30">
        <f t="shared" si="263"/>
        <v>4.8499909999999886</v>
      </c>
      <c r="I1361" s="30">
        <f>(C1361-C1360)*'ADF test'!$E$3</f>
        <v>8.6587028477054435</v>
      </c>
      <c r="J1361" s="5">
        <f t="shared" si="266"/>
        <v>10</v>
      </c>
      <c r="K1361" s="49">
        <f t="shared" si="272"/>
        <v>302</v>
      </c>
      <c r="L1361" s="5">
        <f t="shared" si="267"/>
        <v>0</v>
      </c>
      <c r="M1361" s="49">
        <f t="shared" si="273"/>
        <v>-1728</v>
      </c>
      <c r="N1361" s="42">
        <f t="shared" si="264"/>
        <v>10</v>
      </c>
      <c r="P1361" s="5">
        <f t="shared" si="268"/>
        <v>1416.1973719999967</v>
      </c>
      <c r="Q1361" s="5">
        <f t="shared" si="269"/>
        <v>-2528.3412315299897</v>
      </c>
      <c r="R1361" s="5">
        <f t="shared" si="270"/>
        <v>-1112.1438595299931</v>
      </c>
      <c r="S1361" s="3">
        <f t="shared" si="271"/>
        <v>40696.175403600799</v>
      </c>
    </row>
    <row r="1362" spans="1:19" x14ac:dyDescent="0.3">
      <c r="A1362" s="4">
        <v>42283</v>
      </c>
      <c r="B1362" s="11">
        <v>141.85000600000001</v>
      </c>
      <c r="C1362" s="11">
        <v>182.196335</v>
      </c>
      <c r="D1362" s="3">
        <f>B1362-'ADF test'!$E$3*'Profitability analysis'!C1362</f>
        <v>-45.552969825410599</v>
      </c>
      <c r="E1362" s="3">
        <f t="shared" si="265"/>
        <v>-37.743152502843728</v>
      </c>
      <c r="F1362" s="3">
        <f t="shared" ref="F1362:F1425" si="274">_xlfn.STDEV.S(D1333:D1362)</f>
        <v>5.4197027316169182</v>
      </c>
      <c r="G1362" s="17">
        <f t="shared" ref="G1362:G1425" si="275">(D1362-E1362)/F1362</f>
        <v>-1.4410047394309549</v>
      </c>
      <c r="H1362" s="30">
        <f t="shared" ref="H1362:H1425" si="276">B1362-B1361</f>
        <v>2.6500090000000114</v>
      </c>
      <c r="I1362" s="30">
        <f>(C1362-C1361)*'ADF test'!$E$3</f>
        <v>2.6837077966632457</v>
      </c>
      <c r="J1362" s="5">
        <f t="shared" si="266"/>
        <v>1</v>
      </c>
      <c r="K1362" s="49">
        <f t="shared" si="272"/>
        <v>303</v>
      </c>
      <c r="L1362" s="5">
        <f t="shared" si="267"/>
        <v>0</v>
      </c>
      <c r="M1362" s="49">
        <f t="shared" si="273"/>
        <v>-1728</v>
      </c>
      <c r="N1362" s="42">
        <f t="shared" si="264"/>
        <v>1</v>
      </c>
      <c r="P1362" s="5">
        <f t="shared" si="268"/>
        <v>800.30271800000344</v>
      </c>
      <c r="Q1362" s="5">
        <f t="shared" si="269"/>
        <v>-810.4797545923002</v>
      </c>
      <c r="R1362" s="5">
        <f t="shared" si="270"/>
        <v>-10.177036592296758</v>
      </c>
      <c r="S1362" s="3">
        <f t="shared" si="271"/>
        <v>40685.998367008498</v>
      </c>
    </row>
    <row r="1363" spans="1:19" x14ac:dyDescent="0.3">
      <c r="A1363" s="4">
        <v>42284</v>
      </c>
      <c r="B1363" s="11">
        <v>145.85000600000001</v>
      </c>
      <c r="C1363" s="11">
        <v>182.14709500000001</v>
      </c>
      <c r="D1363" s="3">
        <f>B1363-'ADF test'!$E$3*'Profitability analysis'!C1363</f>
        <v>-41.502322689563215</v>
      </c>
      <c r="E1363" s="3">
        <f t="shared" si="265"/>
        <v>-37.928503656904674</v>
      </c>
      <c r="F1363" s="3">
        <f t="shared" si="274"/>
        <v>5.4509662175114055</v>
      </c>
      <c r="G1363" s="17">
        <f t="shared" si="275"/>
        <v>-0.65563037635007382</v>
      </c>
      <c r="H1363" s="30">
        <f t="shared" si="276"/>
        <v>4</v>
      </c>
      <c r="I1363" s="30">
        <f>(C1363-C1362)*'ADF test'!$E$3</f>
        <v>-5.0647135847396448E-2</v>
      </c>
      <c r="J1363" s="5">
        <f t="shared" si="266"/>
        <v>0</v>
      </c>
      <c r="K1363" s="49">
        <f t="shared" si="272"/>
        <v>303</v>
      </c>
      <c r="L1363" s="5">
        <f t="shared" si="267"/>
        <v>0</v>
      </c>
      <c r="M1363" s="49">
        <f t="shared" si="273"/>
        <v>-1728</v>
      </c>
      <c r="N1363" s="42">
        <f t="shared" si="264"/>
        <v>0</v>
      </c>
      <c r="P1363" s="5">
        <f t="shared" si="268"/>
        <v>1212</v>
      </c>
      <c r="Q1363" s="5">
        <f t="shared" si="269"/>
        <v>15.346082161761123</v>
      </c>
      <c r="R1363" s="5">
        <f t="shared" si="270"/>
        <v>1227.3460821617612</v>
      </c>
      <c r="S1363" s="3">
        <f t="shared" si="271"/>
        <v>41913.344449170261</v>
      </c>
    </row>
    <row r="1364" spans="1:19" x14ac:dyDescent="0.3">
      <c r="A1364" s="4">
        <v>42285</v>
      </c>
      <c r="B1364" s="11">
        <v>145.5</v>
      </c>
      <c r="C1364" s="11">
        <v>182.29478499999999</v>
      </c>
      <c r="D1364" s="3">
        <f>B1364-'ADF test'!$E$3*'Profitability analysis'!C1364</f>
        <v>-42.004239239792753</v>
      </c>
      <c r="E1364" s="3">
        <f t="shared" si="265"/>
        <v>-38.153484012933411</v>
      </c>
      <c r="F1364" s="3">
        <f t="shared" si="274"/>
        <v>5.476037283641789</v>
      </c>
      <c r="G1364" s="17">
        <f t="shared" si="275"/>
        <v>-0.703201060804033</v>
      </c>
      <c r="H1364" s="30">
        <f t="shared" si="276"/>
        <v>-0.35000600000000759</v>
      </c>
      <c r="I1364" s="30">
        <f>(C1364-C1363)*'ADF test'!$E$3</f>
        <v>0.15191055022951866</v>
      </c>
      <c r="J1364" s="5">
        <f t="shared" si="266"/>
        <v>0</v>
      </c>
      <c r="K1364" s="49">
        <f t="shared" si="272"/>
        <v>303</v>
      </c>
      <c r="L1364" s="5">
        <f t="shared" si="267"/>
        <v>0</v>
      </c>
      <c r="M1364" s="49">
        <f t="shared" si="273"/>
        <v>-1728</v>
      </c>
      <c r="N1364" s="42">
        <f t="shared" si="264"/>
        <v>0</v>
      </c>
      <c r="P1364" s="5">
        <f t="shared" si="268"/>
        <v>-106.0518180000023</v>
      </c>
      <c r="Q1364" s="5">
        <f t="shared" si="269"/>
        <v>-46.028896719544157</v>
      </c>
      <c r="R1364" s="5">
        <f t="shared" si="270"/>
        <v>-152.08071471954645</v>
      </c>
      <c r="S1364" s="3">
        <f t="shared" si="271"/>
        <v>41761.263734450717</v>
      </c>
    </row>
    <row r="1365" spans="1:19" x14ac:dyDescent="0.3">
      <c r="A1365" s="4">
        <v>42286</v>
      </c>
      <c r="B1365" s="11">
        <v>144.64999399999999</v>
      </c>
      <c r="C1365" s="11">
        <v>178.99644499999999</v>
      </c>
      <c r="D1365" s="3">
        <f>B1365-'ADF test'!$E$3*'Profitability analysis'!C1365</f>
        <v>-39.461648285062665</v>
      </c>
      <c r="E1365" s="3">
        <f t="shared" si="265"/>
        <v>-38.227651543211913</v>
      </c>
      <c r="F1365" s="3">
        <f t="shared" si="274"/>
        <v>5.4782585310248981</v>
      </c>
      <c r="G1365" s="17">
        <f t="shared" si="275"/>
        <v>-0.22525346966783089</v>
      </c>
      <c r="H1365" s="30">
        <f t="shared" si="276"/>
        <v>-0.85000600000000759</v>
      </c>
      <c r="I1365" s="30">
        <f>(C1365-C1364)*'ADF test'!$E$3</f>
        <v>-3.3925969547300943</v>
      </c>
      <c r="J1365" s="5">
        <f t="shared" si="266"/>
        <v>0</v>
      </c>
      <c r="K1365" s="49">
        <f t="shared" si="272"/>
        <v>303</v>
      </c>
      <c r="L1365" s="5">
        <f t="shared" si="267"/>
        <v>0</v>
      </c>
      <c r="M1365" s="49">
        <f t="shared" si="273"/>
        <v>-1728</v>
      </c>
      <c r="N1365" s="42">
        <f t="shared" si="264"/>
        <v>0</v>
      </c>
      <c r="P1365" s="5">
        <f t="shared" si="268"/>
        <v>-257.5518180000023</v>
      </c>
      <c r="Q1365" s="5">
        <f t="shared" si="269"/>
        <v>1027.9568772832185</v>
      </c>
      <c r="R1365" s="5">
        <f t="shared" si="270"/>
        <v>770.40505928321625</v>
      </c>
      <c r="S1365" s="3">
        <f t="shared" si="271"/>
        <v>42531.66879373393</v>
      </c>
    </row>
    <row r="1366" spans="1:19" x14ac:dyDescent="0.3">
      <c r="A1366" s="4">
        <v>42289</v>
      </c>
      <c r="B1366" s="11">
        <v>143.949997</v>
      </c>
      <c r="C1366" s="11">
        <v>179.43949900000001</v>
      </c>
      <c r="D1366" s="3">
        <f>B1366-'ADF test'!$E$3*'Profitability analysis'!C1366</f>
        <v>-40.617360478517867</v>
      </c>
      <c r="E1366" s="3">
        <f t="shared" si="265"/>
        <v>-38.467779991876426</v>
      </c>
      <c r="F1366" s="3">
        <f t="shared" si="274"/>
        <v>5.4175100865090258</v>
      </c>
      <c r="G1366" s="17">
        <f t="shared" si="275"/>
        <v>-0.39678384577343767</v>
      </c>
      <c r="H1366" s="30">
        <f t="shared" si="276"/>
        <v>-0.69999699999999621</v>
      </c>
      <c r="I1366" s="30">
        <f>(C1366-C1365)*'ADF test'!$E$3</f>
        <v>0.45571519345520761</v>
      </c>
      <c r="J1366" s="5">
        <f t="shared" si="266"/>
        <v>0</v>
      </c>
      <c r="K1366" s="49">
        <f t="shared" si="272"/>
        <v>303</v>
      </c>
      <c r="L1366" s="5">
        <f t="shared" si="267"/>
        <v>0</v>
      </c>
      <c r="M1366" s="49">
        <f t="shared" si="273"/>
        <v>-1728</v>
      </c>
      <c r="N1366" s="42">
        <f t="shared" si="264"/>
        <v>0</v>
      </c>
      <c r="P1366" s="5">
        <f t="shared" si="268"/>
        <v>-212.09909099999885</v>
      </c>
      <c r="Q1366" s="5">
        <f t="shared" si="269"/>
        <v>-138.08170361692791</v>
      </c>
      <c r="R1366" s="5">
        <f t="shared" si="270"/>
        <v>-350.18079461692673</v>
      </c>
      <c r="S1366" s="3">
        <f t="shared" si="271"/>
        <v>42181.487999117002</v>
      </c>
    </row>
    <row r="1367" spans="1:19" x14ac:dyDescent="0.3">
      <c r="A1367" s="4">
        <v>42290</v>
      </c>
      <c r="B1367" s="11">
        <v>142.25</v>
      </c>
      <c r="C1367" s="11">
        <v>177.273438</v>
      </c>
      <c r="D1367" s="3">
        <f>B1367-'ADF test'!$E$3*'Profitability analysis'!C1367</f>
        <v>-40.089396761199538</v>
      </c>
      <c r="E1367" s="3">
        <f t="shared" si="265"/>
        <v>-38.454065645646082</v>
      </c>
      <c r="F1367" s="3">
        <f t="shared" si="274"/>
        <v>5.4127046215798273</v>
      </c>
      <c r="G1367" s="17">
        <f t="shared" si="275"/>
        <v>-0.30212827595165265</v>
      </c>
      <c r="H1367" s="30">
        <f t="shared" si="276"/>
        <v>-1.6999969999999962</v>
      </c>
      <c r="I1367" s="30">
        <f>(C1367-C1366)*'ADF test'!$E$3</f>
        <v>-2.2279607173183109</v>
      </c>
      <c r="J1367" s="5">
        <f t="shared" si="266"/>
        <v>0</v>
      </c>
      <c r="K1367" s="49">
        <f t="shared" si="272"/>
        <v>303</v>
      </c>
      <c r="L1367" s="5">
        <f t="shared" si="267"/>
        <v>0</v>
      </c>
      <c r="M1367" s="49">
        <f t="shared" si="273"/>
        <v>-1728</v>
      </c>
      <c r="N1367" s="42">
        <f t="shared" si="264"/>
        <v>0</v>
      </c>
      <c r="P1367" s="5">
        <f t="shared" si="268"/>
        <v>-515.09909099999891</v>
      </c>
      <c r="Q1367" s="5">
        <f t="shared" si="269"/>
        <v>675.07209734744822</v>
      </c>
      <c r="R1367" s="5">
        <f t="shared" si="270"/>
        <v>159.97300634744931</v>
      </c>
      <c r="S1367" s="3">
        <f t="shared" si="271"/>
        <v>42341.461005464451</v>
      </c>
    </row>
    <row r="1368" spans="1:19" x14ac:dyDescent="0.3">
      <c r="A1368" s="4">
        <v>42291</v>
      </c>
      <c r="B1368" s="11">
        <v>141.449997</v>
      </c>
      <c r="C1368" s="11">
        <v>172.84283400000001</v>
      </c>
      <c r="D1368" s="3">
        <f>B1368-'ADF test'!$E$3*'Profitability analysis'!C1368</f>
        <v>-36.332181997714002</v>
      </c>
      <c r="E1368" s="3">
        <f t="shared" si="265"/>
        <v>-38.475965646862534</v>
      </c>
      <c r="F1368" s="3">
        <f t="shared" si="274"/>
        <v>5.402392751096456</v>
      </c>
      <c r="G1368" s="17">
        <f t="shared" si="275"/>
        <v>0.39682113980206907</v>
      </c>
      <c r="H1368" s="30">
        <f t="shared" si="276"/>
        <v>-0.80000300000000379</v>
      </c>
      <c r="I1368" s="30">
        <f>(C1368-C1367)*'ADF test'!$E$3</f>
        <v>-4.5572177634855571</v>
      </c>
      <c r="J1368" s="5">
        <f t="shared" si="266"/>
        <v>0</v>
      </c>
      <c r="K1368" s="49">
        <f t="shared" si="272"/>
        <v>303</v>
      </c>
      <c r="L1368" s="5">
        <f t="shared" si="267"/>
        <v>0</v>
      </c>
      <c r="M1368" s="49">
        <f t="shared" si="273"/>
        <v>-1728</v>
      </c>
      <c r="N1368" s="42">
        <f t="shared" si="264"/>
        <v>0</v>
      </c>
      <c r="P1368" s="5">
        <f t="shared" si="268"/>
        <v>-242.40090900000115</v>
      </c>
      <c r="Q1368" s="5">
        <f t="shared" si="269"/>
        <v>1380.8369823361238</v>
      </c>
      <c r="R1368" s="5">
        <f t="shared" si="270"/>
        <v>1138.4360733361227</v>
      </c>
      <c r="S1368" s="3">
        <f t="shared" si="271"/>
        <v>43479.897078800575</v>
      </c>
    </row>
    <row r="1369" spans="1:19" x14ac:dyDescent="0.3">
      <c r="A1369" s="4">
        <v>42292</v>
      </c>
      <c r="B1369" s="11">
        <v>142.550003</v>
      </c>
      <c r="C1369" s="11">
        <v>175.402725</v>
      </c>
      <c r="D1369" s="3">
        <f>B1369-'ADF test'!$E$3*'Profitability analysis'!C1369</f>
        <v>-37.86522122987347</v>
      </c>
      <c r="E1369" s="3">
        <f t="shared" si="265"/>
        <v>-38.486261652131439</v>
      </c>
      <c r="F1369" s="3">
        <f t="shared" si="274"/>
        <v>5.400873795293557</v>
      </c>
      <c r="G1369" s="17">
        <f t="shared" si="275"/>
        <v>0.11498887879941914</v>
      </c>
      <c r="H1369" s="30">
        <f t="shared" si="276"/>
        <v>1.1000060000000076</v>
      </c>
      <c r="I1369" s="30">
        <f>(C1369-C1368)*'ADF test'!$E$3</f>
        <v>2.6330452321594993</v>
      </c>
      <c r="J1369" s="5">
        <f t="shared" si="266"/>
        <v>0</v>
      </c>
      <c r="K1369" s="49">
        <f t="shared" si="272"/>
        <v>303</v>
      </c>
      <c r="L1369" s="5">
        <f t="shared" si="267"/>
        <v>0</v>
      </c>
      <c r="M1369" s="49">
        <f t="shared" si="273"/>
        <v>-1728</v>
      </c>
      <c r="N1369" s="42">
        <f t="shared" si="264"/>
        <v>0</v>
      </c>
      <c r="P1369" s="5">
        <f t="shared" si="268"/>
        <v>333.3018180000023</v>
      </c>
      <c r="Q1369" s="5">
        <f t="shared" si="269"/>
        <v>-797.81270534432826</v>
      </c>
      <c r="R1369" s="5">
        <f t="shared" si="270"/>
        <v>-464.51088734432597</v>
      </c>
      <c r="S1369" s="3">
        <f t="shared" si="271"/>
        <v>43015.386191456251</v>
      </c>
    </row>
    <row r="1370" spans="1:19" x14ac:dyDescent="0.3">
      <c r="A1370" s="4">
        <v>42293</v>
      </c>
      <c r="B1370" s="11">
        <v>143.5</v>
      </c>
      <c r="C1370" s="11">
        <v>172.89205899999999</v>
      </c>
      <c r="D1370" s="3">
        <f>B1370-'ADF test'!$E$3*'Profitability analysis'!C1370</f>
        <v>-34.332810704905029</v>
      </c>
      <c r="E1370" s="3">
        <f t="shared" si="265"/>
        <v>-38.45125544178606</v>
      </c>
      <c r="F1370" s="3">
        <f t="shared" si="274"/>
        <v>5.4250308600733037</v>
      </c>
      <c r="G1370" s="17">
        <f t="shared" si="275"/>
        <v>0.75915600170897135</v>
      </c>
      <c r="H1370" s="30">
        <f t="shared" si="276"/>
        <v>0.94999699999999621</v>
      </c>
      <c r="I1370" s="30">
        <f>(C1370-C1369)*'ADF test'!$E$3</f>
        <v>-2.582413524968453</v>
      </c>
      <c r="J1370" s="5">
        <f t="shared" si="266"/>
        <v>0</v>
      </c>
      <c r="K1370" s="49">
        <f t="shared" si="272"/>
        <v>303</v>
      </c>
      <c r="L1370" s="5">
        <f t="shared" si="267"/>
        <v>0</v>
      </c>
      <c r="M1370" s="49">
        <f t="shared" si="273"/>
        <v>-1728</v>
      </c>
      <c r="N1370" s="42">
        <f t="shared" si="264"/>
        <v>0</v>
      </c>
      <c r="P1370" s="5">
        <f t="shared" si="268"/>
        <v>287.84909099999885</v>
      </c>
      <c r="Q1370" s="5">
        <f t="shared" si="269"/>
        <v>782.47129806544126</v>
      </c>
      <c r="R1370" s="5">
        <f t="shared" si="270"/>
        <v>1070.3203890654402</v>
      </c>
      <c r="S1370" s="3">
        <f t="shared" si="271"/>
        <v>44085.706580521692</v>
      </c>
    </row>
    <row r="1371" spans="1:19" x14ac:dyDescent="0.3">
      <c r="A1371" s="4">
        <v>42296</v>
      </c>
      <c r="B1371" s="11">
        <v>141.800003</v>
      </c>
      <c r="C1371" s="11">
        <v>171.119812</v>
      </c>
      <c r="D1371" s="3">
        <f>B1371-'ADF test'!$E$3*'Profitability analysis'!C1371</f>
        <v>-34.209915045194521</v>
      </c>
      <c r="E1371" s="3">
        <f t="shared" si="265"/>
        <v>-38.606094294173616</v>
      </c>
      <c r="F1371" s="3">
        <f t="shared" si="274"/>
        <v>5.2252621220507596</v>
      </c>
      <c r="G1371" s="17">
        <f t="shared" si="275"/>
        <v>0.84133181193477158</v>
      </c>
      <c r="H1371" s="30">
        <f t="shared" si="276"/>
        <v>-1.6999969999999962</v>
      </c>
      <c r="I1371" s="30">
        <f>(C1371-C1370)*'ADF test'!$E$3</f>
        <v>-1.8228926597104995</v>
      </c>
      <c r="J1371" s="5">
        <f t="shared" si="266"/>
        <v>0</v>
      </c>
      <c r="K1371" s="49">
        <f t="shared" si="272"/>
        <v>303</v>
      </c>
      <c r="L1371" s="5">
        <f t="shared" si="267"/>
        <v>0</v>
      </c>
      <c r="M1371" s="49">
        <f t="shared" si="273"/>
        <v>-1728</v>
      </c>
      <c r="N1371" s="42">
        <f t="shared" si="264"/>
        <v>0</v>
      </c>
      <c r="P1371" s="5">
        <f t="shared" si="268"/>
        <v>-515.09909099999891</v>
      </c>
      <c r="Q1371" s="5">
        <f t="shared" si="269"/>
        <v>552.33647589228133</v>
      </c>
      <c r="R1371" s="5">
        <f t="shared" si="270"/>
        <v>37.237384892282421</v>
      </c>
      <c r="S1371" s="3">
        <f t="shared" si="271"/>
        <v>44122.943965413971</v>
      </c>
    </row>
    <row r="1372" spans="1:19" x14ac:dyDescent="0.3">
      <c r="A1372" s="4">
        <v>42297</v>
      </c>
      <c r="B1372" s="11">
        <v>142.5</v>
      </c>
      <c r="C1372" s="11">
        <v>171.36596700000001</v>
      </c>
      <c r="D1372" s="3">
        <f>B1372-'ADF test'!$E$3*'Profitability analysis'!C1372</f>
        <v>-33.763107438462555</v>
      </c>
      <c r="E1372" s="3">
        <f t="shared" si="265"/>
        <v>-38.724704503093136</v>
      </c>
      <c r="F1372" s="3">
        <f t="shared" si="274"/>
        <v>5.0659386820255783</v>
      </c>
      <c r="G1372" s="17">
        <f t="shared" si="275"/>
        <v>0.97940330036658141</v>
      </c>
      <c r="H1372" s="30">
        <f t="shared" si="276"/>
        <v>0.69999699999999621</v>
      </c>
      <c r="I1372" s="30">
        <f>(C1372-C1371)*'ADF test'!$E$3</f>
        <v>0.25318939326802004</v>
      </c>
      <c r="J1372" s="5">
        <f t="shared" si="266"/>
        <v>0</v>
      </c>
      <c r="K1372" s="49">
        <f t="shared" si="272"/>
        <v>303</v>
      </c>
      <c r="L1372" s="5">
        <f t="shared" si="267"/>
        <v>0</v>
      </c>
      <c r="M1372" s="49">
        <f t="shared" si="273"/>
        <v>-1728</v>
      </c>
      <c r="N1372" s="42">
        <f t="shared" si="264"/>
        <v>0</v>
      </c>
      <c r="P1372" s="5">
        <f t="shared" si="268"/>
        <v>212.09909099999885</v>
      </c>
      <c r="Q1372" s="5">
        <f t="shared" si="269"/>
        <v>-76.716386160210064</v>
      </c>
      <c r="R1372" s="5">
        <f t="shared" si="270"/>
        <v>135.3827048397888</v>
      </c>
      <c r="S1372" s="3">
        <f t="shared" si="271"/>
        <v>44258.326670253758</v>
      </c>
    </row>
    <row r="1373" spans="1:19" x14ac:dyDescent="0.3">
      <c r="A1373" s="4">
        <v>42298</v>
      </c>
      <c r="B1373" s="11">
        <v>138.5</v>
      </c>
      <c r="C1373" s="11">
        <v>167.37841800000001</v>
      </c>
      <c r="D1373" s="3">
        <f>B1373-'ADF test'!$E$3*'Profitability analysis'!C1373</f>
        <v>-33.661605897009252</v>
      </c>
      <c r="E1373" s="3">
        <f t="shared" si="265"/>
        <v>-38.841944350614874</v>
      </c>
      <c r="F1373" s="3">
        <f t="shared" si="274"/>
        <v>4.8984496968331799</v>
      </c>
      <c r="G1373" s="17">
        <f t="shared" si="275"/>
        <v>1.0575465247616365</v>
      </c>
      <c r="H1373" s="30">
        <f t="shared" si="276"/>
        <v>-4</v>
      </c>
      <c r="I1373" s="30">
        <f>(C1373-C1372)*'ADF test'!$E$3</f>
        <v>-4.1015015414532927</v>
      </c>
      <c r="J1373" s="5">
        <f t="shared" si="266"/>
        <v>-1</v>
      </c>
      <c r="K1373" s="49">
        <f t="shared" si="272"/>
        <v>302</v>
      </c>
      <c r="L1373" s="5">
        <f t="shared" si="267"/>
        <v>-1</v>
      </c>
      <c r="M1373" s="49">
        <f t="shared" si="273"/>
        <v>-1729</v>
      </c>
      <c r="N1373" s="42">
        <f t="shared" si="264"/>
        <v>-1</v>
      </c>
      <c r="P1373" s="5">
        <f t="shared" si="268"/>
        <v>-1212</v>
      </c>
      <c r="Q1373" s="5">
        <f t="shared" si="269"/>
        <v>1242.7549670603478</v>
      </c>
      <c r="R1373" s="5">
        <f t="shared" si="270"/>
        <v>30.754967060347781</v>
      </c>
      <c r="S1373" s="3">
        <f t="shared" si="271"/>
        <v>44289.081637314106</v>
      </c>
    </row>
    <row r="1374" spans="1:19" x14ac:dyDescent="0.3">
      <c r="A1374" s="4">
        <v>42300</v>
      </c>
      <c r="B1374" s="11">
        <v>138.449997</v>
      </c>
      <c r="C1374" s="11">
        <v>166.344604</v>
      </c>
      <c r="D1374" s="3">
        <f>B1374-'ADF test'!$E$3*'Profitability analysis'!C1374</f>
        <v>-32.648251502635929</v>
      </c>
      <c r="E1374" s="3">
        <f t="shared" si="265"/>
        <v>-38.991847288010099</v>
      </c>
      <c r="F1374" s="3">
        <f t="shared" si="274"/>
        <v>4.6209581786295404</v>
      </c>
      <c r="G1374" s="17">
        <f t="shared" si="275"/>
        <v>1.3727879673768266</v>
      </c>
      <c r="H1374" s="30">
        <f t="shared" si="276"/>
        <v>-5.0003000000003794E-2</v>
      </c>
      <c r="I1374" s="30">
        <f>(C1374-C1373)*'ADF test'!$E$3</f>
        <v>-1.0633573943733408</v>
      </c>
      <c r="J1374" s="5">
        <f t="shared" si="266"/>
        <v>-1</v>
      </c>
      <c r="K1374" s="49">
        <f t="shared" si="272"/>
        <v>301</v>
      </c>
      <c r="L1374" s="5">
        <f t="shared" si="267"/>
        <v>-1</v>
      </c>
      <c r="M1374" s="49">
        <f t="shared" si="273"/>
        <v>-1730</v>
      </c>
      <c r="N1374" s="42">
        <f t="shared" si="264"/>
        <v>-1</v>
      </c>
      <c r="P1374" s="5">
        <f t="shared" si="268"/>
        <v>-15.100906000001146</v>
      </c>
      <c r="Q1374" s="5">
        <f t="shared" si="269"/>
        <v>321.13393310074889</v>
      </c>
      <c r="R1374" s="5">
        <f t="shared" si="270"/>
        <v>306.03302710074774</v>
      </c>
      <c r="S1374" s="3">
        <f t="shared" si="271"/>
        <v>44595.114664414854</v>
      </c>
    </row>
    <row r="1375" spans="1:19" x14ac:dyDescent="0.3">
      <c r="A1375" s="4">
        <v>42303</v>
      </c>
      <c r="B1375" s="11">
        <v>137.10000600000001</v>
      </c>
      <c r="C1375" s="11">
        <v>161.86476099999999</v>
      </c>
      <c r="D1375" s="3">
        <f>B1375-'ADF test'!$E$3*'Profitability analysis'!C1375</f>
        <v>-29.390378631880026</v>
      </c>
      <c r="E1375" s="3">
        <f t="shared" si="265"/>
        <v>-39.038944818955542</v>
      </c>
      <c r="F1375" s="3">
        <f t="shared" si="274"/>
        <v>4.510711952138398</v>
      </c>
      <c r="G1375" s="17">
        <f t="shared" si="275"/>
        <v>2.1390339905214764</v>
      </c>
      <c r="H1375" s="30">
        <f t="shared" si="276"/>
        <v>-1.3499909999999886</v>
      </c>
      <c r="I1375" s="30">
        <f>(C1375-C1374)*'ADF test'!$E$3</f>
        <v>-4.6078638707558968</v>
      </c>
      <c r="J1375" s="5">
        <f t="shared" si="266"/>
        <v>-10</v>
      </c>
      <c r="K1375" s="49">
        <f t="shared" si="272"/>
        <v>291</v>
      </c>
      <c r="L1375" s="5">
        <f t="shared" si="267"/>
        <v>-10</v>
      </c>
      <c r="M1375" s="49">
        <f t="shared" si="273"/>
        <v>-1740</v>
      </c>
      <c r="N1375" s="42">
        <f t="shared" si="264"/>
        <v>-10</v>
      </c>
      <c r="P1375" s="5">
        <f t="shared" si="268"/>
        <v>-406.34729099999657</v>
      </c>
      <c r="Q1375" s="5">
        <f t="shared" si="269"/>
        <v>1386.967025097525</v>
      </c>
      <c r="R1375" s="5">
        <f t="shared" si="270"/>
        <v>980.61973409752841</v>
      </c>
      <c r="S1375" s="3">
        <f t="shared" si="271"/>
        <v>45575.734398512381</v>
      </c>
    </row>
    <row r="1376" spans="1:19" x14ac:dyDescent="0.3">
      <c r="A1376" s="4">
        <v>42304</v>
      </c>
      <c r="B1376" s="11">
        <v>137.300003</v>
      </c>
      <c r="C1376" s="11">
        <v>164.12930299999999</v>
      </c>
      <c r="D1376" s="3">
        <f>B1376-'ADF test'!$E$3*'Profitability analysis'!C1376</f>
        <v>-31.519637649470212</v>
      </c>
      <c r="E1376" s="3">
        <f t="shared" si="265"/>
        <v>-38.830498297807232</v>
      </c>
      <c r="F1376" s="3">
        <f t="shared" si="274"/>
        <v>4.7112597951661908</v>
      </c>
      <c r="G1376" s="17">
        <f t="shared" si="275"/>
        <v>1.5517846534037563</v>
      </c>
      <c r="H1376" s="30">
        <f t="shared" si="276"/>
        <v>0.19999699999999621</v>
      </c>
      <c r="I1376" s="30">
        <f>(C1376-C1375)*'ADF test'!$E$3</f>
        <v>2.3292560175901897</v>
      </c>
      <c r="J1376" s="5">
        <f t="shared" si="266"/>
        <v>-10</v>
      </c>
      <c r="K1376" s="49">
        <f t="shared" si="272"/>
        <v>281</v>
      </c>
      <c r="L1376" s="5">
        <f t="shared" si="267"/>
        <v>-10</v>
      </c>
      <c r="M1376" s="49">
        <f t="shared" si="273"/>
        <v>-1750</v>
      </c>
      <c r="N1376" s="42">
        <f t="shared" si="264"/>
        <v>-10</v>
      </c>
      <c r="P1376" s="5">
        <f t="shared" si="268"/>
        <v>58.199126999998896</v>
      </c>
      <c r="Q1376" s="5">
        <f t="shared" si="269"/>
        <v>-677.81350111874519</v>
      </c>
      <c r="R1376" s="5">
        <f t="shared" si="270"/>
        <v>-619.61437411874635</v>
      </c>
      <c r="S1376" s="3">
        <f t="shared" si="271"/>
        <v>44956.120024393633</v>
      </c>
    </row>
    <row r="1377" spans="1:19" x14ac:dyDescent="0.3">
      <c r="A1377" s="4">
        <v>42305</v>
      </c>
      <c r="B1377" s="11">
        <v>134.449997</v>
      </c>
      <c r="C1377" s="11">
        <v>161.22479200000001</v>
      </c>
      <c r="D1377" s="3">
        <f>B1377-'ADF test'!$E$3*'Profitability analysis'!C1377</f>
        <v>-31.382130181004243</v>
      </c>
      <c r="E1377" s="3">
        <f t="shared" si="265"/>
        <v>-38.635829973611017</v>
      </c>
      <c r="F1377" s="3">
        <f t="shared" si="274"/>
        <v>4.8970002208685353</v>
      </c>
      <c r="G1377" s="17">
        <f t="shared" si="275"/>
        <v>1.4812537197150162</v>
      </c>
      <c r="H1377" s="30">
        <f t="shared" si="276"/>
        <v>-2.8500060000000076</v>
      </c>
      <c r="I1377" s="30">
        <f>(C1377-C1376)*'ADF test'!$E$3</f>
        <v>-2.9875134684659623</v>
      </c>
      <c r="J1377" s="5">
        <f t="shared" si="266"/>
        <v>-1</v>
      </c>
      <c r="K1377" s="49">
        <f t="shared" si="272"/>
        <v>280</v>
      </c>
      <c r="L1377" s="5">
        <f t="shared" si="267"/>
        <v>-1</v>
      </c>
      <c r="M1377" s="49">
        <f t="shared" si="273"/>
        <v>-1751</v>
      </c>
      <c r="N1377" s="42">
        <f t="shared" si="264"/>
        <v>-1</v>
      </c>
      <c r="P1377" s="5">
        <f t="shared" si="268"/>
        <v>-800.85168600000213</v>
      </c>
      <c r="Q1377" s="5">
        <f t="shared" si="269"/>
        <v>839.49128463893544</v>
      </c>
      <c r="R1377" s="5">
        <f t="shared" si="270"/>
        <v>38.639598638933307</v>
      </c>
      <c r="S1377" s="3">
        <f t="shared" si="271"/>
        <v>44994.759623032565</v>
      </c>
    </row>
    <row r="1378" spans="1:19" x14ac:dyDescent="0.3">
      <c r="A1378" s="4">
        <v>42306</v>
      </c>
      <c r="B1378" s="11">
        <v>133.699997</v>
      </c>
      <c r="C1378" s="11">
        <v>157.08956900000001</v>
      </c>
      <c r="D1378" s="3">
        <f>B1378-'ADF test'!$E$3*'Profitability analysis'!C1378</f>
        <v>-27.878734546554853</v>
      </c>
      <c r="E1378" s="3">
        <f t="shared" si="265"/>
        <v>-38.363075218543024</v>
      </c>
      <c r="F1378" s="3">
        <f t="shared" si="274"/>
        <v>5.2597796072094143</v>
      </c>
      <c r="G1378" s="17">
        <f t="shared" si="275"/>
        <v>1.9933041790605857</v>
      </c>
      <c r="H1378" s="30">
        <f t="shared" si="276"/>
        <v>-0.75</v>
      </c>
      <c r="I1378" s="30">
        <f>(C1378-C1377)*'ADF test'!$E$3</f>
        <v>-4.2533956344494044</v>
      </c>
      <c r="J1378" s="5">
        <f t="shared" si="266"/>
        <v>-10</v>
      </c>
      <c r="K1378" s="49">
        <f t="shared" si="272"/>
        <v>270</v>
      </c>
      <c r="L1378" s="5">
        <f t="shared" si="267"/>
        <v>-10</v>
      </c>
      <c r="M1378" s="49">
        <f t="shared" si="273"/>
        <v>-1761</v>
      </c>
      <c r="N1378" s="42">
        <f t="shared" si="264"/>
        <v>-10</v>
      </c>
      <c r="P1378" s="5">
        <f t="shared" si="268"/>
        <v>-210</v>
      </c>
      <c r="Q1378" s="5">
        <f t="shared" si="269"/>
        <v>1190.9507776458331</v>
      </c>
      <c r="R1378" s="5">
        <f t="shared" si="270"/>
        <v>980.95077764583311</v>
      </c>
      <c r="S1378" s="3">
        <f t="shared" si="271"/>
        <v>45975.710400678399</v>
      </c>
    </row>
    <row r="1379" spans="1:19" x14ac:dyDescent="0.3">
      <c r="A1379" s="4">
        <v>42307</v>
      </c>
      <c r="B1379" s="11">
        <v>131.300003</v>
      </c>
      <c r="C1379" s="11">
        <v>154.185059</v>
      </c>
      <c r="D1379" s="3">
        <f>B1379-'ADF test'!$E$3*'Profitability analysis'!C1379</f>
        <v>-27.291216106665928</v>
      </c>
      <c r="E1379" s="3">
        <f t="shared" si="265"/>
        <v>-37.983002831605667</v>
      </c>
      <c r="F1379" s="3">
        <f t="shared" si="274"/>
        <v>5.6337544021382895</v>
      </c>
      <c r="G1379" s="17">
        <f t="shared" si="275"/>
        <v>1.89780845272234</v>
      </c>
      <c r="H1379" s="30">
        <f t="shared" si="276"/>
        <v>-2.3999939999999924</v>
      </c>
      <c r="I1379" s="30">
        <f>(C1379-C1378)*'ADF test'!$E$3</f>
        <v>-2.9875124398889055</v>
      </c>
      <c r="J1379" s="5">
        <f t="shared" si="266"/>
        <v>-10</v>
      </c>
      <c r="K1379" s="49">
        <f t="shared" si="272"/>
        <v>260</v>
      </c>
      <c r="L1379" s="5">
        <f t="shared" si="267"/>
        <v>-10</v>
      </c>
      <c r="M1379" s="49">
        <f t="shared" si="273"/>
        <v>-1771</v>
      </c>
      <c r="N1379" s="42">
        <f t="shared" ref="N1379:N1442" si="277">IF(J1379&lt;&gt;"",J1379,IF(L1379&lt;&gt;"",L1379,N1378))</f>
        <v>-10</v>
      </c>
      <c r="P1379" s="5">
        <f t="shared" si="268"/>
        <v>-647.99837999999795</v>
      </c>
      <c r="Q1379" s="5">
        <f t="shared" si="269"/>
        <v>806.62835877000452</v>
      </c>
      <c r="R1379" s="5">
        <f t="shared" si="270"/>
        <v>158.62997877000657</v>
      </c>
      <c r="S1379" s="3">
        <f t="shared" si="271"/>
        <v>46134.340379448404</v>
      </c>
    </row>
    <row r="1380" spans="1:19" x14ac:dyDescent="0.3">
      <c r="A1380" s="4">
        <v>42310</v>
      </c>
      <c r="B1380" s="11">
        <v>132.699997</v>
      </c>
      <c r="C1380" s="11">
        <v>157.08956900000001</v>
      </c>
      <c r="D1380" s="3">
        <f>B1380-'ADF test'!$E$3*'Profitability analysis'!C1380</f>
        <v>-28.878734546554853</v>
      </c>
      <c r="E1380" s="3">
        <f t="shared" ref="E1380:E1443" si="278">AVERAGE(D1351:D1380)</f>
        <v>-37.793998176163271</v>
      </c>
      <c r="F1380" s="3">
        <f t="shared" si="274"/>
        <v>5.8441224528305149</v>
      </c>
      <c r="G1380" s="17">
        <f t="shared" si="275"/>
        <v>1.525509381702028</v>
      </c>
      <c r="H1380" s="30">
        <f t="shared" si="276"/>
        <v>1.3999939999999924</v>
      </c>
      <c r="I1380" s="30">
        <f>(C1380-C1379)*'ADF test'!$E$3</f>
        <v>2.9875124398889055</v>
      </c>
      <c r="J1380" s="5">
        <f t="shared" ref="J1380:J1443" si="279">IF(AND(G1380&lt;-1.5,G1380&gt;-2.5),10,IF(AND(G1380&lt;-1,G1380&gt;-1.5),1,IF(AND(G1380&gt;1.5,G1380&lt;2.5),-10,IF(AND(G1380&gt;1,G1380&lt;1.5),-1,0))))</f>
        <v>-10</v>
      </c>
      <c r="K1380" s="49">
        <f t="shared" si="272"/>
        <v>250</v>
      </c>
      <c r="L1380" s="5">
        <f t="shared" ref="L1380:L1443" si="280">IF(AND(G1380&gt;1.5,G1380&lt;2.5),-10,IF(AND(G1380&gt;1,G1380&lt;1.5),-1,0))</f>
        <v>-10</v>
      </c>
      <c r="M1380" s="49">
        <f t="shared" si="273"/>
        <v>-1781</v>
      </c>
      <c r="N1380" s="42">
        <f t="shared" si="277"/>
        <v>-10</v>
      </c>
      <c r="P1380" s="5">
        <f t="shared" ref="P1380:P1443" si="281">K1379*H1380</f>
        <v>363.99843999999803</v>
      </c>
      <c r="Q1380" s="5">
        <f t="shared" ref="Q1380:Q1443" si="282">I1380*-1*K1379</f>
        <v>-776.75323437111547</v>
      </c>
      <c r="R1380" s="5">
        <f t="shared" ref="R1380:R1443" si="283">SUM(P1380:Q1380)</f>
        <v>-412.75479437111744</v>
      </c>
      <c r="S1380" s="3">
        <f t="shared" ref="S1380:S1443" si="284">R1380+S1379</f>
        <v>45721.585585077286</v>
      </c>
    </row>
    <row r="1381" spans="1:19" x14ac:dyDescent="0.3">
      <c r="A1381" s="4">
        <v>42311</v>
      </c>
      <c r="B1381" s="11">
        <v>133.199997</v>
      </c>
      <c r="C1381" s="11">
        <v>156.055756</v>
      </c>
      <c r="D1381" s="3">
        <f>B1381-'ADF test'!$E$3*'Profitability analysis'!C1381</f>
        <v>-27.315378180758586</v>
      </c>
      <c r="E1381" s="3">
        <f t="shared" si="278"/>
        <v>-37.531758162927424</v>
      </c>
      <c r="F1381" s="3">
        <f t="shared" si="274"/>
        <v>6.1346335079244803</v>
      </c>
      <c r="G1381" s="17">
        <f t="shared" si="275"/>
        <v>1.6653610959761032</v>
      </c>
      <c r="H1381" s="30">
        <f t="shared" si="276"/>
        <v>0.5</v>
      </c>
      <c r="I1381" s="30">
        <f>(C1381-C1380)*'ADF test'!$E$3</f>
        <v>-1.0633563657962546</v>
      </c>
      <c r="J1381" s="5">
        <f t="shared" si="279"/>
        <v>-10</v>
      </c>
      <c r="K1381" s="49">
        <f t="shared" ref="K1381:K1444" si="285">J1381+K1380</f>
        <v>240</v>
      </c>
      <c r="L1381" s="5">
        <f t="shared" si="280"/>
        <v>-10</v>
      </c>
      <c r="M1381" s="49">
        <f t="shared" ref="M1381:M1444" si="286">L1381+M1380</f>
        <v>-1791</v>
      </c>
      <c r="N1381" s="42">
        <f t="shared" si="277"/>
        <v>-10</v>
      </c>
      <c r="P1381" s="5">
        <f t="shared" si="281"/>
        <v>125</v>
      </c>
      <c r="Q1381" s="5">
        <f t="shared" si="282"/>
        <v>265.83909144906363</v>
      </c>
      <c r="R1381" s="5">
        <f t="shared" si="283"/>
        <v>390.83909144906363</v>
      </c>
      <c r="S1381" s="3">
        <f t="shared" si="284"/>
        <v>46112.424676526352</v>
      </c>
    </row>
    <row r="1382" spans="1:19" x14ac:dyDescent="0.3">
      <c r="A1382" s="4">
        <v>42312</v>
      </c>
      <c r="B1382" s="11">
        <v>133.449997</v>
      </c>
      <c r="C1382" s="11">
        <v>161.175568</v>
      </c>
      <c r="D1382" s="3">
        <f>B1382-'ADF test'!$E$3*'Profitability analysis'!C1382</f>
        <v>-32.331499502390272</v>
      </c>
      <c r="E1382" s="3">
        <f t="shared" si="278"/>
        <v>-37.277363908444521</v>
      </c>
      <c r="F1382" s="3">
        <f t="shared" si="274"/>
        <v>6.1883282500480297</v>
      </c>
      <c r="G1382" s="17">
        <f t="shared" si="275"/>
        <v>0.799224638094442</v>
      </c>
      <c r="H1382" s="30">
        <f t="shared" si="276"/>
        <v>0.25</v>
      </c>
      <c r="I1382" s="30">
        <f>(C1382-C1381)*'ADF test'!$E$3</f>
        <v>5.2661213216316698</v>
      </c>
      <c r="J1382" s="5">
        <f t="shared" si="279"/>
        <v>0</v>
      </c>
      <c r="K1382" s="49">
        <f t="shared" si="285"/>
        <v>240</v>
      </c>
      <c r="L1382" s="5">
        <f t="shared" si="280"/>
        <v>0</v>
      </c>
      <c r="M1382" s="49">
        <f t="shared" si="286"/>
        <v>-1791</v>
      </c>
      <c r="N1382" s="42">
        <f t="shared" si="277"/>
        <v>0</v>
      </c>
      <c r="P1382" s="5">
        <f t="shared" si="281"/>
        <v>60</v>
      </c>
      <c r="Q1382" s="5">
        <f t="shared" si="282"/>
        <v>-1263.8691171916007</v>
      </c>
      <c r="R1382" s="5">
        <f t="shared" si="283"/>
        <v>-1203.8691171916007</v>
      </c>
      <c r="S1382" s="3">
        <f t="shared" si="284"/>
        <v>44908.555559334753</v>
      </c>
    </row>
    <row r="1383" spans="1:19" x14ac:dyDescent="0.3">
      <c r="A1383" s="4">
        <v>42313</v>
      </c>
      <c r="B1383" s="11">
        <v>132.5</v>
      </c>
      <c r="C1383" s="11">
        <v>159.45254499999999</v>
      </c>
      <c r="D1383" s="3">
        <f>B1383-'ADF test'!$E$3*'Profitability analysis'!C1383</f>
        <v>-31.509234521293735</v>
      </c>
      <c r="E1383" s="3">
        <f t="shared" si="278"/>
        <v>-36.992495313007105</v>
      </c>
      <c r="F1383" s="3">
        <f t="shared" si="274"/>
        <v>6.2524111649419574</v>
      </c>
      <c r="G1383" s="17">
        <f t="shared" si="275"/>
        <v>0.87698339841414963</v>
      </c>
      <c r="H1383" s="30">
        <f t="shared" si="276"/>
        <v>-0.94999699999999621</v>
      </c>
      <c r="I1383" s="30">
        <f>(C1383-C1382)*'ADF test'!$E$3</f>
        <v>-1.7722619810965392</v>
      </c>
      <c r="J1383" s="5">
        <f t="shared" si="279"/>
        <v>0</v>
      </c>
      <c r="K1383" s="49">
        <f t="shared" si="285"/>
        <v>240</v>
      </c>
      <c r="L1383" s="5">
        <f t="shared" si="280"/>
        <v>0</v>
      </c>
      <c r="M1383" s="49">
        <f t="shared" si="286"/>
        <v>-1791</v>
      </c>
      <c r="N1383" s="42">
        <f t="shared" si="277"/>
        <v>0</v>
      </c>
      <c r="P1383" s="5">
        <f t="shared" si="281"/>
        <v>-227.99927999999909</v>
      </c>
      <c r="Q1383" s="5">
        <f t="shared" si="282"/>
        <v>425.34287546316943</v>
      </c>
      <c r="R1383" s="5">
        <f t="shared" si="283"/>
        <v>197.34359546317035</v>
      </c>
      <c r="S1383" s="3">
        <f t="shared" si="284"/>
        <v>45105.899154797924</v>
      </c>
    </row>
    <row r="1384" spans="1:19" x14ac:dyDescent="0.3">
      <c r="A1384" s="4">
        <v>42314</v>
      </c>
      <c r="B1384" s="11">
        <v>134.5</v>
      </c>
      <c r="C1384" s="11">
        <v>160.38789399999999</v>
      </c>
      <c r="D1384" s="3">
        <f>B1384-'ADF test'!$E$3*'Profitability analysis'!C1384</f>
        <v>-30.47131307262859</v>
      </c>
      <c r="E1384" s="3">
        <f t="shared" si="278"/>
        <v>-36.721484243239303</v>
      </c>
      <c r="F1384" s="3">
        <f t="shared" si="274"/>
        <v>6.3556105012247315</v>
      </c>
      <c r="G1384" s="17">
        <f t="shared" si="275"/>
        <v>0.98341003895790968</v>
      </c>
      <c r="H1384" s="30">
        <f t="shared" si="276"/>
        <v>2</v>
      </c>
      <c r="I1384" s="30">
        <f>(C1384-C1383)*'ADF test'!$E$3</f>
        <v>0.96207855133486853</v>
      </c>
      <c r="J1384" s="5">
        <f t="shared" si="279"/>
        <v>0</v>
      </c>
      <c r="K1384" s="49">
        <f t="shared" si="285"/>
        <v>240</v>
      </c>
      <c r="L1384" s="5">
        <f t="shared" si="280"/>
        <v>0</v>
      </c>
      <c r="M1384" s="49">
        <f t="shared" si="286"/>
        <v>-1791</v>
      </c>
      <c r="N1384" s="42">
        <f t="shared" si="277"/>
        <v>0</v>
      </c>
      <c r="P1384" s="5">
        <f t="shared" si="281"/>
        <v>480</v>
      </c>
      <c r="Q1384" s="5">
        <f t="shared" si="282"/>
        <v>-230.89885232036843</v>
      </c>
      <c r="R1384" s="5">
        <f t="shared" si="283"/>
        <v>249.10114767963157</v>
      </c>
      <c r="S1384" s="3">
        <f t="shared" si="284"/>
        <v>45355.000302477558</v>
      </c>
    </row>
    <row r="1385" spans="1:19" x14ac:dyDescent="0.3">
      <c r="A1385" s="4">
        <v>42317</v>
      </c>
      <c r="B1385" s="11">
        <v>133.550003</v>
      </c>
      <c r="C1385" s="11">
        <v>160.78173799999999</v>
      </c>
      <c r="D1385" s="3">
        <f>B1385-'ADF test'!$E$3*'Profitability analysis'!C1385</f>
        <v>-31.82640898754903</v>
      </c>
      <c r="E1385" s="3">
        <f t="shared" si="278"/>
        <v>-36.24290842485204</v>
      </c>
      <c r="F1385" s="3">
        <f t="shared" si="274"/>
        <v>6.1559538387497339</v>
      </c>
      <c r="G1385" s="17">
        <f t="shared" si="275"/>
        <v>0.71743543778749241</v>
      </c>
      <c r="H1385" s="30">
        <f t="shared" si="276"/>
        <v>-0.94999699999999621</v>
      </c>
      <c r="I1385" s="30">
        <f>(C1385-C1384)*'ADF test'!$E$3</f>
        <v>0.40509891492045264</v>
      </c>
      <c r="J1385" s="5">
        <f t="shared" si="279"/>
        <v>0</v>
      </c>
      <c r="K1385" s="49">
        <f t="shared" si="285"/>
        <v>240</v>
      </c>
      <c r="L1385" s="5">
        <f t="shared" si="280"/>
        <v>0</v>
      </c>
      <c r="M1385" s="49">
        <f t="shared" si="286"/>
        <v>-1791</v>
      </c>
      <c r="N1385" s="42">
        <f t="shared" si="277"/>
        <v>0</v>
      </c>
      <c r="P1385" s="5">
        <f t="shared" si="281"/>
        <v>-227.99927999999909</v>
      </c>
      <c r="Q1385" s="5">
        <f t="shared" si="282"/>
        <v>-97.223739580908628</v>
      </c>
      <c r="R1385" s="5">
        <f t="shared" si="283"/>
        <v>-325.2230195809077</v>
      </c>
      <c r="S1385" s="3">
        <f t="shared" si="284"/>
        <v>45029.777282896648</v>
      </c>
    </row>
    <row r="1386" spans="1:19" x14ac:dyDescent="0.3">
      <c r="A1386" s="4">
        <v>42318</v>
      </c>
      <c r="B1386" s="11">
        <v>131.89999399999999</v>
      </c>
      <c r="C1386" s="11">
        <v>158.07414199999999</v>
      </c>
      <c r="D1386" s="3">
        <f>B1386-'ADF test'!$E$3*'Profitability analysis'!C1386</f>
        <v>-30.691446776503682</v>
      </c>
      <c r="E1386" s="3">
        <f t="shared" si="278"/>
        <v>-35.726734081601577</v>
      </c>
      <c r="F1386" s="3">
        <f t="shared" si="274"/>
        <v>5.9397061072040946</v>
      </c>
      <c r="G1386" s="17">
        <f t="shared" si="275"/>
        <v>0.84773340872720016</v>
      </c>
      <c r="H1386" s="30">
        <f t="shared" si="276"/>
        <v>-1.6500090000000114</v>
      </c>
      <c r="I1386" s="30">
        <f>(C1386-C1385)*'ADF test'!$E$3</f>
        <v>-2.7849712110453679</v>
      </c>
      <c r="J1386" s="5">
        <f t="shared" si="279"/>
        <v>0</v>
      </c>
      <c r="K1386" s="49">
        <f t="shared" si="285"/>
        <v>240</v>
      </c>
      <c r="L1386" s="5">
        <f t="shared" si="280"/>
        <v>0</v>
      </c>
      <c r="M1386" s="49">
        <f t="shared" si="286"/>
        <v>-1791</v>
      </c>
      <c r="N1386" s="42">
        <f t="shared" si="277"/>
        <v>0</v>
      </c>
      <c r="P1386" s="5">
        <f t="shared" si="281"/>
        <v>-396.00216000000273</v>
      </c>
      <c r="Q1386" s="5">
        <f t="shared" si="282"/>
        <v>668.39309065088833</v>
      </c>
      <c r="R1386" s="5">
        <f t="shared" si="283"/>
        <v>272.39093065088559</v>
      </c>
      <c r="S1386" s="3">
        <f t="shared" si="284"/>
        <v>45302.168213547535</v>
      </c>
    </row>
    <row r="1387" spans="1:19" x14ac:dyDescent="0.3">
      <c r="A1387" s="4">
        <v>42321</v>
      </c>
      <c r="B1387" s="11">
        <v>130.25</v>
      </c>
      <c r="C1387" s="11">
        <v>158.22183200000001</v>
      </c>
      <c r="D1387" s="3">
        <f>B1387-'ADF test'!$E$3*'Profitability analysis'!C1387</f>
        <v>-32.493351326733233</v>
      </c>
      <c r="E1387" s="3">
        <f t="shared" si="278"/>
        <v>-35.288935185497202</v>
      </c>
      <c r="F1387" s="3">
        <f t="shared" si="274"/>
        <v>5.6623569855260021</v>
      </c>
      <c r="G1387" s="17">
        <f t="shared" si="275"/>
        <v>0.49371381315413027</v>
      </c>
      <c r="H1387" s="30">
        <f t="shared" si="276"/>
        <v>-1.6499939999999924</v>
      </c>
      <c r="I1387" s="30">
        <f>(C1387-C1386)*'ADF test'!$E$3</f>
        <v>0.15191055022954789</v>
      </c>
      <c r="J1387" s="5">
        <f t="shared" si="279"/>
        <v>0</v>
      </c>
      <c r="K1387" s="49">
        <f t="shared" si="285"/>
        <v>240</v>
      </c>
      <c r="L1387" s="5">
        <f t="shared" si="280"/>
        <v>0</v>
      </c>
      <c r="M1387" s="49">
        <f t="shared" si="286"/>
        <v>-1791</v>
      </c>
      <c r="N1387" s="42">
        <f t="shared" si="277"/>
        <v>0</v>
      </c>
      <c r="P1387" s="5">
        <f t="shared" si="281"/>
        <v>-395.99855999999818</v>
      </c>
      <c r="Q1387" s="5">
        <f t="shared" si="282"/>
        <v>-36.458532055091496</v>
      </c>
      <c r="R1387" s="5">
        <f t="shared" si="283"/>
        <v>-432.45709205508967</v>
      </c>
      <c r="S1387" s="3">
        <f t="shared" si="284"/>
        <v>44869.711121492444</v>
      </c>
    </row>
    <row r="1388" spans="1:19" x14ac:dyDescent="0.3">
      <c r="A1388" s="4">
        <v>42324</v>
      </c>
      <c r="B1388" s="11">
        <v>133.050003</v>
      </c>
      <c r="C1388" s="11">
        <v>163.19395399999999</v>
      </c>
      <c r="D1388" s="3">
        <f>B1388-'ADF test'!$E$3*'Profitability analysis'!C1388</f>
        <v>-34.807559098135329</v>
      </c>
      <c r="E1388" s="3">
        <f t="shared" si="278"/>
        <v>-34.962853007441254</v>
      </c>
      <c r="F1388" s="3">
        <f t="shared" si="274"/>
        <v>5.3830445376323981</v>
      </c>
      <c r="G1388" s="17">
        <f t="shared" si="275"/>
        <v>2.8848713440930845E-2</v>
      </c>
      <c r="H1388" s="30">
        <f t="shared" si="276"/>
        <v>2.8000030000000038</v>
      </c>
      <c r="I1388" s="30">
        <f>(C1388-C1387)*'ADF test'!$E$3</f>
        <v>5.1142107714021217</v>
      </c>
      <c r="J1388" s="5">
        <f t="shared" si="279"/>
        <v>0</v>
      </c>
      <c r="K1388" s="49">
        <f t="shared" si="285"/>
        <v>240</v>
      </c>
      <c r="L1388" s="5">
        <f t="shared" si="280"/>
        <v>0</v>
      </c>
      <c r="M1388" s="49">
        <f t="shared" si="286"/>
        <v>-1791</v>
      </c>
      <c r="N1388" s="42">
        <f t="shared" si="277"/>
        <v>0</v>
      </c>
      <c r="P1388" s="5">
        <f t="shared" si="281"/>
        <v>672.00072000000091</v>
      </c>
      <c r="Q1388" s="5">
        <f t="shared" si="282"/>
        <v>-1227.4105851365091</v>
      </c>
      <c r="R1388" s="5">
        <f t="shared" si="283"/>
        <v>-555.40986513650819</v>
      </c>
      <c r="S1388" s="3">
        <f t="shared" si="284"/>
        <v>44314.301256355939</v>
      </c>
    </row>
    <row r="1389" spans="1:19" x14ac:dyDescent="0.3">
      <c r="A1389" s="4">
        <v>42325</v>
      </c>
      <c r="B1389" s="11">
        <v>131.800003</v>
      </c>
      <c r="C1389" s="11">
        <v>162.652435</v>
      </c>
      <c r="D1389" s="3">
        <f>B1389-'ADF test'!$E$3*'Profitability analysis'!C1389</f>
        <v>-35.50056506164168</v>
      </c>
      <c r="E1389" s="3">
        <f t="shared" si="278"/>
        <v>-34.751948316496488</v>
      </c>
      <c r="F1389" s="3">
        <f t="shared" si="274"/>
        <v>5.2264789795849538</v>
      </c>
      <c r="G1389" s="17">
        <f t="shared" si="275"/>
        <v>-0.14323538812063513</v>
      </c>
      <c r="H1389" s="30">
        <f t="shared" si="276"/>
        <v>-1.25</v>
      </c>
      <c r="I1389" s="30">
        <f>(C1389-C1388)*'ADF test'!$E$3</f>
        <v>-0.55699403649365054</v>
      </c>
      <c r="J1389" s="5">
        <f t="shared" si="279"/>
        <v>0</v>
      </c>
      <c r="K1389" s="49">
        <f t="shared" si="285"/>
        <v>240</v>
      </c>
      <c r="L1389" s="5">
        <f t="shared" si="280"/>
        <v>0</v>
      </c>
      <c r="M1389" s="49">
        <f t="shared" si="286"/>
        <v>-1791</v>
      </c>
      <c r="N1389" s="42">
        <f t="shared" si="277"/>
        <v>0</v>
      </c>
      <c r="P1389" s="5">
        <f t="shared" si="281"/>
        <v>-300</v>
      </c>
      <c r="Q1389" s="5">
        <f t="shared" si="282"/>
        <v>133.67856875847613</v>
      </c>
      <c r="R1389" s="5">
        <f t="shared" si="283"/>
        <v>-166.32143124152387</v>
      </c>
      <c r="S1389" s="3">
        <f t="shared" si="284"/>
        <v>44147.979825114417</v>
      </c>
    </row>
    <row r="1390" spans="1:19" x14ac:dyDescent="0.3">
      <c r="A1390" s="4">
        <v>42326</v>
      </c>
      <c r="B1390" s="11">
        <v>128.60000600000001</v>
      </c>
      <c r="C1390" s="11">
        <v>157.532623</v>
      </c>
      <c r="D1390" s="3">
        <f>B1390-'ADF test'!$E$3*'Profitability analysis'!C1390</f>
        <v>-33.434440740010018</v>
      </c>
      <c r="E1390" s="3">
        <f t="shared" si="278"/>
        <v>-34.476077701795433</v>
      </c>
      <c r="F1390" s="3">
        <f t="shared" si="274"/>
        <v>5.0623587808843551</v>
      </c>
      <c r="G1390" s="17">
        <f t="shared" si="275"/>
        <v>0.20576118897749252</v>
      </c>
      <c r="H1390" s="30">
        <f t="shared" si="276"/>
        <v>-3.1999969999999962</v>
      </c>
      <c r="I1390" s="30">
        <f>(C1390-C1389)*'ADF test'!$E$3</f>
        <v>-5.2661213216316698</v>
      </c>
      <c r="J1390" s="5">
        <f t="shared" si="279"/>
        <v>0</v>
      </c>
      <c r="K1390" s="49">
        <f t="shared" si="285"/>
        <v>240</v>
      </c>
      <c r="L1390" s="5">
        <f t="shared" si="280"/>
        <v>0</v>
      </c>
      <c r="M1390" s="49">
        <f t="shared" si="286"/>
        <v>-1791</v>
      </c>
      <c r="N1390" s="42">
        <f t="shared" si="277"/>
        <v>0</v>
      </c>
      <c r="P1390" s="5">
        <f t="shared" si="281"/>
        <v>-767.99927999999909</v>
      </c>
      <c r="Q1390" s="5">
        <f t="shared" si="282"/>
        <v>1263.8691171916007</v>
      </c>
      <c r="R1390" s="5">
        <f t="shared" si="283"/>
        <v>495.86983719160162</v>
      </c>
      <c r="S1390" s="3">
        <f t="shared" si="284"/>
        <v>44643.84966230602</v>
      </c>
    </row>
    <row r="1391" spans="1:19" x14ac:dyDescent="0.3">
      <c r="A1391" s="4">
        <v>42327</v>
      </c>
      <c r="B1391" s="11">
        <v>128.89999399999999</v>
      </c>
      <c r="C1391" s="11">
        <v>158.81257600000001</v>
      </c>
      <c r="D1391" s="3">
        <f>B1391-'ADF test'!$E$3*'Profitability analysis'!C1391</f>
        <v>-34.450983070417948</v>
      </c>
      <c r="E1391" s="3">
        <f t="shared" si="278"/>
        <v>-34.107134769851108</v>
      </c>
      <c r="F1391" s="3">
        <f t="shared" si="274"/>
        <v>4.6131811174094022</v>
      </c>
      <c r="G1391" s="17">
        <f t="shared" si="275"/>
        <v>-7.4536050464008921E-2</v>
      </c>
      <c r="H1391" s="30">
        <f t="shared" si="276"/>
        <v>0.29998799999998482</v>
      </c>
      <c r="I1391" s="30">
        <f>(C1391-C1390)*'ADF test'!$E$3</f>
        <v>1.3165303304079248</v>
      </c>
      <c r="J1391" s="5">
        <f t="shared" si="279"/>
        <v>0</v>
      </c>
      <c r="K1391" s="49">
        <f t="shared" si="285"/>
        <v>240</v>
      </c>
      <c r="L1391" s="5">
        <f t="shared" si="280"/>
        <v>0</v>
      </c>
      <c r="M1391" s="49">
        <f t="shared" si="286"/>
        <v>-1791</v>
      </c>
      <c r="N1391" s="42">
        <f t="shared" si="277"/>
        <v>0</v>
      </c>
      <c r="P1391" s="5">
        <f t="shared" si="281"/>
        <v>71.997119999996357</v>
      </c>
      <c r="Q1391" s="5">
        <f t="shared" si="282"/>
        <v>-315.96727929790194</v>
      </c>
      <c r="R1391" s="5">
        <f t="shared" si="283"/>
        <v>-243.97015929790558</v>
      </c>
      <c r="S1391" s="3">
        <f t="shared" si="284"/>
        <v>44399.879503008116</v>
      </c>
    </row>
    <row r="1392" spans="1:19" x14ac:dyDescent="0.3">
      <c r="A1392" s="4">
        <v>42328</v>
      </c>
      <c r="B1392" s="11">
        <v>129.60000600000001</v>
      </c>
      <c r="C1392" s="11">
        <v>159.45254499999999</v>
      </c>
      <c r="D1392" s="3">
        <f>B1392-'ADF test'!$E$3*'Profitability analysis'!C1392</f>
        <v>-34.409228521293727</v>
      </c>
      <c r="E1392" s="3">
        <f t="shared" si="278"/>
        <v>-33.735676726380554</v>
      </c>
      <c r="F1392" s="3">
        <f t="shared" si="274"/>
        <v>4.0772981622488649</v>
      </c>
      <c r="G1392" s="17">
        <f t="shared" si="275"/>
        <v>-0.16519561928276313</v>
      </c>
      <c r="H1392" s="30">
        <f t="shared" si="276"/>
        <v>0.70001200000001518</v>
      </c>
      <c r="I1392" s="30">
        <f>(C1392-C1391)*'ADF test'!$E$3</f>
        <v>0.65825745087577281</v>
      </c>
      <c r="J1392" s="5">
        <f t="shared" si="279"/>
        <v>0</v>
      </c>
      <c r="K1392" s="49">
        <f t="shared" si="285"/>
        <v>240</v>
      </c>
      <c r="L1392" s="5">
        <f t="shared" si="280"/>
        <v>0</v>
      </c>
      <c r="M1392" s="49">
        <f t="shared" si="286"/>
        <v>-1791</v>
      </c>
      <c r="N1392" s="42">
        <f t="shared" si="277"/>
        <v>0</v>
      </c>
      <c r="P1392" s="5">
        <f t="shared" si="281"/>
        <v>168.00288000000364</v>
      </c>
      <c r="Q1392" s="5">
        <f t="shared" si="282"/>
        <v>-157.98178821018547</v>
      </c>
      <c r="R1392" s="5">
        <f t="shared" si="283"/>
        <v>10.021091789818172</v>
      </c>
      <c r="S1392" s="3">
        <f t="shared" si="284"/>
        <v>44409.900594797931</v>
      </c>
    </row>
    <row r="1393" spans="1:19" x14ac:dyDescent="0.3">
      <c r="A1393" s="4">
        <v>42331</v>
      </c>
      <c r="B1393" s="11">
        <v>128.35000600000001</v>
      </c>
      <c r="C1393" s="11">
        <v>158.02491800000001</v>
      </c>
      <c r="D1393" s="3">
        <f>B1393-'ADF test'!$E$3*'Profitability analysis'!C1393</f>
        <v>-34.190804097889696</v>
      </c>
      <c r="E1393" s="3">
        <f t="shared" si="278"/>
        <v>-33.491959439991433</v>
      </c>
      <c r="F1393" s="3">
        <f t="shared" si="274"/>
        <v>3.8065771426653336</v>
      </c>
      <c r="G1393" s="17">
        <f t="shared" si="275"/>
        <v>-0.18358872858910144</v>
      </c>
      <c r="H1393" s="30">
        <f t="shared" si="276"/>
        <v>-1.25</v>
      </c>
      <c r="I1393" s="30">
        <f>(C1393-C1392)*'ADF test'!$E$3</f>
        <v>-1.4684244234040074</v>
      </c>
      <c r="J1393" s="5">
        <f t="shared" si="279"/>
        <v>0</v>
      </c>
      <c r="K1393" s="49">
        <f t="shared" si="285"/>
        <v>240</v>
      </c>
      <c r="L1393" s="5">
        <f t="shared" si="280"/>
        <v>0</v>
      </c>
      <c r="M1393" s="49">
        <f t="shared" si="286"/>
        <v>-1791</v>
      </c>
      <c r="N1393" s="42">
        <f t="shared" si="277"/>
        <v>0</v>
      </c>
      <c r="P1393" s="5">
        <f t="shared" si="281"/>
        <v>-300</v>
      </c>
      <c r="Q1393" s="5">
        <f t="shared" si="282"/>
        <v>352.42186161696179</v>
      </c>
      <c r="R1393" s="5">
        <f t="shared" si="283"/>
        <v>52.421861616961792</v>
      </c>
      <c r="S1393" s="3">
        <f t="shared" si="284"/>
        <v>44462.322456414891</v>
      </c>
    </row>
    <row r="1394" spans="1:19" x14ac:dyDescent="0.3">
      <c r="A1394" s="4">
        <v>42332</v>
      </c>
      <c r="B1394" s="11">
        <v>124.599998</v>
      </c>
      <c r="C1394" s="11">
        <v>156.351135</v>
      </c>
      <c r="D1394" s="3">
        <f>B1394-'ADF test'!$E$3*'Profitability analysis'!C1394</f>
        <v>-36.219197252640583</v>
      </c>
      <c r="E1394" s="3">
        <f t="shared" si="278"/>
        <v>-33.299124707086364</v>
      </c>
      <c r="F1394" s="3">
        <f t="shared" si="274"/>
        <v>3.4942031720482136</v>
      </c>
      <c r="G1394" s="17">
        <f t="shared" si="275"/>
        <v>-0.83569054281481492</v>
      </c>
      <c r="H1394" s="30">
        <f t="shared" si="276"/>
        <v>-3.7500080000000082</v>
      </c>
      <c r="I1394" s="30">
        <f>(C1394-C1393)*'ADF test'!$E$3</f>
        <v>-1.7216148452491427</v>
      </c>
      <c r="J1394" s="5">
        <f t="shared" si="279"/>
        <v>0</v>
      </c>
      <c r="K1394" s="49">
        <f t="shared" si="285"/>
        <v>240</v>
      </c>
      <c r="L1394" s="5">
        <f t="shared" si="280"/>
        <v>0</v>
      </c>
      <c r="M1394" s="49">
        <f t="shared" si="286"/>
        <v>-1791</v>
      </c>
      <c r="N1394" s="42">
        <f t="shared" si="277"/>
        <v>0</v>
      </c>
      <c r="P1394" s="5">
        <f t="shared" si="281"/>
        <v>-900.00192000000197</v>
      </c>
      <c r="Q1394" s="5">
        <f t="shared" si="282"/>
        <v>413.18756285979424</v>
      </c>
      <c r="R1394" s="5">
        <f t="shared" si="283"/>
        <v>-486.81435714020773</v>
      </c>
      <c r="S1394" s="3">
        <f t="shared" si="284"/>
        <v>43975.508099274681</v>
      </c>
    </row>
    <row r="1395" spans="1:19" x14ac:dyDescent="0.3">
      <c r="A1395" s="4">
        <v>42334</v>
      </c>
      <c r="B1395" s="11">
        <v>126.400002</v>
      </c>
      <c r="C1395" s="11">
        <v>157.532623</v>
      </c>
      <c r="D1395" s="3">
        <f>B1395-'ADF test'!$E$3*'Profitability analysis'!C1395</f>
        <v>-35.634444740010025</v>
      </c>
      <c r="E1395" s="3">
        <f t="shared" si="278"/>
        <v>-33.17155125558461</v>
      </c>
      <c r="F1395" s="3">
        <f t="shared" si="274"/>
        <v>3.3273319106238159</v>
      </c>
      <c r="G1395" s="17">
        <f t="shared" si="275"/>
        <v>-0.74020072255540792</v>
      </c>
      <c r="H1395" s="30">
        <f t="shared" si="276"/>
        <v>1.8000040000000013</v>
      </c>
      <c r="I1395" s="30">
        <f>(C1395-C1394)*'ADF test'!$E$3</f>
        <v>1.2152514873694524</v>
      </c>
      <c r="J1395" s="5">
        <f t="shared" si="279"/>
        <v>0</v>
      </c>
      <c r="K1395" s="49">
        <f t="shared" si="285"/>
        <v>240</v>
      </c>
      <c r="L1395" s="5">
        <f t="shared" si="280"/>
        <v>0</v>
      </c>
      <c r="M1395" s="49">
        <f t="shared" si="286"/>
        <v>-1791</v>
      </c>
      <c r="N1395" s="42">
        <f t="shared" si="277"/>
        <v>0</v>
      </c>
      <c r="P1395" s="5">
        <f t="shared" si="281"/>
        <v>432.0009600000003</v>
      </c>
      <c r="Q1395" s="5">
        <f t="shared" si="282"/>
        <v>-291.66035696866857</v>
      </c>
      <c r="R1395" s="5">
        <f t="shared" si="283"/>
        <v>140.34060303133174</v>
      </c>
      <c r="S1395" s="3">
        <f t="shared" si="284"/>
        <v>44115.848702306015</v>
      </c>
    </row>
    <row r="1396" spans="1:19" x14ac:dyDescent="0.3">
      <c r="A1396" s="4">
        <v>42335</v>
      </c>
      <c r="B1396" s="11">
        <v>130.300003</v>
      </c>
      <c r="C1396" s="11">
        <v>165.655396</v>
      </c>
      <c r="D1396" s="3">
        <f>B1396-'ADF test'!$E$3*'Profitability analysis'!C1396</f>
        <v>-40.089341944489803</v>
      </c>
      <c r="E1396" s="3">
        <f t="shared" si="278"/>
        <v>-33.153950637783673</v>
      </c>
      <c r="F1396" s="3">
        <f t="shared" si="274"/>
        <v>3.2877486859603531</v>
      </c>
      <c r="G1396" s="17">
        <f t="shared" si="275"/>
        <v>-2.1094651596462577</v>
      </c>
      <c r="H1396" s="30">
        <f t="shared" si="276"/>
        <v>3.9000010000000032</v>
      </c>
      <c r="I1396" s="30">
        <f>(C1396-C1395)*'ADF test'!$E$3</f>
        <v>8.3548982044797828</v>
      </c>
      <c r="J1396" s="5">
        <f t="shared" si="279"/>
        <v>10</v>
      </c>
      <c r="K1396" s="49">
        <f t="shared" si="285"/>
        <v>250</v>
      </c>
      <c r="L1396" s="5">
        <f t="shared" si="280"/>
        <v>0</v>
      </c>
      <c r="M1396" s="49">
        <f t="shared" si="286"/>
        <v>-1791</v>
      </c>
      <c r="N1396" s="42">
        <f t="shared" si="277"/>
        <v>10</v>
      </c>
      <c r="P1396" s="5">
        <f t="shared" si="281"/>
        <v>936.00024000000076</v>
      </c>
      <c r="Q1396" s="5">
        <f t="shared" si="282"/>
        <v>-2005.1755690751479</v>
      </c>
      <c r="R1396" s="5">
        <f t="shared" si="283"/>
        <v>-1069.1753290751471</v>
      </c>
      <c r="S1396" s="3">
        <f t="shared" si="284"/>
        <v>43046.673373230871</v>
      </c>
    </row>
    <row r="1397" spans="1:19" x14ac:dyDescent="0.3">
      <c r="A1397" s="4">
        <v>42338</v>
      </c>
      <c r="B1397" s="11">
        <v>130.75</v>
      </c>
      <c r="C1397" s="11">
        <v>170.578293</v>
      </c>
      <c r="D1397" s="3">
        <f>B1397-'ADF test'!$E$3*'Profitability analysis'!C1397</f>
        <v>-44.702924008700876</v>
      </c>
      <c r="E1397" s="3">
        <f t="shared" si="278"/>
        <v>-33.307734879367054</v>
      </c>
      <c r="F1397" s="3">
        <f t="shared" si="274"/>
        <v>3.7047887763400507</v>
      </c>
      <c r="G1397" s="17">
        <f t="shared" si="275"/>
        <v>-3.0757999490030561</v>
      </c>
      <c r="H1397" s="30">
        <f t="shared" si="276"/>
        <v>0.44999699999999621</v>
      </c>
      <c r="I1397" s="30">
        <f>(C1397-C1396)*'ADF test'!$E$3</f>
        <v>5.0635790642110754</v>
      </c>
      <c r="J1397" s="5">
        <f t="shared" si="279"/>
        <v>0</v>
      </c>
      <c r="K1397" s="49">
        <f t="shared" si="285"/>
        <v>250</v>
      </c>
      <c r="L1397" s="5">
        <f t="shared" si="280"/>
        <v>0</v>
      </c>
      <c r="M1397" s="49">
        <f t="shared" si="286"/>
        <v>-1791</v>
      </c>
      <c r="N1397" s="42">
        <f t="shared" si="277"/>
        <v>0</v>
      </c>
      <c r="P1397" s="5">
        <f t="shared" si="281"/>
        <v>112.49924999999905</v>
      </c>
      <c r="Q1397" s="5">
        <f t="shared" si="282"/>
        <v>-1265.8947660527688</v>
      </c>
      <c r="R1397" s="5">
        <f t="shared" si="283"/>
        <v>-1153.3955160527698</v>
      </c>
      <c r="S1397" s="3">
        <f t="shared" si="284"/>
        <v>41893.277857178102</v>
      </c>
    </row>
    <row r="1398" spans="1:19" x14ac:dyDescent="0.3">
      <c r="A1398" s="4">
        <v>42339</v>
      </c>
      <c r="B1398" s="11">
        <v>130.60000600000001</v>
      </c>
      <c r="C1398" s="11">
        <v>169.93832399999999</v>
      </c>
      <c r="D1398" s="3">
        <f>B1398-'ADF test'!$E$3*'Profitability analysis'!C1398</f>
        <v>-44.194660557825074</v>
      </c>
      <c r="E1398" s="3">
        <f t="shared" si="278"/>
        <v>-33.569817498037416</v>
      </c>
      <c r="F1398" s="3">
        <f t="shared" si="274"/>
        <v>4.1744526291102781</v>
      </c>
      <c r="G1398" s="17">
        <f t="shared" si="275"/>
        <v>-2.5452062830216335</v>
      </c>
      <c r="H1398" s="30">
        <f t="shared" si="276"/>
        <v>-0.14999399999999241</v>
      </c>
      <c r="I1398" s="30">
        <f>(C1398-C1397)*'ADF test'!$E$3</f>
        <v>-0.65825745087580201</v>
      </c>
      <c r="J1398" s="5">
        <f t="shared" si="279"/>
        <v>0</v>
      </c>
      <c r="K1398" s="49">
        <f t="shared" si="285"/>
        <v>250</v>
      </c>
      <c r="L1398" s="5">
        <f t="shared" si="280"/>
        <v>0</v>
      </c>
      <c r="M1398" s="49">
        <f t="shared" si="286"/>
        <v>-1791</v>
      </c>
      <c r="N1398" s="42">
        <f t="shared" si="277"/>
        <v>0</v>
      </c>
      <c r="P1398" s="5">
        <f t="shared" si="281"/>
        <v>-37.498499999998103</v>
      </c>
      <c r="Q1398" s="5">
        <f t="shared" si="282"/>
        <v>164.56436271895049</v>
      </c>
      <c r="R1398" s="5">
        <f t="shared" si="283"/>
        <v>127.06586271895239</v>
      </c>
      <c r="S1398" s="3">
        <f t="shared" si="284"/>
        <v>42020.343719897057</v>
      </c>
    </row>
    <row r="1399" spans="1:19" x14ac:dyDescent="0.3">
      <c r="A1399" s="4">
        <v>42340</v>
      </c>
      <c r="B1399" s="11">
        <v>127.400002</v>
      </c>
      <c r="C1399" s="11">
        <v>167.821472</v>
      </c>
      <c r="D1399" s="3">
        <f>B1399-'ADF test'!$E$3*'Profitability analysis'!C1399</f>
        <v>-45.217319090464429</v>
      </c>
      <c r="E1399" s="3">
        <f t="shared" si="278"/>
        <v>-33.814887426723786</v>
      </c>
      <c r="F1399" s="3">
        <f t="shared" si="274"/>
        <v>4.6266380504847406</v>
      </c>
      <c r="G1399" s="17">
        <f t="shared" si="275"/>
        <v>-2.4645177641561977</v>
      </c>
      <c r="H1399" s="30">
        <f t="shared" si="276"/>
        <v>-3.200004000000007</v>
      </c>
      <c r="I1399" s="30">
        <f>(C1399-C1398)*'ADF test'!$E$3</f>
        <v>-2.1773454673606416</v>
      </c>
      <c r="J1399" s="5">
        <f t="shared" si="279"/>
        <v>10</v>
      </c>
      <c r="K1399" s="49">
        <f t="shared" si="285"/>
        <v>260</v>
      </c>
      <c r="L1399" s="5">
        <f t="shared" si="280"/>
        <v>0</v>
      </c>
      <c r="M1399" s="49">
        <f t="shared" si="286"/>
        <v>-1791</v>
      </c>
      <c r="N1399" s="42">
        <f t="shared" si="277"/>
        <v>10</v>
      </c>
      <c r="P1399" s="5">
        <f t="shared" si="281"/>
        <v>-800.0010000000018</v>
      </c>
      <c r="Q1399" s="5">
        <f t="shared" si="282"/>
        <v>544.33636684016039</v>
      </c>
      <c r="R1399" s="5">
        <f t="shared" si="283"/>
        <v>-255.6646331598414</v>
      </c>
      <c r="S1399" s="3">
        <f t="shared" si="284"/>
        <v>41764.679086737218</v>
      </c>
    </row>
    <row r="1400" spans="1:19" x14ac:dyDescent="0.3">
      <c r="A1400" s="4">
        <v>42341</v>
      </c>
      <c r="B1400" s="11">
        <v>125.300003</v>
      </c>
      <c r="C1400" s="11">
        <v>166.14769000000001</v>
      </c>
      <c r="D1400" s="3">
        <f>B1400-'ADF test'!$E$3*'Profitability analysis'!C1400</f>
        <v>-45.595704273792393</v>
      </c>
      <c r="E1400" s="3">
        <f t="shared" si="278"/>
        <v>-34.190317212353357</v>
      </c>
      <c r="F1400" s="3">
        <f t="shared" si="274"/>
        <v>5.1025976656911229</v>
      </c>
      <c r="G1400" s="17">
        <f t="shared" si="275"/>
        <v>-2.2352119074812906</v>
      </c>
      <c r="H1400" s="30">
        <f t="shared" si="276"/>
        <v>-2.0999989999999968</v>
      </c>
      <c r="I1400" s="30">
        <f>(C1400-C1399)*'ADF test'!$E$3</f>
        <v>-1.7216138166720274</v>
      </c>
      <c r="J1400" s="5">
        <f t="shared" si="279"/>
        <v>10</v>
      </c>
      <c r="K1400" s="49">
        <f t="shared" si="285"/>
        <v>270</v>
      </c>
      <c r="L1400" s="5">
        <f t="shared" si="280"/>
        <v>0</v>
      </c>
      <c r="M1400" s="49">
        <f t="shared" si="286"/>
        <v>-1791</v>
      </c>
      <c r="N1400" s="42">
        <f t="shared" si="277"/>
        <v>10</v>
      </c>
      <c r="P1400" s="5">
        <f t="shared" si="281"/>
        <v>-545.99973999999918</v>
      </c>
      <c r="Q1400" s="5">
        <f t="shared" si="282"/>
        <v>447.61959233472714</v>
      </c>
      <c r="R1400" s="5">
        <f t="shared" si="283"/>
        <v>-98.380147665272034</v>
      </c>
      <c r="S1400" s="3">
        <f t="shared" si="284"/>
        <v>41666.298939071945</v>
      </c>
    </row>
    <row r="1401" spans="1:19" x14ac:dyDescent="0.3">
      <c r="A1401" s="4">
        <v>42342</v>
      </c>
      <c r="B1401" s="11">
        <v>123.349998</v>
      </c>
      <c r="C1401" s="11">
        <v>162.94781499999999</v>
      </c>
      <c r="D1401" s="3">
        <f>B1401-'ADF test'!$E$3*'Profitability analysis'!C1401</f>
        <v>-44.254391162100774</v>
      </c>
      <c r="E1401" s="3">
        <f t="shared" si="278"/>
        <v>-34.525133082916909</v>
      </c>
      <c r="F1401" s="3">
        <f t="shared" si="274"/>
        <v>5.4233872084641765</v>
      </c>
      <c r="G1401" s="17">
        <f t="shared" si="275"/>
        <v>-1.7939449471724236</v>
      </c>
      <c r="H1401" s="30">
        <f t="shared" si="276"/>
        <v>-1.9500050000000044</v>
      </c>
      <c r="I1401" s="30">
        <f>(C1401-C1400)*'ADF test'!$E$3</f>
        <v>-3.2913181116916514</v>
      </c>
      <c r="J1401" s="5">
        <f t="shared" si="279"/>
        <v>10</v>
      </c>
      <c r="K1401" s="49">
        <f t="shared" si="285"/>
        <v>280</v>
      </c>
      <c r="L1401" s="5">
        <f t="shared" si="280"/>
        <v>0</v>
      </c>
      <c r="M1401" s="49">
        <f t="shared" si="286"/>
        <v>-1791</v>
      </c>
      <c r="N1401" s="42">
        <f t="shared" si="277"/>
        <v>10</v>
      </c>
      <c r="P1401" s="5">
        <f t="shared" si="281"/>
        <v>-526.50135000000114</v>
      </c>
      <c r="Q1401" s="5">
        <f t="shared" si="282"/>
        <v>888.65589015674584</v>
      </c>
      <c r="R1401" s="5">
        <f t="shared" si="283"/>
        <v>362.1545401567447</v>
      </c>
      <c r="S1401" s="3">
        <f t="shared" si="284"/>
        <v>42028.453479228687</v>
      </c>
    </row>
    <row r="1402" spans="1:19" x14ac:dyDescent="0.3">
      <c r="A1402" s="4">
        <v>42345</v>
      </c>
      <c r="B1402" s="11">
        <v>121.75</v>
      </c>
      <c r="C1402" s="11">
        <v>162.7509</v>
      </c>
      <c r="D1402" s="3">
        <f>B1402-'ADF test'!$E$3*'Profitability analysis'!C1402</f>
        <v>-45.651846904680156</v>
      </c>
      <c r="E1402" s="3">
        <f t="shared" si="278"/>
        <v>-34.921424398457496</v>
      </c>
      <c r="F1402" s="3">
        <f t="shared" si="274"/>
        <v>5.7878958381367145</v>
      </c>
      <c r="G1402" s="17">
        <f t="shared" si="275"/>
        <v>-1.8539418825610867</v>
      </c>
      <c r="H1402" s="30">
        <f t="shared" si="276"/>
        <v>-1.5999979999999994</v>
      </c>
      <c r="I1402" s="30">
        <f>(C1402-C1401)*'ADF test'!$E$3</f>
        <v>-0.20254225742059437</v>
      </c>
      <c r="J1402" s="5">
        <f t="shared" si="279"/>
        <v>10</v>
      </c>
      <c r="K1402" s="49">
        <f t="shared" si="285"/>
        <v>290</v>
      </c>
      <c r="L1402" s="5">
        <f t="shared" si="280"/>
        <v>0</v>
      </c>
      <c r="M1402" s="49">
        <f t="shared" si="286"/>
        <v>-1791</v>
      </c>
      <c r="N1402" s="42">
        <f t="shared" si="277"/>
        <v>10</v>
      </c>
      <c r="P1402" s="5">
        <f t="shared" si="281"/>
        <v>-447.99943999999982</v>
      </c>
      <c r="Q1402" s="5">
        <f t="shared" si="282"/>
        <v>56.711832077766424</v>
      </c>
      <c r="R1402" s="5">
        <f t="shared" si="283"/>
        <v>-391.28760792223341</v>
      </c>
      <c r="S1402" s="3">
        <f t="shared" si="284"/>
        <v>41637.165871306453</v>
      </c>
    </row>
    <row r="1403" spans="1:19" x14ac:dyDescent="0.3">
      <c r="A1403" s="4">
        <v>42346</v>
      </c>
      <c r="B1403" s="11">
        <v>118.099998</v>
      </c>
      <c r="C1403" s="11">
        <v>158.12338299999999</v>
      </c>
      <c r="D1403" s="3">
        <f>B1403-'ADF test'!$E$3*'Profitability analysis'!C1403</f>
        <v>-44.542090940928148</v>
      </c>
      <c r="E1403" s="3">
        <f t="shared" si="278"/>
        <v>-35.284107233254794</v>
      </c>
      <c r="F1403" s="3">
        <f t="shared" si="274"/>
        <v>6.041569577021046</v>
      </c>
      <c r="G1403" s="17">
        <f t="shared" si="275"/>
        <v>-1.5323805493999203</v>
      </c>
      <c r="H1403" s="30">
        <f t="shared" si="276"/>
        <v>-3.6500020000000006</v>
      </c>
      <c r="I1403" s="30">
        <f>(C1403-C1402)*'ADF test'!$E$3</f>
        <v>-4.7597579637520084</v>
      </c>
      <c r="J1403" s="5">
        <f t="shared" si="279"/>
        <v>10</v>
      </c>
      <c r="K1403" s="49">
        <f t="shared" si="285"/>
        <v>300</v>
      </c>
      <c r="L1403" s="5">
        <f t="shared" si="280"/>
        <v>0</v>
      </c>
      <c r="M1403" s="49">
        <f t="shared" si="286"/>
        <v>-1791</v>
      </c>
      <c r="N1403" s="42">
        <f t="shared" si="277"/>
        <v>10</v>
      </c>
      <c r="P1403" s="5">
        <f t="shared" si="281"/>
        <v>-1058.5005800000001</v>
      </c>
      <c r="Q1403" s="5">
        <f t="shared" si="282"/>
        <v>1380.3298094880824</v>
      </c>
      <c r="R1403" s="5">
        <f t="shared" si="283"/>
        <v>321.82922948808232</v>
      </c>
      <c r="S1403" s="3">
        <f t="shared" si="284"/>
        <v>41958.995100794535</v>
      </c>
    </row>
    <row r="1404" spans="1:19" x14ac:dyDescent="0.3">
      <c r="A1404" s="4">
        <v>42347</v>
      </c>
      <c r="B1404" s="11">
        <v>116.900002</v>
      </c>
      <c r="C1404" s="11">
        <v>154.480423</v>
      </c>
      <c r="D1404" s="3">
        <f>B1404-'ADF test'!$E$3*'Profitability analysis'!C1404</f>
        <v>-41.995021749891606</v>
      </c>
      <c r="E1404" s="3">
        <f t="shared" si="278"/>
        <v>-35.595666241496652</v>
      </c>
      <c r="F1404" s="3">
        <f t="shared" si="274"/>
        <v>6.141135729550494</v>
      </c>
      <c r="G1404" s="17">
        <f t="shared" si="275"/>
        <v>-1.0420475609425035</v>
      </c>
      <c r="H1404" s="30">
        <f t="shared" si="276"/>
        <v>-1.1999959999999987</v>
      </c>
      <c r="I1404" s="30">
        <f>(C1404-C1403)*'ADF test'!$E$3</f>
        <v>-3.7470651910365573</v>
      </c>
      <c r="J1404" s="5">
        <f t="shared" si="279"/>
        <v>1</v>
      </c>
      <c r="K1404" s="49">
        <f t="shared" si="285"/>
        <v>301</v>
      </c>
      <c r="L1404" s="5">
        <f t="shared" si="280"/>
        <v>0</v>
      </c>
      <c r="M1404" s="49">
        <f t="shared" si="286"/>
        <v>-1791</v>
      </c>
      <c r="N1404" s="42">
        <f t="shared" si="277"/>
        <v>1</v>
      </c>
      <c r="P1404" s="5">
        <f t="shared" si="281"/>
        <v>-359.99879999999962</v>
      </c>
      <c r="Q1404" s="5">
        <f t="shared" si="282"/>
        <v>1124.1195573109671</v>
      </c>
      <c r="R1404" s="5">
        <f t="shared" si="283"/>
        <v>764.12075731096752</v>
      </c>
      <c r="S1404" s="3">
        <f t="shared" si="284"/>
        <v>42723.115858105499</v>
      </c>
    </row>
    <row r="1405" spans="1:19" x14ac:dyDescent="0.3">
      <c r="A1405" s="4">
        <v>42348</v>
      </c>
      <c r="B1405" s="11">
        <v>116.849998</v>
      </c>
      <c r="C1405" s="11">
        <v>147.73606899999999</v>
      </c>
      <c r="D1405" s="3">
        <f>B1405-'ADF test'!$E$3*'Profitability analysis'!C1405</f>
        <v>-35.107937747435273</v>
      </c>
      <c r="E1405" s="3">
        <f t="shared" si="278"/>
        <v>-35.786251545348485</v>
      </c>
      <c r="F1405" s="3">
        <f t="shared" si="274"/>
        <v>6.0296265551388242</v>
      </c>
      <c r="G1405" s="17">
        <f t="shared" si="275"/>
        <v>0.1124968174579752</v>
      </c>
      <c r="H1405" s="30">
        <f t="shared" si="276"/>
        <v>-5.000400000000127E-2</v>
      </c>
      <c r="I1405" s="30">
        <f>(C1405-C1404)*'ADF test'!$E$3</f>
        <v>-6.9370880024563295</v>
      </c>
      <c r="J1405" s="5">
        <f t="shared" si="279"/>
        <v>0</v>
      </c>
      <c r="K1405" s="49">
        <f t="shared" si="285"/>
        <v>301</v>
      </c>
      <c r="L1405" s="5">
        <f t="shared" si="280"/>
        <v>0</v>
      </c>
      <c r="M1405" s="49">
        <f t="shared" si="286"/>
        <v>-1791</v>
      </c>
      <c r="N1405" s="42">
        <f t="shared" si="277"/>
        <v>0</v>
      </c>
      <c r="P1405" s="5">
        <f t="shared" si="281"/>
        <v>-15.051204000000382</v>
      </c>
      <c r="Q1405" s="5">
        <f t="shared" si="282"/>
        <v>2088.0634887393553</v>
      </c>
      <c r="R1405" s="5">
        <f t="shared" si="283"/>
        <v>2073.012284739355</v>
      </c>
      <c r="S1405" s="3">
        <f t="shared" si="284"/>
        <v>44796.128142844856</v>
      </c>
    </row>
    <row r="1406" spans="1:19" x14ac:dyDescent="0.3">
      <c r="A1406" s="4">
        <v>42349</v>
      </c>
      <c r="B1406" s="11">
        <v>115.25</v>
      </c>
      <c r="C1406" s="11">
        <v>143.74852000000001</v>
      </c>
      <c r="D1406" s="3">
        <f>B1406-'ADF test'!$E$3*'Profitability analysis'!C1406</f>
        <v>-32.606434205981998</v>
      </c>
      <c r="E1406" s="3">
        <f t="shared" si="278"/>
        <v>-35.822478097232214</v>
      </c>
      <c r="F1406" s="3">
        <f t="shared" si="274"/>
        <v>6.0063281821586676</v>
      </c>
      <c r="G1406" s="17">
        <f t="shared" si="275"/>
        <v>0.53544258550560475</v>
      </c>
      <c r="H1406" s="30">
        <f t="shared" si="276"/>
        <v>-1.5999979999999994</v>
      </c>
      <c r="I1406" s="30">
        <f>(C1406-C1405)*'ADF test'!$E$3</f>
        <v>-4.1015015414532634</v>
      </c>
      <c r="J1406" s="5">
        <f t="shared" si="279"/>
        <v>0</v>
      </c>
      <c r="K1406" s="49">
        <f t="shared" si="285"/>
        <v>301</v>
      </c>
      <c r="L1406" s="5">
        <f t="shared" si="280"/>
        <v>0</v>
      </c>
      <c r="M1406" s="49">
        <f t="shared" si="286"/>
        <v>-1791</v>
      </c>
      <c r="N1406" s="42">
        <f t="shared" si="277"/>
        <v>0</v>
      </c>
      <c r="P1406" s="5">
        <f t="shared" si="281"/>
        <v>-481.59939799999984</v>
      </c>
      <c r="Q1406" s="5">
        <f t="shared" si="282"/>
        <v>1234.5519639774323</v>
      </c>
      <c r="R1406" s="5">
        <f t="shared" si="283"/>
        <v>752.95256597743241</v>
      </c>
      <c r="S1406" s="3">
        <f t="shared" si="284"/>
        <v>45549.080708822286</v>
      </c>
    </row>
    <row r="1407" spans="1:19" x14ac:dyDescent="0.3">
      <c r="A1407" s="4">
        <v>42352</v>
      </c>
      <c r="B1407" s="11">
        <v>115.75</v>
      </c>
      <c r="C1407" s="11">
        <v>142.51779199999999</v>
      </c>
      <c r="D1407" s="3">
        <f>B1407-'ADF test'!$E$3*'Profitability analysis'!C1407</f>
        <v>-30.840535582765114</v>
      </c>
      <c r="E1407" s="3">
        <f t="shared" si="278"/>
        <v>-35.804424943957578</v>
      </c>
      <c r="F1407" s="3">
        <f t="shared" si="274"/>
        <v>6.0209308847008813</v>
      </c>
      <c r="G1407" s="17">
        <f t="shared" si="275"/>
        <v>0.82443885443123954</v>
      </c>
      <c r="H1407" s="30">
        <f t="shared" si="276"/>
        <v>0.5</v>
      </c>
      <c r="I1407" s="30">
        <f>(C1407-C1406)*'ADF test'!$E$3</f>
        <v>-1.2658986232168783</v>
      </c>
      <c r="J1407" s="5">
        <f t="shared" si="279"/>
        <v>0</v>
      </c>
      <c r="K1407" s="49">
        <f t="shared" si="285"/>
        <v>301</v>
      </c>
      <c r="L1407" s="5">
        <f t="shared" si="280"/>
        <v>0</v>
      </c>
      <c r="M1407" s="49">
        <f t="shared" si="286"/>
        <v>-1791</v>
      </c>
      <c r="N1407" s="42">
        <f t="shared" si="277"/>
        <v>0</v>
      </c>
      <c r="P1407" s="5">
        <f t="shared" si="281"/>
        <v>150.5</v>
      </c>
      <c r="Q1407" s="5">
        <f t="shared" si="282"/>
        <v>381.03548558828038</v>
      </c>
      <c r="R1407" s="5">
        <f t="shared" si="283"/>
        <v>531.53548558828038</v>
      </c>
      <c r="S1407" s="3">
        <f t="shared" si="284"/>
        <v>46080.61619441057</v>
      </c>
    </row>
    <row r="1408" spans="1:19" x14ac:dyDescent="0.3">
      <c r="A1408" s="4">
        <v>42353</v>
      </c>
      <c r="B1408" s="11">
        <v>115.800003</v>
      </c>
      <c r="C1408" s="11">
        <v>143.60084499999999</v>
      </c>
      <c r="D1408" s="3">
        <f>B1408-'ADF test'!$E$3*'Profitability analysis'!C1408</f>
        <v>-31.904536084408761</v>
      </c>
      <c r="E1408" s="3">
        <f t="shared" si="278"/>
        <v>-35.938618328552714</v>
      </c>
      <c r="F1408" s="3">
        <f t="shared" si="274"/>
        <v>5.8814406566679045</v>
      </c>
      <c r="G1408" s="17">
        <f t="shared" si="275"/>
        <v>0.68590035667033977</v>
      </c>
      <c r="H1408" s="30">
        <f t="shared" si="276"/>
        <v>5.0003000000003794E-2</v>
      </c>
      <c r="I1408" s="30">
        <f>(C1408-C1407)*'ADF test'!$E$3</f>
        <v>1.1140035016436511</v>
      </c>
      <c r="J1408" s="5">
        <f t="shared" si="279"/>
        <v>0</v>
      </c>
      <c r="K1408" s="49">
        <f t="shared" si="285"/>
        <v>301</v>
      </c>
      <c r="L1408" s="5">
        <f t="shared" si="280"/>
        <v>0</v>
      </c>
      <c r="M1408" s="49">
        <f t="shared" si="286"/>
        <v>-1791</v>
      </c>
      <c r="N1408" s="42">
        <f t="shared" si="277"/>
        <v>0</v>
      </c>
      <c r="P1408" s="5">
        <f t="shared" si="281"/>
        <v>15.050903000001142</v>
      </c>
      <c r="Q1408" s="5">
        <f t="shared" si="282"/>
        <v>-335.315053994739</v>
      </c>
      <c r="R1408" s="5">
        <f t="shared" si="283"/>
        <v>-320.26415099473786</v>
      </c>
      <c r="S1408" s="3">
        <f t="shared" si="284"/>
        <v>45760.352043415834</v>
      </c>
    </row>
    <row r="1409" spans="1:19" x14ac:dyDescent="0.3">
      <c r="A1409" s="4">
        <v>42354</v>
      </c>
      <c r="B1409" s="11">
        <v>115.949997</v>
      </c>
      <c r="C1409" s="11">
        <v>144.339279</v>
      </c>
      <c r="D1409" s="3">
        <f>B1409-'ADF test'!$E$3*'Profitability analysis'!C1409</f>
        <v>-32.514078378323063</v>
      </c>
      <c r="E1409" s="3">
        <f t="shared" si="278"/>
        <v>-36.112713737607947</v>
      </c>
      <c r="F1409" s="3">
        <f t="shared" si="274"/>
        <v>5.6908565929352664</v>
      </c>
      <c r="G1409" s="17">
        <f t="shared" si="275"/>
        <v>0.6323538997191207</v>
      </c>
      <c r="H1409" s="30">
        <f t="shared" si="276"/>
        <v>0.14999399999999241</v>
      </c>
      <c r="I1409" s="30">
        <f>(C1409-C1408)*'ADF test'!$E$3</f>
        <v>0.75953629391427413</v>
      </c>
      <c r="J1409" s="5">
        <f t="shared" si="279"/>
        <v>0</v>
      </c>
      <c r="K1409" s="49">
        <f t="shared" si="285"/>
        <v>301</v>
      </c>
      <c r="L1409" s="5">
        <f t="shared" si="280"/>
        <v>0</v>
      </c>
      <c r="M1409" s="49">
        <f t="shared" si="286"/>
        <v>-1791</v>
      </c>
      <c r="N1409" s="42">
        <f t="shared" si="277"/>
        <v>0</v>
      </c>
      <c r="P1409" s="5">
        <f t="shared" si="281"/>
        <v>45.148193999997716</v>
      </c>
      <c r="Q1409" s="5">
        <f t="shared" si="282"/>
        <v>-228.62042446819652</v>
      </c>
      <c r="R1409" s="5">
        <f t="shared" si="283"/>
        <v>-183.4722304681988</v>
      </c>
      <c r="S1409" s="3">
        <f t="shared" si="284"/>
        <v>45576.879812947634</v>
      </c>
    </row>
    <row r="1410" spans="1:19" x14ac:dyDescent="0.3">
      <c r="A1410" s="4">
        <v>42355</v>
      </c>
      <c r="B1410" s="11">
        <v>117.300003</v>
      </c>
      <c r="C1410" s="11">
        <v>146.11151100000001</v>
      </c>
      <c r="D1410" s="3">
        <f>B1410-'ADF test'!$E$3*'Profitability analysis'!C1410</f>
        <v>-32.986949609377234</v>
      </c>
      <c r="E1410" s="3">
        <f t="shared" si="278"/>
        <v>-36.249654239702025</v>
      </c>
      <c r="F1410" s="3">
        <f t="shared" si="274"/>
        <v>5.5586744248862097</v>
      </c>
      <c r="G1410" s="17">
        <f t="shared" si="275"/>
        <v>0.58695731768668591</v>
      </c>
      <c r="H1410" s="30">
        <f t="shared" si="276"/>
        <v>1.3500060000000076</v>
      </c>
      <c r="I1410" s="30">
        <f>(C1410-C1409)*'ADF test'!$E$3</f>
        <v>1.8228772310541788</v>
      </c>
      <c r="J1410" s="5">
        <f t="shared" si="279"/>
        <v>0</v>
      </c>
      <c r="K1410" s="49">
        <f t="shared" si="285"/>
        <v>301</v>
      </c>
      <c r="L1410" s="5">
        <f t="shared" si="280"/>
        <v>0</v>
      </c>
      <c r="M1410" s="49">
        <f t="shared" si="286"/>
        <v>-1791</v>
      </c>
      <c r="N1410" s="42">
        <f t="shared" si="277"/>
        <v>0</v>
      </c>
      <c r="P1410" s="5">
        <f t="shared" si="281"/>
        <v>406.35180600000228</v>
      </c>
      <c r="Q1410" s="5">
        <f t="shared" si="282"/>
        <v>-548.6860465473078</v>
      </c>
      <c r="R1410" s="5">
        <f t="shared" si="283"/>
        <v>-142.33424054730551</v>
      </c>
      <c r="S1410" s="3">
        <f t="shared" si="284"/>
        <v>45434.545572400326</v>
      </c>
    </row>
    <row r="1411" spans="1:19" x14ac:dyDescent="0.3">
      <c r="A1411" s="4">
        <v>42356</v>
      </c>
      <c r="B1411" s="11">
        <v>117.550003</v>
      </c>
      <c r="C1411" s="11">
        <v>148.37603799999999</v>
      </c>
      <c r="D1411" s="3">
        <f>B1411-'ADF test'!$E$3*'Profitability analysis'!C1411</f>
        <v>-35.066190198311062</v>
      </c>
      <c r="E1411" s="3">
        <f t="shared" si="278"/>
        <v>-36.508014640287101</v>
      </c>
      <c r="F1411" s="3">
        <f t="shared" si="274"/>
        <v>5.3033618974252095</v>
      </c>
      <c r="G1411" s="17">
        <f t="shared" si="275"/>
        <v>0.27186989495777131</v>
      </c>
      <c r="H1411" s="30">
        <f t="shared" si="276"/>
        <v>0.25</v>
      </c>
      <c r="I1411" s="30">
        <f>(C1411-C1410)*'ADF test'!$E$3</f>
        <v>2.3292405889338399</v>
      </c>
      <c r="J1411" s="5">
        <f t="shared" si="279"/>
        <v>0</v>
      </c>
      <c r="K1411" s="49">
        <f t="shared" si="285"/>
        <v>301</v>
      </c>
      <c r="L1411" s="5">
        <f t="shared" si="280"/>
        <v>0</v>
      </c>
      <c r="M1411" s="49">
        <f t="shared" si="286"/>
        <v>-1791</v>
      </c>
      <c r="N1411" s="42">
        <f t="shared" si="277"/>
        <v>0</v>
      </c>
      <c r="P1411" s="5">
        <f t="shared" si="281"/>
        <v>75.25</v>
      </c>
      <c r="Q1411" s="5">
        <f t="shared" si="282"/>
        <v>-701.1014172690858</v>
      </c>
      <c r="R1411" s="5">
        <f t="shared" si="283"/>
        <v>-625.8514172690858</v>
      </c>
      <c r="S1411" s="3">
        <f t="shared" si="284"/>
        <v>44808.694155131241</v>
      </c>
    </row>
    <row r="1412" spans="1:19" x14ac:dyDescent="0.3">
      <c r="A1412" s="4">
        <v>42359</v>
      </c>
      <c r="B1412" s="11">
        <v>117.949997</v>
      </c>
      <c r="C1412" s="11">
        <v>150.73904400000001</v>
      </c>
      <c r="D1412" s="3">
        <f>B1412-'ADF test'!$E$3*'Profitability analysis'!C1412</f>
        <v>-37.096730030362664</v>
      </c>
      <c r="E1412" s="3">
        <f t="shared" si="278"/>
        <v>-36.666855657886181</v>
      </c>
      <c r="F1412" s="3">
        <f t="shared" si="274"/>
        <v>5.2449981693039724</v>
      </c>
      <c r="G1412" s="17">
        <f t="shared" si="275"/>
        <v>-8.195891754401298E-2</v>
      </c>
      <c r="H1412" s="30">
        <f t="shared" si="276"/>
        <v>0.39999399999999241</v>
      </c>
      <c r="I1412" s="30">
        <f>(C1412-C1411)*'ADF test'!$E$3</f>
        <v>2.4305338320515757</v>
      </c>
      <c r="J1412" s="5">
        <f t="shared" si="279"/>
        <v>0</v>
      </c>
      <c r="K1412" s="49">
        <f t="shared" si="285"/>
        <v>301</v>
      </c>
      <c r="L1412" s="5">
        <f t="shared" si="280"/>
        <v>0</v>
      </c>
      <c r="M1412" s="49">
        <f t="shared" si="286"/>
        <v>-1791</v>
      </c>
      <c r="N1412" s="42">
        <f t="shared" si="277"/>
        <v>0</v>
      </c>
      <c r="P1412" s="5">
        <f t="shared" si="281"/>
        <v>120.39819399999772</v>
      </c>
      <c r="Q1412" s="5">
        <f t="shared" si="282"/>
        <v>-731.59068344752427</v>
      </c>
      <c r="R1412" s="5">
        <f t="shared" si="283"/>
        <v>-611.19248944752655</v>
      </c>
      <c r="S1412" s="3">
        <f t="shared" si="284"/>
        <v>44197.501665683718</v>
      </c>
    </row>
    <row r="1413" spans="1:19" x14ac:dyDescent="0.3">
      <c r="A1413" s="4">
        <v>42360</v>
      </c>
      <c r="B1413" s="11">
        <v>116.400002</v>
      </c>
      <c r="C1413" s="11">
        <v>149.01602199999999</v>
      </c>
      <c r="D1413" s="3">
        <f>B1413-'ADF test'!$E$3*'Profitability analysis'!C1413</f>
        <v>-36.874464077843186</v>
      </c>
      <c r="E1413" s="3">
        <f t="shared" si="278"/>
        <v>-36.845696643104503</v>
      </c>
      <c r="F1413" s="3">
        <f t="shared" si="274"/>
        <v>5.153748855199483</v>
      </c>
      <c r="G1413" s="17">
        <f t="shared" si="275"/>
        <v>-5.5818464474961527E-3</v>
      </c>
      <c r="H1413" s="30">
        <f t="shared" si="276"/>
        <v>-1.5499949999999956</v>
      </c>
      <c r="I1413" s="30">
        <f>(C1413-C1412)*'ADF test'!$E$3</f>
        <v>-1.772260952519453</v>
      </c>
      <c r="J1413" s="5">
        <f t="shared" si="279"/>
        <v>0</v>
      </c>
      <c r="K1413" s="49">
        <f t="shared" si="285"/>
        <v>301</v>
      </c>
      <c r="L1413" s="5">
        <f t="shared" si="280"/>
        <v>0</v>
      </c>
      <c r="M1413" s="49">
        <f t="shared" si="286"/>
        <v>-1791</v>
      </c>
      <c r="N1413" s="42">
        <f t="shared" si="277"/>
        <v>0</v>
      </c>
      <c r="P1413" s="5">
        <f t="shared" si="281"/>
        <v>-466.54849499999864</v>
      </c>
      <c r="Q1413" s="5">
        <f t="shared" si="282"/>
        <v>533.45054670835532</v>
      </c>
      <c r="R1413" s="5">
        <f t="shared" si="283"/>
        <v>66.90205170835668</v>
      </c>
      <c r="S1413" s="3">
        <f t="shared" si="284"/>
        <v>44264.403717392073</v>
      </c>
    </row>
    <row r="1414" spans="1:19" x14ac:dyDescent="0.3">
      <c r="A1414" s="4">
        <v>42361</v>
      </c>
      <c r="B1414" s="11">
        <v>117.650002</v>
      </c>
      <c r="C1414" s="11">
        <v>150.837479</v>
      </c>
      <c r="D1414" s="3">
        <f>B1414-'ADF test'!$E$3*'Profitability analysis'!C1414</f>
        <v>-37.497973016088451</v>
      </c>
      <c r="E1414" s="3">
        <f t="shared" si="278"/>
        <v>-37.079918641219834</v>
      </c>
      <c r="F1414" s="3">
        <f t="shared" si="274"/>
        <v>5.0117778208549479</v>
      </c>
      <c r="G1414" s="17">
        <f t="shared" si="275"/>
        <v>-8.3414387032285223E-2</v>
      </c>
      <c r="H1414" s="30">
        <f t="shared" si="276"/>
        <v>1.25</v>
      </c>
      <c r="I1414" s="30">
        <f>(C1414-C1413)*'ADF test'!$E$3</f>
        <v>1.8735089382452546</v>
      </c>
      <c r="J1414" s="5">
        <f t="shared" si="279"/>
        <v>0</v>
      </c>
      <c r="K1414" s="49">
        <f t="shared" si="285"/>
        <v>301</v>
      </c>
      <c r="L1414" s="5">
        <f t="shared" si="280"/>
        <v>0</v>
      </c>
      <c r="M1414" s="49">
        <f t="shared" si="286"/>
        <v>-1791</v>
      </c>
      <c r="N1414" s="42">
        <f t="shared" si="277"/>
        <v>0</v>
      </c>
      <c r="P1414" s="5">
        <f t="shared" si="281"/>
        <v>376.25</v>
      </c>
      <c r="Q1414" s="5">
        <f t="shared" si="282"/>
        <v>-563.92619041182161</v>
      </c>
      <c r="R1414" s="5">
        <f t="shared" si="283"/>
        <v>-187.67619041182161</v>
      </c>
      <c r="S1414" s="3">
        <f t="shared" si="284"/>
        <v>44076.727526980249</v>
      </c>
    </row>
    <row r="1415" spans="1:19" x14ac:dyDescent="0.3">
      <c r="A1415" s="4">
        <v>42362</v>
      </c>
      <c r="B1415" s="11">
        <v>117.5</v>
      </c>
      <c r="C1415" s="11">
        <v>149.01602199999999</v>
      </c>
      <c r="D1415" s="3">
        <f>B1415-'ADF test'!$E$3*'Profitability analysis'!C1415</f>
        <v>-35.774466077843186</v>
      </c>
      <c r="E1415" s="3">
        <f t="shared" si="278"/>
        <v>-37.211520544229636</v>
      </c>
      <c r="F1415" s="3">
        <f t="shared" si="274"/>
        <v>4.9200674992935776</v>
      </c>
      <c r="G1415" s="17">
        <f t="shared" si="275"/>
        <v>0.29208023397906258</v>
      </c>
      <c r="H1415" s="30">
        <f t="shared" si="276"/>
        <v>-0.15000200000000063</v>
      </c>
      <c r="I1415" s="30">
        <f>(C1415-C1414)*'ADF test'!$E$3</f>
        <v>-1.8735089382452546</v>
      </c>
      <c r="J1415" s="5">
        <f t="shared" si="279"/>
        <v>0</v>
      </c>
      <c r="K1415" s="49">
        <f t="shared" si="285"/>
        <v>301</v>
      </c>
      <c r="L1415" s="5">
        <f t="shared" si="280"/>
        <v>0</v>
      </c>
      <c r="M1415" s="49">
        <f t="shared" si="286"/>
        <v>-1791</v>
      </c>
      <c r="N1415" s="42">
        <f t="shared" si="277"/>
        <v>0</v>
      </c>
      <c r="P1415" s="5">
        <f t="shared" si="281"/>
        <v>-45.150602000000191</v>
      </c>
      <c r="Q1415" s="5">
        <f t="shared" si="282"/>
        <v>563.92619041182161</v>
      </c>
      <c r="R1415" s="5">
        <f t="shared" si="283"/>
        <v>518.77558841182145</v>
      </c>
      <c r="S1415" s="3">
        <f t="shared" si="284"/>
        <v>44595.503115392072</v>
      </c>
    </row>
    <row r="1416" spans="1:19" x14ac:dyDescent="0.3">
      <c r="A1416" s="4">
        <v>42366</v>
      </c>
      <c r="B1416" s="11">
        <v>117.849998</v>
      </c>
      <c r="C1416" s="11">
        <v>150.49288899999999</v>
      </c>
      <c r="D1416" s="3">
        <f>B1416-'ADF test'!$E$3*'Profitability analysis'!C1416</f>
        <v>-36.943539637094631</v>
      </c>
      <c r="E1416" s="3">
        <f t="shared" si="278"/>
        <v>-37.419923639582663</v>
      </c>
      <c r="F1416" s="3">
        <f t="shared" si="274"/>
        <v>4.7643154809405344</v>
      </c>
      <c r="G1416" s="17">
        <f t="shared" si="275"/>
        <v>9.999002047488012E-2</v>
      </c>
      <c r="H1416" s="30">
        <f t="shared" si="276"/>
        <v>0.34999799999999937</v>
      </c>
      <c r="I1416" s="30">
        <f>(C1416-C1415)*'ADF test'!$E$3</f>
        <v>1.519071559251433</v>
      </c>
      <c r="J1416" s="5">
        <f t="shared" si="279"/>
        <v>0</v>
      </c>
      <c r="K1416" s="49">
        <f t="shared" si="285"/>
        <v>301</v>
      </c>
      <c r="L1416" s="5">
        <f t="shared" si="280"/>
        <v>0</v>
      </c>
      <c r="M1416" s="49">
        <f t="shared" si="286"/>
        <v>-1791</v>
      </c>
      <c r="N1416" s="42">
        <f t="shared" si="277"/>
        <v>0</v>
      </c>
      <c r="P1416" s="5">
        <f t="shared" si="281"/>
        <v>105.34939799999981</v>
      </c>
      <c r="Q1416" s="5">
        <f t="shared" si="282"/>
        <v>-457.24053933468133</v>
      </c>
      <c r="R1416" s="5">
        <f t="shared" si="283"/>
        <v>-351.89114133468149</v>
      </c>
      <c r="S1416" s="3">
        <f t="shared" si="284"/>
        <v>44243.611974057392</v>
      </c>
    </row>
    <row r="1417" spans="1:19" x14ac:dyDescent="0.3">
      <c r="A1417" s="4">
        <v>42367</v>
      </c>
      <c r="B1417" s="11">
        <v>116.699997</v>
      </c>
      <c r="C1417" s="11">
        <v>149.065247</v>
      </c>
      <c r="D1417" s="3">
        <f>B1417-'ADF test'!$E$3*'Profitability analysis'!C1417</f>
        <v>-36.625100785034277</v>
      </c>
      <c r="E1417" s="3">
        <f t="shared" si="278"/>
        <v>-37.557648621526027</v>
      </c>
      <c r="F1417" s="3">
        <f t="shared" si="274"/>
        <v>4.6758880460360093</v>
      </c>
      <c r="G1417" s="17">
        <f t="shared" si="275"/>
        <v>0.19943758860572353</v>
      </c>
      <c r="H1417" s="30">
        <f t="shared" si="276"/>
        <v>-1.1500010000000032</v>
      </c>
      <c r="I1417" s="30">
        <f>(C1417-C1416)*'ADF test'!$E$3</f>
        <v>-1.4684398520603572</v>
      </c>
      <c r="J1417" s="5">
        <f t="shared" si="279"/>
        <v>0</v>
      </c>
      <c r="K1417" s="49">
        <f t="shared" si="285"/>
        <v>301</v>
      </c>
      <c r="L1417" s="5">
        <f t="shared" si="280"/>
        <v>0</v>
      </c>
      <c r="M1417" s="49">
        <f t="shared" si="286"/>
        <v>-1791</v>
      </c>
      <c r="N1417" s="42">
        <f t="shared" si="277"/>
        <v>0</v>
      </c>
      <c r="P1417" s="5">
        <f t="shared" si="281"/>
        <v>-346.15030100000092</v>
      </c>
      <c r="Q1417" s="5">
        <f t="shared" si="282"/>
        <v>442.00039547016752</v>
      </c>
      <c r="R1417" s="5">
        <f t="shared" si="283"/>
        <v>95.850094470166596</v>
      </c>
      <c r="S1417" s="3">
        <f t="shared" si="284"/>
        <v>44339.462068527559</v>
      </c>
    </row>
    <row r="1418" spans="1:19" x14ac:dyDescent="0.3">
      <c r="A1418" s="4">
        <v>42368</v>
      </c>
      <c r="B1418" s="11">
        <v>115.349998</v>
      </c>
      <c r="C1418" s="11">
        <v>147.19454999999999</v>
      </c>
      <c r="D1418" s="3">
        <f>B1418-'ADF test'!$E$3*'Profitability analysis'!C1418</f>
        <v>-36.050943710941624</v>
      </c>
      <c r="E1418" s="3">
        <f t="shared" si="278"/>
        <v>-37.59909477528624</v>
      </c>
      <c r="F1418" s="3">
        <f t="shared" si="274"/>
        <v>4.6561400890758975</v>
      </c>
      <c r="G1418" s="17">
        <f t="shared" si="275"/>
        <v>0.33249666778214931</v>
      </c>
      <c r="H1418" s="30">
        <f t="shared" si="276"/>
        <v>-1.3499989999999968</v>
      </c>
      <c r="I1418" s="30">
        <f>(C1418-C1417)*'ADF test'!$E$3</f>
        <v>-1.9241560740926509</v>
      </c>
      <c r="J1418" s="5">
        <f t="shared" si="279"/>
        <v>0</v>
      </c>
      <c r="K1418" s="49">
        <f t="shared" si="285"/>
        <v>301</v>
      </c>
      <c r="L1418" s="5">
        <f t="shared" si="280"/>
        <v>0</v>
      </c>
      <c r="M1418" s="49">
        <f t="shared" si="286"/>
        <v>-1791</v>
      </c>
      <c r="N1418" s="42">
        <f t="shared" si="277"/>
        <v>0</v>
      </c>
      <c r="P1418" s="5">
        <f t="shared" si="281"/>
        <v>-406.34969899999908</v>
      </c>
      <c r="Q1418" s="5">
        <f t="shared" si="282"/>
        <v>579.17097830188789</v>
      </c>
      <c r="R1418" s="5">
        <f t="shared" si="283"/>
        <v>172.82127930188881</v>
      </c>
      <c r="S1418" s="3">
        <f t="shared" si="284"/>
        <v>44512.283347829449</v>
      </c>
    </row>
    <row r="1419" spans="1:19" x14ac:dyDescent="0.3">
      <c r="A1419" s="4">
        <v>42369</v>
      </c>
      <c r="B1419" s="11">
        <v>114.949997</v>
      </c>
      <c r="C1419" s="11">
        <v>146.357651</v>
      </c>
      <c r="D1419" s="3">
        <f>B1419-'ADF test'!$E$3*'Profitability analysis'!C1419</f>
        <v>-35.590129573988918</v>
      </c>
      <c r="E1419" s="3">
        <f t="shared" si="278"/>
        <v>-37.60208025903114</v>
      </c>
      <c r="F1419" s="3">
        <f t="shared" si="274"/>
        <v>4.6547766425597601</v>
      </c>
      <c r="G1419" s="17">
        <f t="shared" si="275"/>
        <v>0.43223356125113843</v>
      </c>
      <c r="H1419" s="30">
        <f t="shared" si="276"/>
        <v>-0.40000100000000316</v>
      </c>
      <c r="I1419" s="30">
        <f>(C1419-C1418)*'ADF test'!$E$3</f>
        <v>-0.86081513695271705</v>
      </c>
      <c r="J1419" s="5">
        <f t="shared" si="279"/>
        <v>0</v>
      </c>
      <c r="K1419" s="49">
        <f t="shared" si="285"/>
        <v>301</v>
      </c>
      <c r="L1419" s="5">
        <f t="shared" si="280"/>
        <v>0</v>
      </c>
      <c r="M1419" s="49">
        <f t="shared" si="286"/>
        <v>-1791</v>
      </c>
      <c r="N1419" s="42">
        <f t="shared" si="277"/>
        <v>0</v>
      </c>
      <c r="P1419" s="5">
        <f t="shared" si="281"/>
        <v>-120.40030100000095</v>
      </c>
      <c r="Q1419" s="5">
        <f t="shared" si="282"/>
        <v>259.10535622276785</v>
      </c>
      <c r="R1419" s="5">
        <f t="shared" si="283"/>
        <v>138.7050552227669</v>
      </c>
      <c r="S1419" s="3">
        <f t="shared" si="284"/>
        <v>44650.988403052215</v>
      </c>
    </row>
    <row r="1420" spans="1:19" x14ac:dyDescent="0.3">
      <c r="A1420" s="4">
        <v>42370</v>
      </c>
      <c r="B1420" s="11">
        <v>117.349998</v>
      </c>
      <c r="C1420" s="11">
        <v>147.68682899999999</v>
      </c>
      <c r="D1420" s="3">
        <f>B1420-'ADF test'!$E$3*'Profitability analysis'!C1420</f>
        <v>-34.55729061158786</v>
      </c>
      <c r="E1420" s="3">
        <f t="shared" si="278"/>
        <v>-37.63950858808375</v>
      </c>
      <c r="F1420" s="3">
        <f t="shared" si="274"/>
        <v>4.6245257748065365</v>
      </c>
      <c r="G1420" s="17">
        <f t="shared" si="275"/>
        <v>0.66649384749614304</v>
      </c>
      <c r="H1420" s="30">
        <f t="shared" si="276"/>
        <v>2.4000010000000032</v>
      </c>
      <c r="I1420" s="30">
        <f>(C1420-C1419)*'ADF test'!$E$3</f>
        <v>1.3671620375989713</v>
      </c>
      <c r="J1420" s="5">
        <f t="shared" si="279"/>
        <v>0</v>
      </c>
      <c r="K1420" s="49">
        <f t="shared" si="285"/>
        <v>301</v>
      </c>
      <c r="L1420" s="5">
        <f t="shared" si="280"/>
        <v>0</v>
      </c>
      <c r="M1420" s="49">
        <f t="shared" si="286"/>
        <v>-1791</v>
      </c>
      <c r="N1420" s="42">
        <f t="shared" si="277"/>
        <v>0</v>
      </c>
      <c r="P1420" s="5">
        <f t="shared" si="281"/>
        <v>722.40030100000092</v>
      </c>
      <c r="Q1420" s="5">
        <f t="shared" si="282"/>
        <v>-411.51577331729032</v>
      </c>
      <c r="R1420" s="5">
        <f t="shared" si="283"/>
        <v>310.8845276827106</v>
      </c>
      <c r="S1420" s="3">
        <f t="shared" si="284"/>
        <v>44961.872930734928</v>
      </c>
    </row>
    <row r="1421" spans="1:19" x14ac:dyDescent="0.3">
      <c r="A1421" s="4">
        <v>42373</v>
      </c>
      <c r="B1421" s="11">
        <v>114.699997</v>
      </c>
      <c r="C1421" s="11">
        <v>142.41932700000001</v>
      </c>
      <c r="D1421" s="3">
        <f>B1421-'ADF test'!$E$3*'Profitability analysis'!C1421</f>
        <v>-31.789259739726674</v>
      </c>
      <c r="E1421" s="3">
        <f t="shared" si="278"/>
        <v>-37.550784477060702</v>
      </c>
      <c r="F1421" s="3">
        <f t="shared" si="274"/>
        <v>4.7125052938349086</v>
      </c>
      <c r="G1421" s="17">
        <f t="shared" si="275"/>
        <v>1.2226033453737419</v>
      </c>
      <c r="H1421" s="30">
        <f t="shared" si="276"/>
        <v>-2.6500010000000032</v>
      </c>
      <c r="I1421" s="30">
        <f>(C1421-C1420)*'ADF test'!$E$3</f>
        <v>-5.4180318718611886</v>
      </c>
      <c r="J1421" s="5">
        <f t="shared" si="279"/>
        <v>-1</v>
      </c>
      <c r="K1421" s="49">
        <f t="shared" si="285"/>
        <v>300</v>
      </c>
      <c r="L1421" s="5">
        <f t="shared" si="280"/>
        <v>-1</v>
      </c>
      <c r="M1421" s="49">
        <f t="shared" si="286"/>
        <v>-1792</v>
      </c>
      <c r="N1421" s="42">
        <f t="shared" si="277"/>
        <v>-1</v>
      </c>
      <c r="P1421" s="5">
        <f t="shared" si="281"/>
        <v>-797.65030100000092</v>
      </c>
      <c r="Q1421" s="5">
        <f t="shared" si="282"/>
        <v>1630.8275934302178</v>
      </c>
      <c r="R1421" s="5">
        <f t="shared" si="283"/>
        <v>833.17729243021688</v>
      </c>
      <c r="S1421" s="3">
        <f t="shared" si="284"/>
        <v>45795.050223165148</v>
      </c>
    </row>
    <row r="1422" spans="1:19" x14ac:dyDescent="0.3">
      <c r="A1422" s="4">
        <v>42374</v>
      </c>
      <c r="B1422" s="11">
        <v>113.900002</v>
      </c>
      <c r="C1422" s="11">
        <v>140.745544</v>
      </c>
      <c r="D1422" s="3">
        <f>B1422-'ADF test'!$E$3*'Profitability analysis'!C1422</f>
        <v>-30.867639894477549</v>
      </c>
      <c r="E1422" s="3">
        <f t="shared" si="278"/>
        <v>-37.4327315228335</v>
      </c>
      <c r="F1422" s="3">
        <f t="shared" si="274"/>
        <v>4.8366432891099658</v>
      </c>
      <c r="G1422" s="17">
        <f t="shared" si="275"/>
        <v>1.3573652708972161</v>
      </c>
      <c r="H1422" s="30">
        <f t="shared" si="276"/>
        <v>-0.79999499999999557</v>
      </c>
      <c r="I1422" s="30">
        <f>(C1422-C1421)*'ADF test'!$E$3</f>
        <v>-1.7216148452491427</v>
      </c>
      <c r="J1422" s="5">
        <f t="shared" si="279"/>
        <v>-1</v>
      </c>
      <c r="K1422" s="49">
        <f t="shared" si="285"/>
        <v>299</v>
      </c>
      <c r="L1422" s="5">
        <f t="shared" si="280"/>
        <v>-1</v>
      </c>
      <c r="M1422" s="49">
        <f t="shared" si="286"/>
        <v>-1793</v>
      </c>
      <c r="N1422" s="42">
        <f t="shared" si="277"/>
        <v>-1</v>
      </c>
      <c r="P1422" s="5">
        <f t="shared" si="281"/>
        <v>-239.99849999999867</v>
      </c>
      <c r="Q1422" s="5">
        <f t="shared" si="282"/>
        <v>516.48445357474282</v>
      </c>
      <c r="R1422" s="5">
        <f t="shared" si="283"/>
        <v>276.48595357474414</v>
      </c>
      <c r="S1422" s="3">
        <f t="shared" si="284"/>
        <v>46071.536176739894</v>
      </c>
    </row>
    <row r="1423" spans="1:19" x14ac:dyDescent="0.3">
      <c r="A1423" s="4">
        <v>42375</v>
      </c>
      <c r="B1423" s="11">
        <v>114.25</v>
      </c>
      <c r="C1423" s="11">
        <v>141.434753</v>
      </c>
      <c r="D1423" s="3">
        <f>B1423-'ADF test'!$E$3*'Profitability analysis'!C1423</f>
        <v>-31.226546481200728</v>
      </c>
      <c r="E1423" s="3">
        <f t="shared" si="278"/>
        <v>-37.333922935610538</v>
      </c>
      <c r="F1423" s="3">
        <f t="shared" si="274"/>
        <v>4.9344467464458228</v>
      </c>
      <c r="G1423" s="17">
        <f t="shared" si="275"/>
        <v>1.237702374396648</v>
      </c>
      <c r="H1423" s="30">
        <f t="shared" si="276"/>
        <v>0.34999799999999937</v>
      </c>
      <c r="I1423" s="30">
        <f>(C1423-C1422)*'ADF test'!$E$3</f>
        <v>0.70890458672319845</v>
      </c>
      <c r="J1423" s="5">
        <f t="shared" si="279"/>
        <v>-1</v>
      </c>
      <c r="K1423" s="49">
        <f t="shared" si="285"/>
        <v>298</v>
      </c>
      <c r="L1423" s="5">
        <f t="shared" si="280"/>
        <v>-1</v>
      </c>
      <c r="M1423" s="49">
        <f t="shared" si="286"/>
        <v>-1794</v>
      </c>
      <c r="N1423" s="42">
        <f t="shared" si="277"/>
        <v>-1</v>
      </c>
      <c r="P1423" s="5">
        <f t="shared" si="281"/>
        <v>104.64940199999981</v>
      </c>
      <c r="Q1423" s="5">
        <f t="shared" si="282"/>
        <v>-211.96247143023635</v>
      </c>
      <c r="R1423" s="5">
        <f t="shared" si="283"/>
        <v>-107.31306943023654</v>
      </c>
      <c r="S1423" s="3">
        <f t="shared" si="284"/>
        <v>45964.223107309655</v>
      </c>
    </row>
    <row r="1424" spans="1:19" x14ac:dyDescent="0.3">
      <c r="A1424" s="4">
        <v>42376</v>
      </c>
      <c r="B1424" s="11">
        <v>109.050003</v>
      </c>
      <c r="C1424" s="11">
        <v>133.45967099999999</v>
      </c>
      <c r="D1424" s="3">
        <f>B1424-'ADF test'!$E$3*'Profitability analysis'!C1424</f>
        <v>-28.223556855527562</v>
      </c>
      <c r="E1424" s="3">
        <f t="shared" si="278"/>
        <v>-37.067401589040095</v>
      </c>
      <c r="F1424" s="3">
        <f t="shared" si="274"/>
        <v>5.205233851553265</v>
      </c>
      <c r="G1424" s="17">
        <f t="shared" si="275"/>
        <v>1.6990292820126593</v>
      </c>
      <c r="H1424" s="30">
        <f t="shared" si="276"/>
        <v>-5.1999969999999962</v>
      </c>
      <c r="I1424" s="30">
        <f>(C1424-C1423)*'ADF test'!$E$3</f>
        <v>-8.2029866256731783</v>
      </c>
      <c r="J1424" s="5">
        <f t="shared" si="279"/>
        <v>-10</v>
      </c>
      <c r="K1424" s="49">
        <f t="shared" si="285"/>
        <v>288</v>
      </c>
      <c r="L1424" s="5">
        <f t="shared" si="280"/>
        <v>-10</v>
      </c>
      <c r="M1424" s="49">
        <f t="shared" si="286"/>
        <v>-1804</v>
      </c>
      <c r="N1424" s="42">
        <f t="shared" si="277"/>
        <v>-10</v>
      </c>
      <c r="P1424" s="5">
        <f t="shared" si="281"/>
        <v>-1549.5991059999988</v>
      </c>
      <c r="Q1424" s="5">
        <f t="shared" si="282"/>
        <v>2444.4900144506073</v>
      </c>
      <c r="R1424" s="5">
        <f t="shared" si="283"/>
        <v>894.89090845060855</v>
      </c>
      <c r="S1424" s="3">
        <f t="shared" si="284"/>
        <v>46859.114015760264</v>
      </c>
    </row>
    <row r="1425" spans="1:19" x14ac:dyDescent="0.3">
      <c r="A1425" s="4">
        <v>42377</v>
      </c>
      <c r="B1425" s="11">
        <v>109.900002</v>
      </c>
      <c r="C1425" s="11">
        <v>134.73962399999999</v>
      </c>
      <c r="D1425" s="3">
        <f>B1425-'ADF test'!$E$3*'Profitability analysis'!C1425</f>
        <v>-28.69008818593548</v>
      </c>
      <c r="E1425" s="3">
        <f t="shared" si="278"/>
        <v>-36.835923037237613</v>
      </c>
      <c r="F1425" s="3">
        <f t="shared" si="274"/>
        <v>5.4210886709018764</v>
      </c>
      <c r="G1425" s="17">
        <f t="shared" si="275"/>
        <v>1.5026197403900712</v>
      </c>
      <c r="H1425" s="30">
        <f t="shared" si="276"/>
        <v>0.84999899999999684</v>
      </c>
      <c r="I1425" s="30">
        <f>(C1425-C1424)*'ADF test'!$E$3</f>
        <v>1.3165303304079248</v>
      </c>
      <c r="J1425" s="5">
        <f t="shared" si="279"/>
        <v>-10</v>
      </c>
      <c r="K1425" s="49">
        <f t="shared" si="285"/>
        <v>278</v>
      </c>
      <c r="L1425" s="5">
        <f t="shared" si="280"/>
        <v>-10</v>
      </c>
      <c r="M1425" s="49">
        <f t="shared" si="286"/>
        <v>-1814</v>
      </c>
      <c r="N1425" s="42">
        <f t="shared" si="277"/>
        <v>-10</v>
      </c>
      <c r="P1425" s="5">
        <f t="shared" si="281"/>
        <v>244.79971199999909</v>
      </c>
      <c r="Q1425" s="5">
        <f t="shared" si="282"/>
        <v>-379.16073515748235</v>
      </c>
      <c r="R1425" s="5">
        <f t="shared" si="283"/>
        <v>-134.36102315748326</v>
      </c>
      <c r="S1425" s="3">
        <f t="shared" si="284"/>
        <v>46724.752992602778</v>
      </c>
    </row>
    <row r="1426" spans="1:19" x14ac:dyDescent="0.3">
      <c r="A1426" s="4">
        <v>42380</v>
      </c>
      <c r="B1426" s="11">
        <v>107.5</v>
      </c>
      <c r="C1426" s="11">
        <v>128.487549</v>
      </c>
      <c r="D1426" s="3">
        <f>B1426-'ADF test'!$E$3*'Profitability analysis'!C1426</f>
        <v>-24.659349084125438</v>
      </c>
      <c r="E1426" s="3">
        <f t="shared" si="278"/>
        <v>-36.321589941892128</v>
      </c>
      <c r="F1426" s="3">
        <f t="shared" ref="F1426:F1489" si="287">_xlfn.STDEV.S(D1397:D1426)</f>
        <v>5.8191299610857561</v>
      </c>
      <c r="G1426" s="17">
        <f t="shared" ref="G1426:G1489" si="288">(D1426-E1426)/F1426</f>
        <v>2.0041210517303352</v>
      </c>
      <c r="H1426" s="30">
        <f t="shared" ref="H1426:H1489" si="289">B1426-B1425</f>
        <v>-2.4000020000000006</v>
      </c>
      <c r="I1426" s="30">
        <f>(C1426-C1425)*'ADF test'!$E$3</f>
        <v>-6.430741101810046</v>
      </c>
      <c r="J1426" s="5">
        <f t="shared" si="279"/>
        <v>-10</v>
      </c>
      <c r="K1426" s="49">
        <f t="shared" si="285"/>
        <v>268</v>
      </c>
      <c r="L1426" s="5">
        <f t="shared" si="280"/>
        <v>-10</v>
      </c>
      <c r="M1426" s="49">
        <f t="shared" si="286"/>
        <v>-1824</v>
      </c>
      <c r="N1426" s="42">
        <f t="shared" si="277"/>
        <v>-10</v>
      </c>
      <c r="P1426" s="5">
        <f t="shared" si="281"/>
        <v>-667.20055600000023</v>
      </c>
      <c r="Q1426" s="5">
        <f t="shared" si="282"/>
        <v>1787.7460263031928</v>
      </c>
      <c r="R1426" s="5">
        <f t="shared" si="283"/>
        <v>1120.5454703031926</v>
      </c>
      <c r="S1426" s="3">
        <f t="shared" si="284"/>
        <v>47845.298462905972</v>
      </c>
    </row>
    <row r="1427" spans="1:19" x14ac:dyDescent="0.3">
      <c r="A1427" s="4">
        <v>42381</v>
      </c>
      <c r="B1427" s="11">
        <v>104.400002</v>
      </c>
      <c r="C1427" s="11">
        <v>125.139977</v>
      </c>
      <c r="D1427" s="3">
        <f>B1427-'ADF test'!$E$3*'Profitability analysis'!C1427</f>
        <v>-24.316111222164665</v>
      </c>
      <c r="E1427" s="3">
        <f t="shared" si="278"/>
        <v>-35.642029515674267</v>
      </c>
      <c r="F1427" s="3">
        <f t="shared" si="287"/>
        <v>5.9943554454344428</v>
      </c>
      <c r="G1427" s="17">
        <f t="shared" si="288"/>
        <v>1.8894305478891655</v>
      </c>
      <c r="H1427" s="30">
        <f t="shared" si="289"/>
        <v>-3.0999979999999994</v>
      </c>
      <c r="I1427" s="30">
        <f>(C1427-C1426)*'ADF test'!$E$3</f>
        <v>-3.4432358619607872</v>
      </c>
      <c r="J1427" s="5">
        <f t="shared" si="279"/>
        <v>-10</v>
      </c>
      <c r="K1427" s="49">
        <f t="shared" si="285"/>
        <v>258</v>
      </c>
      <c r="L1427" s="5">
        <f t="shared" si="280"/>
        <v>-10</v>
      </c>
      <c r="M1427" s="49">
        <f t="shared" si="286"/>
        <v>-1834</v>
      </c>
      <c r="N1427" s="42">
        <f t="shared" si="277"/>
        <v>-10</v>
      </c>
      <c r="P1427" s="5">
        <f t="shared" si="281"/>
        <v>-830.79946399999983</v>
      </c>
      <c r="Q1427" s="5">
        <f t="shared" si="282"/>
        <v>922.78721100549103</v>
      </c>
      <c r="R1427" s="5">
        <f t="shared" si="283"/>
        <v>91.987747005491201</v>
      </c>
      <c r="S1427" s="3">
        <f t="shared" si="284"/>
        <v>47937.286209911465</v>
      </c>
    </row>
    <row r="1428" spans="1:19" x14ac:dyDescent="0.3">
      <c r="A1428" s="4">
        <v>42382</v>
      </c>
      <c r="B1428" s="11">
        <v>100.199997</v>
      </c>
      <c r="C1428" s="11">
        <v>125.87841</v>
      </c>
      <c r="D1428" s="3">
        <f>B1428-'ADF test'!$E$3*'Profitability analysis'!C1428</f>
        <v>-29.275651487501818</v>
      </c>
      <c r="E1428" s="3">
        <f t="shared" si="278"/>
        <v>-35.144729213330159</v>
      </c>
      <c r="F1428" s="3">
        <f t="shared" si="287"/>
        <v>5.878073408023174</v>
      </c>
      <c r="G1428" s="17">
        <f t="shared" si="288"/>
        <v>0.99846962064431599</v>
      </c>
      <c r="H1428" s="30">
        <f t="shared" si="289"/>
        <v>-4.2000050000000044</v>
      </c>
      <c r="I1428" s="30">
        <f>(C1428-C1427)*'ADF test'!$E$3</f>
        <v>0.75953526533717342</v>
      </c>
      <c r="J1428" s="5">
        <f t="shared" si="279"/>
        <v>0</v>
      </c>
      <c r="K1428" s="49">
        <f t="shared" si="285"/>
        <v>258</v>
      </c>
      <c r="L1428" s="5">
        <f t="shared" si="280"/>
        <v>0</v>
      </c>
      <c r="M1428" s="49">
        <f t="shared" si="286"/>
        <v>-1834</v>
      </c>
      <c r="N1428" s="42">
        <f t="shared" si="277"/>
        <v>0</v>
      </c>
      <c r="P1428" s="5">
        <f t="shared" si="281"/>
        <v>-1083.6012900000012</v>
      </c>
      <c r="Q1428" s="5">
        <f t="shared" si="282"/>
        <v>-195.96009845699075</v>
      </c>
      <c r="R1428" s="5">
        <f t="shared" si="283"/>
        <v>-1279.5613884569921</v>
      </c>
      <c r="S1428" s="3">
        <f t="shared" si="284"/>
        <v>46657.724821454474</v>
      </c>
    </row>
    <row r="1429" spans="1:19" x14ac:dyDescent="0.3">
      <c r="A1429" s="4">
        <v>42383</v>
      </c>
      <c r="B1429" s="11">
        <v>98</v>
      </c>
      <c r="C1429" s="11">
        <v>121.940094</v>
      </c>
      <c r="D1429" s="3">
        <f>B1429-'ADF test'!$E$3*'Profitability analysis'!C1429</f>
        <v>-27.424786881856306</v>
      </c>
      <c r="E1429" s="3">
        <f t="shared" si="278"/>
        <v>-34.551644806376544</v>
      </c>
      <c r="F1429" s="3">
        <f t="shared" si="287"/>
        <v>5.7222753855931101</v>
      </c>
      <c r="G1429" s="17">
        <f t="shared" si="288"/>
        <v>1.2454587457400992</v>
      </c>
      <c r="H1429" s="30">
        <f t="shared" si="289"/>
        <v>-2.1999969999999962</v>
      </c>
      <c r="I1429" s="30">
        <f>(C1429-C1428)*'ADF test'!$E$3</f>
        <v>-4.0508616056455136</v>
      </c>
      <c r="J1429" s="5">
        <f t="shared" si="279"/>
        <v>-1</v>
      </c>
      <c r="K1429" s="49">
        <f t="shared" si="285"/>
        <v>257</v>
      </c>
      <c r="L1429" s="5">
        <f t="shared" si="280"/>
        <v>-1</v>
      </c>
      <c r="M1429" s="49">
        <f t="shared" si="286"/>
        <v>-1835</v>
      </c>
      <c r="N1429" s="42">
        <f t="shared" si="277"/>
        <v>-1</v>
      </c>
      <c r="P1429" s="5">
        <f t="shared" si="281"/>
        <v>-567.59922599999902</v>
      </c>
      <c r="Q1429" s="5">
        <f t="shared" si="282"/>
        <v>1045.1222942565425</v>
      </c>
      <c r="R1429" s="5">
        <f t="shared" si="283"/>
        <v>477.52306825654352</v>
      </c>
      <c r="S1429" s="3">
        <f t="shared" si="284"/>
        <v>47135.24788971102</v>
      </c>
    </row>
    <row r="1430" spans="1:19" x14ac:dyDescent="0.3">
      <c r="A1430" s="4">
        <v>42384</v>
      </c>
      <c r="B1430" s="11">
        <v>94.550003000000004</v>
      </c>
      <c r="C1430" s="11">
        <v>111.552795</v>
      </c>
      <c r="D1430" s="3">
        <f>B1430-'ADF test'!$E$3*'Profitability analysis'!C1430</f>
        <v>-20.190646117019753</v>
      </c>
      <c r="E1430" s="3">
        <f t="shared" si="278"/>
        <v>-33.704809534484134</v>
      </c>
      <c r="F1430" s="3">
        <f t="shared" si="287"/>
        <v>5.9083277480490457</v>
      </c>
      <c r="G1430" s="17">
        <f t="shared" si="288"/>
        <v>2.2873076771895082</v>
      </c>
      <c r="H1430" s="30">
        <f t="shared" si="289"/>
        <v>-3.4499969999999962</v>
      </c>
      <c r="I1430" s="30">
        <f>(C1430-C1429)*'ADF test'!$E$3</f>
        <v>-10.684137764836551</v>
      </c>
      <c r="J1430" s="5">
        <f t="shared" si="279"/>
        <v>-10</v>
      </c>
      <c r="K1430" s="49">
        <f t="shared" si="285"/>
        <v>247</v>
      </c>
      <c r="L1430" s="5">
        <f t="shared" si="280"/>
        <v>-10</v>
      </c>
      <c r="M1430" s="49">
        <f t="shared" si="286"/>
        <v>-1845</v>
      </c>
      <c r="N1430" s="42">
        <f t="shared" si="277"/>
        <v>-10</v>
      </c>
      <c r="P1430" s="5">
        <f t="shared" si="281"/>
        <v>-886.64922899999897</v>
      </c>
      <c r="Q1430" s="5">
        <f t="shared" si="282"/>
        <v>2745.8234055629937</v>
      </c>
      <c r="R1430" s="5">
        <f t="shared" si="283"/>
        <v>1859.1741765629947</v>
      </c>
      <c r="S1430" s="3">
        <f t="shared" si="284"/>
        <v>48994.422066274012</v>
      </c>
    </row>
    <row r="1431" spans="1:19" x14ac:dyDescent="0.3">
      <c r="A1431" s="4">
        <v>42387</v>
      </c>
      <c r="B1431" s="11">
        <v>92.400002000000001</v>
      </c>
      <c r="C1431" s="11">
        <v>110.912819</v>
      </c>
      <c r="D1431" s="3">
        <f>B1431-'ADF test'!$E$3*'Profitability analysis'!C1431</f>
        <v>-21.682382466104343</v>
      </c>
      <c r="E1431" s="3">
        <f t="shared" si="278"/>
        <v>-32.952409244617591</v>
      </c>
      <c r="F1431" s="3">
        <f t="shared" si="287"/>
        <v>5.9555933164681187</v>
      </c>
      <c r="G1431" s="17">
        <f t="shared" si="288"/>
        <v>1.8923432443497972</v>
      </c>
      <c r="H1431" s="30">
        <f t="shared" si="289"/>
        <v>-2.1500010000000032</v>
      </c>
      <c r="I1431" s="30">
        <f>(C1431-C1430)*'ADF test'!$E$3</f>
        <v>-0.6582646509154193</v>
      </c>
      <c r="J1431" s="5">
        <f t="shared" si="279"/>
        <v>-10</v>
      </c>
      <c r="K1431" s="49">
        <f t="shared" si="285"/>
        <v>237</v>
      </c>
      <c r="L1431" s="5">
        <f t="shared" si="280"/>
        <v>-10</v>
      </c>
      <c r="M1431" s="49">
        <f t="shared" si="286"/>
        <v>-1855</v>
      </c>
      <c r="N1431" s="42">
        <f t="shared" si="277"/>
        <v>-10</v>
      </c>
      <c r="P1431" s="5">
        <f t="shared" si="281"/>
        <v>-531.05024700000081</v>
      </c>
      <c r="Q1431" s="5">
        <f t="shared" si="282"/>
        <v>162.59136877610857</v>
      </c>
      <c r="R1431" s="5">
        <f t="shared" si="283"/>
        <v>-368.45887822389227</v>
      </c>
      <c r="S1431" s="3">
        <f t="shared" si="284"/>
        <v>48625.963188050118</v>
      </c>
    </row>
    <row r="1432" spans="1:19" x14ac:dyDescent="0.3">
      <c r="A1432" s="4">
        <v>42388</v>
      </c>
      <c r="B1432" s="11">
        <v>93.75</v>
      </c>
      <c r="C1432" s="11">
        <v>112.537369</v>
      </c>
      <c r="D1432" s="3">
        <f>B1432-'ADF test'!$E$3*'Profitability analysis'!C1432</f>
        <v>-22.003359375545685</v>
      </c>
      <c r="E1432" s="3">
        <f t="shared" si="278"/>
        <v>-32.164126326979769</v>
      </c>
      <c r="F1432" s="3">
        <f t="shared" si="287"/>
        <v>5.7791776595244926</v>
      </c>
      <c r="G1432" s="17">
        <f t="shared" si="288"/>
        <v>1.7581682983371212</v>
      </c>
      <c r="H1432" s="30">
        <f t="shared" si="289"/>
        <v>1.3499979999999994</v>
      </c>
      <c r="I1432" s="30">
        <f>(C1432-C1431)*'ADF test'!$E$3</f>
        <v>1.6709749094413489</v>
      </c>
      <c r="J1432" s="5">
        <f t="shared" si="279"/>
        <v>-10</v>
      </c>
      <c r="K1432" s="49">
        <f t="shared" si="285"/>
        <v>227</v>
      </c>
      <c r="L1432" s="5">
        <f t="shared" si="280"/>
        <v>-10</v>
      </c>
      <c r="M1432" s="49">
        <f t="shared" si="286"/>
        <v>-1865</v>
      </c>
      <c r="N1432" s="42">
        <f t="shared" si="277"/>
        <v>-10</v>
      </c>
      <c r="P1432" s="5">
        <f t="shared" si="281"/>
        <v>319.94952599999988</v>
      </c>
      <c r="Q1432" s="5">
        <f t="shared" si="282"/>
        <v>-396.0210535375997</v>
      </c>
      <c r="R1432" s="5">
        <f t="shared" si="283"/>
        <v>-76.07152753759982</v>
      </c>
      <c r="S1432" s="3">
        <f t="shared" si="284"/>
        <v>48549.89166051252</v>
      </c>
    </row>
    <row r="1433" spans="1:19" x14ac:dyDescent="0.3">
      <c r="A1433" s="4">
        <v>42389</v>
      </c>
      <c r="B1433" s="11">
        <v>91.25</v>
      </c>
      <c r="C1433" s="11">
        <v>109.534401</v>
      </c>
      <c r="D1433" s="3">
        <f>B1433-'ADF test'!$E$3*'Profitability analysis'!C1433</f>
        <v>-21.414575292657958</v>
      </c>
      <c r="E1433" s="3">
        <f t="shared" si="278"/>
        <v>-31.393209138704098</v>
      </c>
      <c r="F1433" s="3">
        <f t="shared" si="287"/>
        <v>5.6111876495334663</v>
      </c>
      <c r="G1433" s="17">
        <f t="shared" si="288"/>
        <v>1.7783461308544544</v>
      </c>
      <c r="H1433" s="30">
        <f t="shared" si="289"/>
        <v>-2.5</v>
      </c>
      <c r="I1433" s="30">
        <f>(C1433-C1432)*'ADF test'!$E$3</f>
        <v>-3.0887840828877313</v>
      </c>
      <c r="J1433" s="5">
        <f t="shared" si="279"/>
        <v>-10</v>
      </c>
      <c r="K1433" s="49">
        <f t="shared" si="285"/>
        <v>217</v>
      </c>
      <c r="L1433" s="5">
        <f t="shared" si="280"/>
        <v>-10</v>
      </c>
      <c r="M1433" s="49">
        <f t="shared" si="286"/>
        <v>-1875</v>
      </c>
      <c r="N1433" s="42">
        <f t="shared" si="277"/>
        <v>-10</v>
      </c>
      <c r="P1433" s="5">
        <f t="shared" si="281"/>
        <v>-567.5</v>
      </c>
      <c r="Q1433" s="5">
        <f t="shared" si="282"/>
        <v>701.15398681551505</v>
      </c>
      <c r="R1433" s="5">
        <f t="shared" si="283"/>
        <v>133.65398681551505</v>
      </c>
      <c r="S1433" s="3">
        <f t="shared" si="284"/>
        <v>48683.545647328036</v>
      </c>
    </row>
    <row r="1434" spans="1:19" x14ac:dyDescent="0.3">
      <c r="A1434" s="4">
        <v>42390</v>
      </c>
      <c r="B1434" s="11">
        <v>95.349997999999999</v>
      </c>
      <c r="C1434" s="11">
        <v>112.438911</v>
      </c>
      <c r="D1434" s="3">
        <f>B1434-'ADF test'!$E$3*'Profitability analysis'!C1434</f>
        <v>-20.302089732546847</v>
      </c>
      <c r="E1434" s="3">
        <f t="shared" si="278"/>
        <v>-30.67011140479261</v>
      </c>
      <c r="F1434" s="3">
        <f t="shared" si="287"/>
        <v>5.5955825167940683</v>
      </c>
      <c r="G1434" s="17">
        <f t="shared" si="288"/>
        <v>1.8528940715516453</v>
      </c>
      <c r="H1434" s="30">
        <f t="shared" si="289"/>
        <v>4.0999979999999994</v>
      </c>
      <c r="I1434" s="30">
        <f>(C1434-C1433)*'ADF test'!$E$3</f>
        <v>2.9875124398888908</v>
      </c>
      <c r="J1434" s="5">
        <f t="shared" si="279"/>
        <v>-10</v>
      </c>
      <c r="K1434" s="49">
        <f t="shared" si="285"/>
        <v>207</v>
      </c>
      <c r="L1434" s="5">
        <f t="shared" si="280"/>
        <v>-10</v>
      </c>
      <c r="M1434" s="49">
        <f t="shared" si="286"/>
        <v>-1885</v>
      </c>
      <c r="N1434" s="42">
        <f t="shared" si="277"/>
        <v>-10</v>
      </c>
      <c r="P1434" s="5">
        <f t="shared" si="281"/>
        <v>889.69956599999989</v>
      </c>
      <c r="Q1434" s="5">
        <f t="shared" si="282"/>
        <v>-648.29019945588925</v>
      </c>
      <c r="R1434" s="5">
        <f t="shared" si="283"/>
        <v>241.40936654411064</v>
      </c>
      <c r="S1434" s="3">
        <f t="shared" si="284"/>
        <v>48924.955013872146</v>
      </c>
    </row>
    <row r="1435" spans="1:19" x14ac:dyDescent="0.3">
      <c r="A1435" s="4">
        <v>42391</v>
      </c>
      <c r="B1435" s="11">
        <v>100.75</v>
      </c>
      <c r="C1435" s="11">
        <v>118.494072</v>
      </c>
      <c r="D1435" s="3">
        <f>B1435-'ADF test'!$E$3*'Profitability analysis'!C1435</f>
        <v>-21.130287605513388</v>
      </c>
      <c r="E1435" s="3">
        <f t="shared" si="278"/>
        <v>-30.204189733395204</v>
      </c>
      <c r="F1435" s="3">
        <f t="shared" si="287"/>
        <v>5.7918111416711957</v>
      </c>
      <c r="G1435" s="17">
        <f t="shared" si="288"/>
        <v>1.5666778328796802</v>
      </c>
      <c r="H1435" s="30">
        <f t="shared" si="289"/>
        <v>5.4000020000000006</v>
      </c>
      <c r="I1435" s="30">
        <f>(C1435-C1434)*'ADF test'!$E$3</f>
        <v>6.2281998729665382</v>
      </c>
      <c r="J1435" s="5">
        <f t="shared" si="279"/>
        <v>-10</v>
      </c>
      <c r="K1435" s="49">
        <f t="shared" si="285"/>
        <v>197</v>
      </c>
      <c r="L1435" s="5">
        <f t="shared" si="280"/>
        <v>-10</v>
      </c>
      <c r="M1435" s="49">
        <f t="shared" si="286"/>
        <v>-1895</v>
      </c>
      <c r="N1435" s="42">
        <f t="shared" si="277"/>
        <v>-10</v>
      </c>
      <c r="P1435" s="5">
        <f t="shared" si="281"/>
        <v>1117.800414</v>
      </c>
      <c r="Q1435" s="5">
        <f t="shared" si="282"/>
        <v>-1289.2373737040734</v>
      </c>
      <c r="R1435" s="5">
        <f t="shared" si="283"/>
        <v>-171.43695970407339</v>
      </c>
      <c r="S1435" s="3">
        <f t="shared" si="284"/>
        <v>48753.518054168075</v>
      </c>
    </row>
    <row r="1436" spans="1:19" x14ac:dyDescent="0.3">
      <c r="A1436" s="4">
        <v>42394</v>
      </c>
      <c r="B1436" s="11">
        <v>99.599997999999999</v>
      </c>
      <c r="C1436" s="11">
        <v>117.06643699999999</v>
      </c>
      <c r="D1436" s="3">
        <f>B1436-'ADF test'!$E$3*'Profitability analysis'!C1436</f>
        <v>-20.811856953492637</v>
      </c>
      <c r="E1436" s="3">
        <f t="shared" si="278"/>
        <v>-29.811037158312228</v>
      </c>
      <c r="F1436" s="3">
        <f t="shared" si="287"/>
        <v>6.0189794095537659</v>
      </c>
      <c r="G1436" s="17">
        <f t="shared" si="288"/>
        <v>1.4951339076746852</v>
      </c>
      <c r="H1436" s="30">
        <f t="shared" si="289"/>
        <v>-1.1500020000000006</v>
      </c>
      <c r="I1436" s="30">
        <f>(C1436-C1435)*'ADF test'!$E$3</f>
        <v>-1.4684326520207545</v>
      </c>
      <c r="J1436" s="5">
        <f t="shared" si="279"/>
        <v>-1</v>
      </c>
      <c r="K1436" s="49">
        <f t="shared" si="285"/>
        <v>196</v>
      </c>
      <c r="L1436" s="5">
        <f t="shared" si="280"/>
        <v>-1</v>
      </c>
      <c r="M1436" s="49">
        <f t="shared" si="286"/>
        <v>-1896</v>
      </c>
      <c r="N1436" s="42">
        <f t="shared" si="277"/>
        <v>-1</v>
      </c>
      <c r="P1436" s="5">
        <f t="shared" si="281"/>
        <v>-226.55039400000013</v>
      </c>
      <c r="Q1436" s="5">
        <f t="shared" si="282"/>
        <v>289.28123244808864</v>
      </c>
      <c r="R1436" s="5">
        <f t="shared" si="283"/>
        <v>62.730838448088519</v>
      </c>
      <c r="S1436" s="3">
        <f t="shared" si="284"/>
        <v>48816.24889261616</v>
      </c>
    </row>
    <row r="1437" spans="1:19" x14ac:dyDescent="0.3">
      <c r="A1437" s="4">
        <v>42396</v>
      </c>
      <c r="B1437" s="11">
        <v>99.699996999999996</v>
      </c>
      <c r="C1437" s="11">
        <v>128.142944</v>
      </c>
      <c r="D1437" s="3">
        <f>B1437-'ADF test'!$E$3*'Profitability analysis'!C1437</f>
        <v>-32.104899276475294</v>
      </c>
      <c r="E1437" s="3">
        <f t="shared" si="278"/>
        <v>-29.853182614769235</v>
      </c>
      <c r="F1437" s="3">
        <f t="shared" si="287"/>
        <v>6.0308515155408156</v>
      </c>
      <c r="G1437" s="17">
        <f t="shared" si="288"/>
        <v>-0.37336629096299956</v>
      </c>
      <c r="H1437" s="30">
        <f t="shared" si="289"/>
        <v>9.999899999999684E-2</v>
      </c>
      <c r="I1437" s="30">
        <f>(C1437-C1436)*'ADF test'!$E$3</f>
        <v>11.393041322982665</v>
      </c>
      <c r="J1437" s="5">
        <f t="shared" si="279"/>
        <v>0</v>
      </c>
      <c r="K1437" s="49">
        <f t="shared" si="285"/>
        <v>196</v>
      </c>
      <c r="L1437" s="5">
        <f t="shared" si="280"/>
        <v>0</v>
      </c>
      <c r="M1437" s="49">
        <f t="shared" si="286"/>
        <v>-1896</v>
      </c>
      <c r="N1437" s="42">
        <f t="shared" si="277"/>
        <v>0</v>
      </c>
      <c r="P1437" s="5">
        <f t="shared" si="281"/>
        <v>19.599803999999381</v>
      </c>
      <c r="Q1437" s="5">
        <f t="shared" si="282"/>
        <v>-2233.0360993046024</v>
      </c>
      <c r="R1437" s="5">
        <f t="shared" si="283"/>
        <v>-2213.4362953046029</v>
      </c>
      <c r="S1437" s="3">
        <f t="shared" si="284"/>
        <v>46602.81259731156</v>
      </c>
    </row>
    <row r="1438" spans="1:19" x14ac:dyDescent="0.3">
      <c r="A1438" s="4">
        <v>42397</v>
      </c>
      <c r="B1438" s="11">
        <v>98.949996999999996</v>
      </c>
      <c r="C1438" s="11">
        <v>123.712341</v>
      </c>
      <c r="D1438" s="3">
        <f>B1438-'ADF test'!$E$3*'Profitability analysis'!C1438</f>
        <v>-28.297682541566815</v>
      </c>
      <c r="E1438" s="3">
        <f t="shared" si="278"/>
        <v>-29.732954163341166</v>
      </c>
      <c r="F1438" s="3">
        <f t="shared" si="287"/>
        <v>6.0244954376705291</v>
      </c>
      <c r="G1438" s="17">
        <f t="shared" si="288"/>
        <v>0.23823930761068396</v>
      </c>
      <c r="H1438" s="30">
        <f t="shared" si="289"/>
        <v>-0.75</v>
      </c>
      <c r="I1438" s="30">
        <f>(C1438-C1437)*'ADF test'!$E$3</f>
        <v>-4.5572167349084856</v>
      </c>
      <c r="J1438" s="5">
        <f t="shared" si="279"/>
        <v>0</v>
      </c>
      <c r="K1438" s="49">
        <f t="shared" si="285"/>
        <v>196</v>
      </c>
      <c r="L1438" s="5">
        <f t="shared" si="280"/>
        <v>0</v>
      </c>
      <c r="M1438" s="49">
        <f t="shared" si="286"/>
        <v>-1896</v>
      </c>
      <c r="N1438" s="42">
        <f t="shared" si="277"/>
        <v>0</v>
      </c>
      <c r="P1438" s="5">
        <f t="shared" si="281"/>
        <v>-147</v>
      </c>
      <c r="Q1438" s="5">
        <f t="shared" si="282"/>
        <v>893.2144800420632</v>
      </c>
      <c r="R1438" s="5">
        <f t="shared" si="283"/>
        <v>746.2144800420632</v>
      </c>
      <c r="S1438" s="3">
        <f t="shared" si="284"/>
        <v>47349.027077353625</v>
      </c>
    </row>
    <row r="1439" spans="1:19" x14ac:dyDescent="0.3">
      <c r="A1439" s="4">
        <v>42398</v>
      </c>
      <c r="B1439" s="11">
        <v>100.300003</v>
      </c>
      <c r="C1439" s="11">
        <v>128.83215300000001</v>
      </c>
      <c r="D1439" s="3">
        <f>B1439-'ADF test'!$E$3*'Profitability analysis'!C1439</f>
        <v>-32.213797863198494</v>
      </c>
      <c r="E1439" s="3">
        <f t="shared" si="278"/>
        <v>-29.72294481283701</v>
      </c>
      <c r="F1439" s="3">
        <f t="shared" si="287"/>
        <v>6.0199631715792004</v>
      </c>
      <c r="G1439" s="17">
        <f t="shared" si="288"/>
        <v>-0.41376549646034877</v>
      </c>
      <c r="H1439" s="30">
        <f t="shared" si="289"/>
        <v>1.3500060000000076</v>
      </c>
      <c r="I1439" s="30">
        <f>(C1439-C1438)*'ADF test'!$E$3</f>
        <v>5.266121321631684</v>
      </c>
      <c r="J1439" s="5">
        <f t="shared" si="279"/>
        <v>0</v>
      </c>
      <c r="K1439" s="49">
        <f t="shared" si="285"/>
        <v>196</v>
      </c>
      <c r="L1439" s="5">
        <f t="shared" si="280"/>
        <v>0</v>
      </c>
      <c r="M1439" s="49">
        <f t="shared" si="286"/>
        <v>-1896</v>
      </c>
      <c r="N1439" s="42">
        <f t="shared" si="277"/>
        <v>0</v>
      </c>
      <c r="P1439" s="5">
        <f t="shared" si="281"/>
        <v>264.60117600000149</v>
      </c>
      <c r="Q1439" s="5">
        <f t="shared" si="282"/>
        <v>-1032.15977903981</v>
      </c>
      <c r="R1439" s="5">
        <f t="shared" si="283"/>
        <v>-767.55860303980853</v>
      </c>
      <c r="S1439" s="3">
        <f t="shared" si="284"/>
        <v>46581.468474313813</v>
      </c>
    </row>
    <row r="1440" spans="1:19" x14ac:dyDescent="0.3">
      <c r="A1440" s="4">
        <v>42401</v>
      </c>
      <c r="B1440" s="11">
        <v>97.75</v>
      </c>
      <c r="C1440" s="11">
        <v>123.712341</v>
      </c>
      <c r="D1440" s="3">
        <f>B1440-'ADF test'!$E$3*'Profitability analysis'!C1440</f>
        <v>-29.497679541566811</v>
      </c>
      <c r="E1440" s="3">
        <f t="shared" si="278"/>
        <v>-29.606635810576662</v>
      </c>
      <c r="F1440" s="3">
        <f t="shared" si="287"/>
        <v>5.9883505432554607</v>
      </c>
      <c r="G1440" s="17">
        <f t="shared" si="288"/>
        <v>1.8194704572291061E-2</v>
      </c>
      <c r="H1440" s="30">
        <f t="shared" si="289"/>
        <v>-2.5500030000000038</v>
      </c>
      <c r="I1440" s="30">
        <f>(C1440-C1439)*'ADF test'!$E$3</f>
        <v>-5.266121321631684</v>
      </c>
      <c r="J1440" s="5">
        <f t="shared" si="279"/>
        <v>0</v>
      </c>
      <c r="K1440" s="49">
        <f t="shared" si="285"/>
        <v>196</v>
      </c>
      <c r="L1440" s="5">
        <f t="shared" si="280"/>
        <v>0</v>
      </c>
      <c r="M1440" s="49">
        <f t="shared" si="286"/>
        <v>-1896</v>
      </c>
      <c r="N1440" s="42">
        <f t="shared" si="277"/>
        <v>0</v>
      </c>
      <c r="P1440" s="5">
        <f t="shared" si="281"/>
        <v>-499.80058800000074</v>
      </c>
      <c r="Q1440" s="5">
        <f t="shared" si="282"/>
        <v>1032.15977903981</v>
      </c>
      <c r="R1440" s="5">
        <f t="shared" si="283"/>
        <v>532.35919103980928</v>
      </c>
      <c r="S1440" s="3">
        <f t="shared" si="284"/>
        <v>47113.827665353623</v>
      </c>
    </row>
    <row r="1441" spans="1:19" x14ac:dyDescent="0.3">
      <c r="A1441" s="4">
        <v>42402</v>
      </c>
      <c r="B1441" s="11">
        <v>96.449996999999996</v>
      </c>
      <c r="C1441" s="11">
        <v>124.549232</v>
      </c>
      <c r="D1441" s="3">
        <f>B1441-'ADF test'!$E$3*'Profitability analysis'!C1441</f>
        <v>-31.658489449902845</v>
      </c>
      <c r="E1441" s="3">
        <f t="shared" si="278"/>
        <v>-29.493045785629722</v>
      </c>
      <c r="F1441" s="3">
        <f t="shared" si="287"/>
        <v>5.9130662244578005</v>
      </c>
      <c r="G1441" s="17">
        <f t="shared" si="288"/>
        <v>-0.3662133285969893</v>
      </c>
      <c r="H1441" s="30">
        <f t="shared" si="289"/>
        <v>-1.3000030000000038</v>
      </c>
      <c r="I1441" s="30">
        <f>(C1441-C1440)*'ADF test'!$E$3</f>
        <v>0.86080690833602824</v>
      </c>
      <c r="J1441" s="5">
        <f t="shared" si="279"/>
        <v>0</v>
      </c>
      <c r="K1441" s="49">
        <f t="shared" si="285"/>
        <v>196</v>
      </c>
      <c r="L1441" s="5">
        <f t="shared" si="280"/>
        <v>0</v>
      </c>
      <c r="M1441" s="49">
        <f t="shared" si="286"/>
        <v>-1896</v>
      </c>
      <c r="N1441" s="42">
        <f t="shared" si="277"/>
        <v>0</v>
      </c>
      <c r="P1441" s="5">
        <f t="shared" si="281"/>
        <v>-254.80058800000074</v>
      </c>
      <c r="Q1441" s="5">
        <f t="shared" si="282"/>
        <v>-168.71815403386154</v>
      </c>
      <c r="R1441" s="5">
        <f t="shared" si="283"/>
        <v>-423.51874203386228</v>
      </c>
      <c r="S1441" s="3">
        <f t="shared" si="284"/>
        <v>46690.308923319761</v>
      </c>
    </row>
    <row r="1442" spans="1:19" x14ac:dyDescent="0.3">
      <c r="A1442" s="4">
        <v>42403</v>
      </c>
      <c r="B1442" s="11">
        <v>93</v>
      </c>
      <c r="C1442" s="11">
        <v>121.10320299999999</v>
      </c>
      <c r="D1442" s="3">
        <f>B1442-'ADF test'!$E$3*'Profitability analysis'!C1442</f>
        <v>-31.56397997352029</v>
      </c>
      <c r="E1442" s="3">
        <f t="shared" si="278"/>
        <v>-29.30862078373498</v>
      </c>
      <c r="F1442" s="3">
        <f t="shared" si="287"/>
        <v>5.751817074051421</v>
      </c>
      <c r="G1442" s="17">
        <f t="shared" si="288"/>
        <v>-0.39211246824243956</v>
      </c>
      <c r="H1442" s="30">
        <f t="shared" si="289"/>
        <v>-3.4499969999999962</v>
      </c>
      <c r="I1442" s="30">
        <f>(C1442-C1441)*'ADF test'!$E$3</f>
        <v>-3.5445064763825562</v>
      </c>
      <c r="J1442" s="5">
        <f t="shared" si="279"/>
        <v>0</v>
      </c>
      <c r="K1442" s="49">
        <f t="shared" si="285"/>
        <v>196</v>
      </c>
      <c r="L1442" s="5">
        <f t="shared" si="280"/>
        <v>0</v>
      </c>
      <c r="M1442" s="49">
        <f t="shared" si="286"/>
        <v>-1896</v>
      </c>
      <c r="N1442" s="42">
        <f t="shared" si="277"/>
        <v>0</v>
      </c>
      <c r="P1442" s="5">
        <f t="shared" si="281"/>
        <v>-676.19941199999926</v>
      </c>
      <c r="Q1442" s="5">
        <f t="shared" si="282"/>
        <v>694.72326937098103</v>
      </c>
      <c r="R1442" s="5">
        <f t="shared" si="283"/>
        <v>18.523857370981773</v>
      </c>
      <c r="S1442" s="3">
        <f t="shared" si="284"/>
        <v>46708.83278069074</v>
      </c>
    </row>
    <row r="1443" spans="1:19" x14ac:dyDescent="0.3">
      <c r="A1443" s="4">
        <v>42404</v>
      </c>
      <c r="B1443" s="11">
        <v>93.099997999999999</v>
      </c>
      <c r="C1443" s="11">
        <v>122.826218</v>
      </c>
      <c r="D1443" s="3">
        <f>B1443-'ADF test'!$E$3*'Profitability analysis'!C1443</f>
        <v>-33.236235726000103</v>
      </c>
      <c r="E1443" s="3">
        <f t="shared" si="278"/>
        <v>-29.187346505340205</v>
      </c>
      <c r="F1443" s="3">
        <f t="shared" si="287"/>
        <v>5.623722968641772</v>
      </c>
      <c r="G1443" s="17">
        <f t="shared" si="288"/>
        <v>-0.71996598040777537</v>
      </c>
      <c r="H1443" s="30">
        <f t="shared" si="289"/>
        <v>9.9997999999999365E-2</v>
      </c>
      <c r="I1443" s="30">
        <f>(C1443-C1442)*'ADF test'!$E$3</f>
        <v>1.7722537524798212</v>
      </c>
      <c r="J1443" s="5">
        <f t="shared" si="279"/>
        <v>0</v>
      </c>
      <c r="K1443" s="49">
        <f t="shared" si="285"/>
        <v>196</v>
      </c>
      <c r="L1443" s="5">
        <f t="shared" si="280"/>
        <v>0</v>
      </c>
      <c r="M1443" s="49">
        <f t="shared" si="286"/>
        <v>-1896</v>
      </c>
      <c r="N1443" s="42">
        <f t="shared" ref="N1443:N1506" si="290">IF(J1443&lt;&gt;"",J1443,IF(L1443&lt;&gt;"",L1443,N1442))</f>
        <v>0</v>
      </c>
      <c r="P1443" s="5">
        <f t="shared" si="281"/>
        <v>19.599607999999876</v>
      </c>
      <c r="Q1443" s="5">
        <f t="shared" si="282"/>
        <v>-347.36173548604495</v>
      </c>
      <c r="R1443" s="5">
        <f t="shared" si="283"/>
        <v>-327.76212748604507</v>
      </c>
      <c r="S1443" s="3">
        <f t="shared" si="284"/>
        <v>46381.070653204697</v>
      </c>
    </row>
    <row r="1444" spans="1:19" x14ac:dyDescent="0.3">
      <c r="A1444" s="4">
        <v>42405</v>
      </c>
      <c r="B1444" s="11">
        <v>97.75</v>
      </c>
      <c r="C1444" s="11">
        <v>130.01364100000001</v>
      </c>
      <c r="D1444" s="3">
        <f>B1444-'ADF test'!$E$3*'Profitability analysis'!C1444</f>
        <v>-35.97905235056794</v>
      </c>
      <c r="E1444" s="3">
        <f t="shared" ref="E1444:E1507" si="291">AVERAGE(D1415:D1444)</f>
        <v>-29.136715816489527</v>
      </c>
      <c r="F1444" s="3">
        <f t="shared" si="287"/>
        <v>5.5527110250392404</v>
      </c>
      <c r="G1444" s="17">
        <f t="shared" si="288"/>
        <v>-1.2322515079974037</v>
      </c>
      <c r="H1444" s="30">
        <f t="shared" si="289"/>
        <v>4.6500020000000006</v>
      </c>
      <c r="I1444" s="30">
        <f>(C1444-C1443)*'ADF test'!$E$3</f>
        <v>7.3928186245678438</v>
      </c>
      <c r="J1444" s="5">
        <f t="shared" ref="J1444:J1507" si="292">IF(AND(G1444&lt;-1.5,G1444&gt;-2.5),10,IF(AND(G1444&lt;-1,G1444&gt;-1.5),1,IF(AND(G1444&gt;1.5,G1444&lt;2.5),-10,IF(AND(G1444&gt;1,G1444&lt;1.5),-1,0))))</f>
        <v>1</v>
      </c>
      <c r="K1444" s="49">
        <f t="shared" si="285"/>
        <v>197</v>
      </c>
      <c r="L1444" s="5">
        <f t="shared" ref="L1444:L1507" si="293">IF(AND(G1444&gt;1.5,G1444&lt;2.5),-10,IF(AND(G1444&gt;1,G1444&lt;1.5),-1,0))</f>
        <v>0</v>
      </c>
      <c r="M1444" s="49">
        <f t="shared" si="286"/>
        <v>-1896</v>
      </c>
      <c r="N1444" s="42">
        <f t="shared" si="290"/>
        <v>1</v>
      </c>
      <c r="P1444" s="5">
        <f t="shared" ref="P1444:P1507" si="294">K1443*H1444</f>
        <v>911.40039200000012</v>
      </c>
      <c r="Q1444" s="5">
        <f t="shared" ref="Q1444:Q1507" si="295">I1444*-1*K1443</f>
        <v>-1448.9924504152973</v>
      </c>
      <c r="R1444" s="5">
        <f t="shared" ref="R1444:R1507" si="296">SUM(P1444:Q1444)</f>
        <v>-537.59205841529717</v>
      </c>
      <c r="S1444" s="3">
        <f t="shared" ref="S1444:S1507" si="297">R1444+S1443</f>
        <v>45843.478594789398</v>
      </c>
    </row>
    <row r="1445" spans="1:19" x14ac:dyDescent="0.3">
      <c r="A1445" s="4">
        <v>42408</v>
      </c>
      <c r="B1445" s="11">
        <v>102.099998</v>
      </c>
      <c r="C1445" s="11">
        <v>132.86892700000001</v>
      </c>
      <c r="D1445" s="3">
        <f>B1445-'ADF test'!$E$3*'Profitability analysis'!C1445</f>
        <v>-34.565936111842859</v>
      </c>
      <c r="E1445" s="3">
        <f t="shared" si="291"/>
        <v>-29.096431484289518</v>
      </c>
      <c r="F1445" s="3">
        <f t="shared" si="287"/>
        <v>5.5070907638617159</v>
      </c>
      <c r="G1445" s="17">
        <f t="shared" si="288"/>
        <v>-0.99317495608479534</v>
      </c>
      <c r="H1445" s="30">
        <f t="shared" si="289"/>
        <v>4.3499979999999994</v>
      </c>
      <c r="I1445" s="30">
        <f>(C1445-C1444)*'ADF test'!$E$3</f>
        <v>2.9368817612749161</v>
      </c>
      <c r="J1445" s="5">
        <f t="shared" si="292"/>
        <v>0</v>
      </c>
      <c r="K1445" s="49">
        <f t="shared" ref="K1445:K1508" si="298">J1445+K1444</f>
        <v>197</v>
      </c>
      <c r="L1445" s="5">
        <f t="shared" si="293"/>
        <v>0</v>
      </c>
      <c r="M1445" s="49">
        <f t="shared" ref="M1445:M1508" si="299">L1445+M1444</f>
        <v>-1896</v>
      </c>
      <c r="N1445" s="42">
        <f t="shared" si="290"/>
        <v>0</v>
      </c>
      <c r="P1445" s="5">
        <f t="shared" si="294"/>
        <v>856.9496059999999</v>
      </c>
      <c r="Q1445" s="5">
        <f t="shared" si="295"/>
        <v>-578.56570697115842</v>
      </c>
      <c r="R1445" s="5">
        <f t="shared" si="296"/>
        <v>278.38389902884148</v>
      </c>
      <c r="S1445" s="3">
        <f t="shared" si="297"/>
        <v>46121.86249381824</v>
      </c>
    </row>
    <row r="1446" spans="1:19" x14ac:dyDescent="0.3">
      <c r="A1446" s="4">
        <v>42409</v>
      </c>
      <c r="B1446" s="11">
        <v>95.75</v>
      </c>
      <c r="C1446" s="11">
        <v>127.40450300000001</v>
      </c>
      <c r="D1446" s="3">
        <f>B1446-'ADF test'!$E$3*'Profitability analysis'!C1446</f>
        <v>-35.295352782521434</v>
      </c>
      <c r="E1446" s="3">
        <f t="shared" si="291"/>
        <v>-29.041491922470406</v>
      </c>
      <c r="F1446" s="3">
        <f t="shared" si="287"/>
        <v>5.4338415318269018</v>
      </c>
      <c r="G1446" s="17">
        <f t="shared" si="288"/>
        <v>-1.150909687634639</v>
      </c>
      <c r="H1446" s="30">
        <f t="shared" si="289"/>
        <v>-6.3499979999999994</v>
      </c>
      <c r="I1446" s="30">
        <f>(C1446-C1445)*'ADF test'!$E$3</f>
        <v>-5.6205813293214435</v>
      </c>
      <c r="J1446" s="5">
        <f t="shared" si="292"/>
        <v>1</v>
      </c>
      <c r="K1446" s="49">
        <f t="shared" si="298"/>
        <v>198</v>
      </c>
      <c r="L1446" s="5">
        <f t="shared" si="293"/>
        <v>0</v>
      </c>
      <c r="M1446" s="49">
        <f t="shared" si="299"/>
        <v>-1896</v>
      </c>
      <c r="N1446" s="42">
        <f t="shared" si="290"/>
        <v>1</v>
      </c>
      <c r="P1446" s="5">
        <f t="shared" si="294"/>
        <v>-1250.9496059999999</v>
      </c>
      <c r="Q1446" s="5">
        <f t="shared" si="295"/>
        <v>1107.2545218763244</v>
      </c>
      <c r="R1446" s="5">
        <f t="shared" si="296"/>
        <v>-143.69508412367554</v>
      </c>
      <c r="S1446" s="3">
        <f t="shared" si="297"/>
        <v>45978.167409694564</v>
      </c>
    </row>
    <row r="1447" spans="1:19" x14ac:dyDescent="0.3">
      <c r="A1447" s="4">
        <v>42410</v>
      </c>
      <c r="B1447" s="11">
        <v>90.400002000000001</v>
      </c>
      <c r="C1447" s="11">
        <v>121.34935</v>
      </c>
      <c r="D1447" s="3">
        <f>B1447-'ADF test'!$E$3*'Profitability analysis'!C1447</f>
        <v>-34.417159138171584</v>
      </c>
      <c r="E1447" s="3">
        <f t="shared" si="291"/>
        <v>-28.967893867574983</v>
      </c>
      <c r="F1447" s="3">
        <f t="shared" si="287"/>
        <v>5.3417566348090704</v>
      </c>
      <c r="G1447" s="17">
        <f t="shared" si="288"/>
        <v>-1.0201260826985192</v>
      </c>
      <c r="H1447" s="30">
        <f t="shared" si="289"/>
        <v>-5.3499979999999994</v>
      </c>
      <c r="I1447" s="30">
        <f>(C1447-C1446)*'ADF test'!$E$3</f>
        <v>-6.2281916443498346</v>
      </c>
      <c r="J1447" s="5">
        <f t="shared" si="292"/>
        <v>1</v>
      </c>
      <c r="K1447" s="49">
        <f t="shared" si="298"/>
        <v>199</v>
      </c>
      <c r="L1447" s="5">
        <f t="shared" si="293"/>
        <v>0</v>
      </c>
      <c r="M1447" s="49">
        <f t="shared" si="299"/>
        <v>-1896</v>
      </c>
      <c r="N1447" s="42">
        <f t="shared" si="290"/>
        <v>1</v>
      </c>
      <c r="P1447" s="5">
        <f t="shared" si="294"/>
        <v>-1059.2996039999998</v>
      </c>
      <c r="Q1447" s="5">
        <f t="shared" si="295"/>
        <v>1233.1819455812672</v>
      </c>
      <c r="R1447" s="5">
        <f t="shared" si="296"/>
        <v>173.88234158126738</v>
      </c>
      <c r="S1447" s="3">
        <f t="shared" si="297"/>
        <v>46152.04975127583</v>
      </c>
    </row>
    <row r="1448" spans="1:19" x14ac:dyDescent="0.3">
      <c r="A1448" s="4">
        <v>42411</v>
      </c>
      <c r="B1448" s="11">
        <v>85.199996999999996</v>
      </c>
      <c r="C1448" s="11">
        <v>116.475685</v>
      </c>
      <c r="D1448" s="3">
        <f>B1448-'ADF test'!$E$3*'Profitability analysis'!C1448</f>
        <v>-34.604223981191211</v>
      </c>
      <c r="E1448" s="3">
        <f t="shared" si="291"/>
        <v>-28.91966987658331</v>
      </c>
      <c r="F1448" s="3">
        <f t="shared" si="287"/>
        <v>5.2818015796829361</v>
      </c>
      <c r="G1448" s="17">
        <f t="shared" si="288"/>
        <v>-1.0762528691865669</v>
      </c>
      <c r="H1448" s="30">
        <f t="shared" si="289"/>
        <v>-5.2000050000000044</v>
      </c>
      <c r="I1448" s="30">
        <f>(C1448-C1447)*'ADF test'!$E$3</f>
        <v>-5.012940156980382</v>
      </c>
      <c r="J1448" s="5">
        <f t="shared" si="292"/>
        <v>1</v>
      </c>
      <c r="K1448" s="49">
        <f t="shared" si="298"/>
        <v>200</v>
      </c>
      <c r="L1448" s="5">
        <f t="shared" si="293"/>
        <v>0</v>
      </c>
      <c r="M1448" s="49">
        <f t="shared" si="299"/>
        <v>-1896</v>
      </c>
      <c r="N1448" s="42">
        <f t="shared" si="290"/>
        <v>1</v>
      </c>
      <c r="P1448" s="5">
        <f t="shared" si="294"/>
        <v>-1034.800995000001</v>
      </c>
      <c r="Q1448" s="5">
        <f t="shared" si="295"/>
        <v>997.57509123909597</v>
      </c>
      <c r="R1448" s="5">
        <f t="shared" si="296"/>
        <v>-37.225903760904998</v>
      </c>
      <c r="S1448" s="3">
        <f t="shared" si="297"/>
        <v>46114.823847514926</v>
      </c>
    </row>
    <row r="1449" spans="1:19" x14ac:dyDescent="0.3">
      <c r="A1449" s="4">
        <v>42412</v>
      </c>
      <c r="B1449" s="11">
        <v>84.599997999999999</v>
      </c>
      <c r="C1449" s="11">
        <v>108.352913</v>
      </c>
      <c r="D1449" s="3">
        <f>B1449-'ADF test'!$E$3*'Profitability analysis'!C1449</f>
        <v>-26.849325805288501</v>
      </c>
      <c r="E1449" s="3">
        <f t="shared" si="291"/>
        <v>-28.628309750959954</v>
      </c>
      <c r="F1449" s="3">
        <f t="shared" si="287"/>
        <v>5.1403407246583059</v>
      </c>
      <c r="G1449" s="17">
        <f t="shared" si="288"/>
        <v>0.34608288457176289</v>
      </c>
      <c r="H1449" s="30">
        <f t="shared" si="289"/>
        <v>-0.59999899999999684</v>
      </c>
      <c r="I1449" s="30">
        <f>(C1449-C1448)*'ADF test'!$E$3</f>
        <v>-8.354897175902698</v>
      </c>
      <c r="J1449" s="5">
        <f t="shared" si="292"/>
        <v>0</v>
      </c>
      <c r="K1449" s="49">
        <f t="shared" si="298"/>
        <v>200</v>
      </c>
      <c r="L1449" s="5">
        <f t="shared" si="293"/>
        <v>0</v>
      </c>
      <c r="M1449" s="49">
        <f t="shared" si="299"/>
        <v>-1896</v>
      </c>
      <c r="N1449" s="42">
        <f t="shared" si="290"/>
        <v>0</v>
      </c>
      <c r="P1449" s="5">
        <f t="shared" si="294"/>
        <v>-119.99979999999937</v>
      </c>
      <c r="Q1449" s="5">
        <f t="shared" si="295"/>
        <v>1670.9794351805397</v>
      </c>
      <c r="R1449" s="5">
        <f t="shared" si="296"/>
        <v>1550.9796351805403</v>
      </c>
      <c r="S1449" s="3">
        <f t="shared" si="297"/>
        <v>47665.803482695468</v>
      </c>
    </row>
    <row r="1450" spans="1:19" x14ac:dyDescent="0.3">
      <c r="A1450" s="4">
        <v>42415</v>
      </c>
      <c r="B1450" s="11">
        <v>89.400002000000001</v>
      </c>
      <c r="C1450" s="11">
        <v>118.149467</v>
      </c>
      <c r="D1450" s="3">
        <f>B1450-'ADF test'!$E$3*'Profitability analysis'!C1450</f>
        <v>-32.125832797863239</v>
      </c>
      <c r="E1450" s="3">
        <f t="shared" si="291"/>
        <v>-28.547261157169135</v>
      </c>
      <c r="F1450" s="3">
        <f t="shared" si="287"/>
        <v>5.0622087566564247</v>
      </c>
      <c r="G1450" s="17">
        <f t="shared" si="288"/>
        <v>-0.70691901751158548</v>
      </c>
      <c r="H1450" s="30">
        <f t="shared" si="289"/>
        <v>4.8000040000000013</v>
      </c>
      <c r="I1450" s="30">
        <f>(C1450-C1449)*'ADF test'!$E$3</f>
        <v>10.07651099257474</v>
      </c>
      <c r="J1450" s="5">
        <f t="shared" si="292"/>
        <v>0</v>
      </c>
      <c r="K1450" s="49">
        <f t="shared" si="298"/>
        <v>200</v>
      </c>
      <c r="L1450" s="5">
        <f t="shared" si="293"/>
        <v>0</v>
      </c>
      <c r="M1450" s="49">
        <f t="shared" si="299"/>
        <v>-1896</v>
      </c>
      <c r="N1450" s="42">
        <f t="shared" si="290"/>
        <v>0</v>
      </c>
      <c r="P1450" s="5">
        <f t="shared" si="294"/>
        <v>960.00080000000025</v>
      </c>
      <c r="Q1450" s="5">
        <f t="shared" si="295"/>
        <v>-2015.302198514948</v>
      </c>
      <c r="R1450" s="5">
        <f t="shared" si="296"/>
        <v>-1055.3013985149478</v>
      </c>
      <c r="S1450" s="3">
        <f t="shared" si="297"/>
        <v>46610.502084180524</v>
      </c>
    </row>
    <row r="1451" spans="1:19" x14ac:dyDescent="0.3">
      <c r="A1451" s="4">
        <v>42416</v>
      </c>
      <c r="B1451" s="11">
        <v>85.5</v>
      </c>
      <c r="C1451" s="11">
        <v>111.60202</v>
      </c>
      <c r="D1451" s="3">
        <f>B1451-'ADF test'!$E$3*'Profitability analysis'!C1451</f>
        <v>-29.291280824210816</v>
      </c>
      <c r="E1451" s="3">
        <f t="shared" si="291"/>
        <v>-28.463995193318613</v>
      </c>
      <c r="F1451" s="3">
        <f t="shared" si="287"/>
        <v>5.0274686206488228</v>
      </c>
      <c r="G1451" s="17">
        <f t="shared" si="288"/>
        <v>-0.16455311675032125</v>
      </c>
      <c r="H1451" s="30">
        <f t="shared" si="289"/>
        <v>-3.9000020000000006</v>
      </c>
      <c r="I1451" s="30">
        <f>(C1451-C1450)*'ADF test'!$E$3</f>
        <v>-6.7345539736524245</v>
      </c>
      <c r="J1451" s="5">
        <f t="shared" si="292"/>
        <v>0</v>
      </c>
      <c r="K1451" s="49">
        <f t="shared" si="298"/>
        <v>200</v>
      </c>
      <c r="L1451" s="5">
        <f t="shared" si="293"/>
        <v>0</v>
      </c>
      <c r="M1451" s="49">
        <f t="shared" si="299"/>
        <v>-1896</v>
      </c>
      <c r="N1451" s="42">
        <f t="shared" si="290"/>
        <v>0</v>
      </c>
      <c r="P1451" s="5">
        <f t="shared" si="294"/>
        <v>-780.00040000000013</v>
      </c>
      <c r="Q1451" s="5">
        <f t="shared" si="295"/>
        <v>1346.9107947304849</v>
      </c>
      <c r="R1451" s="5">
        <f t="shared" si="296"/>
        <v>566.91039473048477</v>
      </c>
      <c r="S1451" s="3">
        <f t="shared" si="297"/>
        <v>47177.412478911006</v>
      </c>
    </row>
    <row r="1452" spans="1:19" x14ac:dyDescent="0.3">
      <c r="A1452" s="4">
        <v>42417</v>
      </c>
      <c r="B1452" s="11">
        <v>86.050003000000004</v>
      </c>
      <c r="C1452" s="11">
        <v>112.78351600000001</v>
      </c>
      <c r="D1452" s="3">
        <f>B1452-'ADF test'!$E$3*'Profitability analysis'!C1452</f>
        <v>-29.95653754019699</v>
      </c>
      <c r="E1452" s="3">
        <f t="shared" si="291"/>
        <v>-28.433625114842592</v>
      </c>
      <c r="F1452" s="3">
        <f t="shared" si="287"/>
        <v>5.0151848240926684</v>
      </c>
      <c r="G1452" s="17">
        <f t="shared" si="288"/>
        <v>-0.30366027948529678</v>
      </c>
      <c r="H1452" s="30">
        <f t="shared" si="289"/>
        <v>0.55000300000000379</v>
      </c>
      <c r="I1452" s="30">
        <f>(C1452-C1451)*'ADF test'!$E$3</f>
        <v>1.2152597159861707</v>
      </c>
      <c r="J1452" s="5">
        <f t="shared" si="292"/>
        <v>0</v>
      </c>
      <c r="K1452" s="49">
        <f t="shared" si="298"/>
        <v>200</v>
      </c>
      <c r="L1452" s="5">
        <f t="shared" si="293"/>
        <v>0</v>
      </c>
      <c r="M1452" s="49">
        <f t="shared" si="299"/>
        <v>-1896</v>
      </c>
      <c r="N1452" s="42">
        <f t="shared" si="290"/>
        <v>0</v>
      </c>
      <c r="P1452" s="5">
        <f t="shared" si="294"/>
        <v>110.00060000000076</v>
      </c>
      <c r="Q1452" s="5">
        <f t="shared" si="295"/>
        <v>-243.05194319723412</v>
      </c>
      <c r="R1452" s="5">
        <f t="shared" si="296"/>
        <v>-133.05134319723336</v>
      </c>
      <c r="S1452" s="3">
        <f t="shared" si="297"/>
        <v>47044.361135713771</v>
      </c>
    </row>
    <row r="1453" spans="1:19" x14ac:dyDescent="0.3">
      <c r="A1453" s="4">
        <v>42418</v>
      </c>
      <c r="B1453" s="11">
        <v>85.650002000000001</v>
      </c>
      <c r="C1453" s="11">
        <v>112.438911</v>
      </c>
      <c r="D1453" s="3">
        <f>B1453-'ADF test'!$E$3*'Profitability analysis'!C1453</f>
        <v>-30.002085732546846</v>
      </c>
      <c r="E1453" s="3">
        <f t="shared" si="291"/>
        <v>-28.392809756554129</v>
      </c>
      <c r="F1453" s="3">
        <f t="shared" si="287"/>
        <v>4.9966194362165623</v>
      </c>
      <c r="G1453" s="17">
        <f t="shared" si="288"/>
        <v>-0.322072952830536</v>
      </c>
      <c r="H1453" s="30">
        <f t="shared" si="289"/>
        <v>-0.40000100000000316</v>
      </c>
      <c r="I1453" s="30">
        <f>(C1453-C1452)*'ADF test'!$E$3</f>
        <v>-0.35445280765014225</v>
      </c>
      <c r="J1453" s="5">
        <f t="shared" si="292"/>
        <v>0</v>
      </c>
      <c r="K1453" s="49">
        <f t="shared" si="298"/>
        <v>200</v>
      </c>
      <c r="L1453" s="5">
        <f t="shared" si="293"/>
        <v>0</v>
      </c>
      <c r="M1453" s="49">
        <f t="shared" si="299"/>
        <v>-1896</v>
      </c>
      <c r="N1453" s="42">
        <f t="shared" si="290"/>
        <v>0</v>
      </c>
      <c r="P1453" s="5">
        <f t="shared" si="294"/>
        <v>-80.000200000000632</v>
      </c>
      <c r="Q1453" s="5">
        <f t="shared" si="295"/>
        <v>70.89056153002845</v>
      </c>
      <c r="R1453" s="5">
        <f t="shared" si="296"/>
        <v>-9.1096384699721824</v>
      </c>
      <c r="S1453" s="3">
        <f t="shared" si="297"/>
        <v>47035.2514972438</v>
      </c>
    </row>
    <row r="1454" spans="1:19" x14ac:dyDescent="0.3">
      <c r="A1454" s="4">
        <v>42419</v>
      </c>
      <c r="B1454" s="11">
        <v>87.400002000000001</v>
      </c>
      <c r="C1454" s="11">
        <v>116.180313</v>
      </c>
      <c r="D1454" s="3">
        <f>B1454-'ADF test'!$E$3*'Profitability analysis'!C1454</f>
        <v>-32.100406109348839</v>
      </c>
      <c r="E1454" s="3">
        <f t="shared" si="291"/>
        <v>-28.52203806501484</v>
      </c>
      <c r="F1454" s="3">
        <f t="shared" si="287"/>
        <v>5.0420185935056949</v>
      </c>
      <c r="G1454" s="17">
        <f t="shared" si="288"/>
        <v>-0.70970941062039483</v>
      </c>
      <c r="H1454" s="30">
        <f t="shared" si="289"/>
        <v>1.75</v>
      </c>
      <c r="I1454" s="30">
        <f>(C1454-C1453)*'ADF test'!$E$3</f>
        <v>3.8483203768019907</v>
      </c>
      <c r="J1454" s="5">
        <f t="shared" si="292"/>
        <v>0</v>
      </c>
      <c r="K1454" s="49">
        <f t="shared" si="298"/>
        <v>200</v>
      </c>
      <c r="L1454" s="5">
        <f t="shared" si="293"/>
        <v>0</v>
      </c>
      <c r="M1454" s="49">
        <f t="shared" si="299"/>
        <v>-1896</v>
      </c>
      <c r="N1454" s="42">
        <f t="shared" si="290"/>
        <v>0</v>
      </c>
      <c r="P1454" s="5">
        <f t="shared" si="294"/>
        <v>350</v>
      </c>
      <c r="Q1454" s="5">
        <f t="shared" si="295"/>
        <v>-769.6640753603981</v>
      </c>
      <c r="R1454" s="5">
        <f t="shared" si="296"/>
        <v>-419.6640753603981</v>
      </c>
      <c r="S1454" s="3">
        <f t="shared" si="297"/>
        <v>46615.5874218834</v>
      </c>
    </row>
    <row r="1455" spans="1:19" x14ac:dyDescent="0.3">
      <c r="A1455" s="4">
        <v>42422</v>
      </c>
      <c r="B1455" s="11">
        <v>86.849997999999999</v>
      </c>
      <c r="C1455" s="11">
        <v>113.915779</v>
      </c>
      <c r="D1455" s="3">
        <f>B1455-'ADF test'!$E$3*'Profitability analysis'!C1455</f>
        <v>-30.321162320375365</v>
      </c>
      <c r="E1455" s="3">
        <f t="shared" si="291"/>
        <v>-28.5764072028295</v>
      </c>
      <c r="F1455" s="3">
        <f t="shared" si="287"/>
        <v>5.0526760426569357</v>
      </c>
      <c r="G1455" s="17">
        <f t="shared" si="288"/>
        <v>-0.34531307822149421</v>
      </c>
      <c r="H1455" s="30">
        <f t="shared" si="289"/>
        <v>-0.55000400000000127</v>
      </c>
      <c r="I1455" s="30">
        <f>(C1455-C1454)*'ADF test'!$E$3</f>
        <v>-2.3292477889734715</v>
      </c>
      <c r="J1455" s="5">
        <f t="shared" si="292"/>
        <v>0</v>
      </c>
      <c r="K1455" s="49">
        <f t="shared" si="298"/>
        <v>200</v>
      </c>
      <c r="L1455" s="5">
        <f t="shared" si="293"/>
        <v>0</v>
      </c>
      <c r="M1455" s="49">
        <f t="shared" si="299"/>
        <v>-1896</v>
      </c>
      <c r="N1455" s="42">
        <f t="shared" si="290"/>
        <v>0</v>
      </c>
      <c r="P1455" s="5">
        <f t="shared" si="294"/>
        <v>-110.00080000000025</v>
      </c>
      <c r="Q1455" s="5">
        <f t="shared" si="295"/>
        <v>465.84955779469431</v>
      </c>
      <c r="R1455" s="5">
        <f t="shared" si="296"/>
        <v>355.84875779469405</v>
      </c>
      <c r="S1455" s="3">
        <f t="shared" si="297"/>
        <v>46971.436179678094</v>
      </c>
    </row>
    <row r="1456" spans="1:19" x14ac:dyDescent="0.3">
      <c r="A1456" s="4">
        <v>42423</v>
      </c>
      <c r="B1456" s="11">
        <v>84.650002000000001</v>
      </c>
      <c r="C1456" s="11">
        <v>109.58363300000001</v>
      </c>
      <c r="D1456" s="3">
        <f>B1456-'ADF test'!$E$3*'Profitability analysis'!C1456</f>
        <v>-28.065212199888649</v>
      </c>
      <c r="E1456" s="3">
        <f t="shared" si="291"/>
        <v>-28.689935973354942</v>
      </c>
      <c r="F1456" s="3">
        <f t="shared" si="287"/>
        <v>4.9996132027724158</v>
      </c>
      <c r="G1456" s="17">
        <f t="shared" si="288"/>
        <v>0.12495442109798965</v>
      </c>
      <c r="H1456" s="30">
        <f t="shared" si="289"/>
        <v>-2.1999959999999987</v>
      </c>
      <c r="I1456" s="30">
        <f>(C1456-C1455)*'ADF test'!$E$3</f>
        <v>-4.4559461204867166</v>
      </c>
      <c r="J1456" s="5">
        <f t="shared" si="292"/>
        <v>0</v>
      </c>
      <c r="K1456" s="49">
        <f t="shared" si="298"/>
        <v>200</v>
      </c>
      <c r="L1456" s="5">
        <f t="shared" si="293"/>
        <v>0</v>
      </c>
      <c r="M1456" s="49">
        <f t="shared" si="299"/>
        <v>-1896</v>
      </c>
      <c r="N1456" s="42">
        <f t="shared" si="290"/>
        <v>0</v>
      </c>
      <c r="P1456" s="5">
        <f t="shared" si="294"/>
        <v>-439.99919999999975</v>
      </c>
      <c r="Q1456" s="5">
        <f t="shared" si="295"/>
        <v>891.1892240973433</v>
      </c>
      <c r="R1456" s="5">
        <f t="shared" si="296"/>
        <v>451.19002409734355</v>
      </c>
      <c r="S1456" s="3">
        <f t="shared" si="297"/>
        <v>47422.626203775435</v>
      </c>
    </row>
    <row r="1457" spans="1:19" x14ac:dyDescent="0.3">
      <c r="A1457" s="4">
        <v>42424</v>
      </c>
      <c r="B1457" s="11">
        <v>85.800003000000004</v>
      </c>
      <c r="C1457" s="11">
        <v>110.863586</v>
      </c>
      <c r="D1457" s="3">
        <f>B1457-'ADF test'!$E$3*'Profitability analysis'!C1457</f>
        <v>-28.23174153029656</v>
      </c>
      <c r="E1457" s="3">
        <f t="shared" si="291"/>
        <v>-28.820456983626006</v>
      </c>
      <c r="F1457" s="3">
        <f t="shared" si="287"/>
        <v>4.9321477461740804</v>
      </c>
      <c r="G1457" s="17">
        <f t="shared" si="288"/>
        <v>0.11936289901009525</v>
      </c>
      <c r="H1457" s="30">
        <f t="shared" si="289"/>
        <v>1.1500010000000032</v>
      </c>
      <c r="I1457" s="30">
        <f>(C1457-C1456)*'ADF test'!$E$3</f>
        <v>1.3165303304079101</v>
      </c>
      <c r="J1457" s="5">
        <f t="shared" si="292"/>
        <v>0</v>
      </c>
      <c r="K1457" s="49">
        <f t="shared" si="298"/>
        <v>200</v>
      </c>
      <c r="L1457" s="5">
        <f t="shared" si="293"/>
        <v>0</v>
      </c>
      <c r="M1457" s="49">
        <f t="shared" si="299"/>
        <v>-1896</v>
      </c>
      <c r="N1457" s="42">
        <f t="shared" si="290"/>
        <v>0</v>
      </c>
      <c r="P1457" s="5">
        <f t="shared" si="294"/>
        <v>230.00020000000063</v>
      </c>
      <c r="Q1457" s="5">
        <f t="shared" si="295"/>
        <v>-263.306066081582</v>
      </c>
      <c r="R1457" s="5">
        <f t="shared" si="296"/>
        <v>-33.305866081581371</v>
      </c>
      <c r="S1457" s="3">
        <f t="shared" si="297"/>
        <v>47389.320337693855</v>
      </c>
    </row>
    <row r="1458" spans="1:19" x14ac:dyDescent="0.3">
      <c r="A1458" s="4">
        <v>42425</v>
      </c>
      <c r="B1458" s="11">
        <v>83.800003000000004</v>
      </c>
      <c r="C1458" s="11">
        <v>111.700478</v>
      </c>
      <c r="D1458" s="3">
        <f>B1458-'ADF test'!$E$3*'Profitability analysis'!C1458</f>
        <v>-31.092549467209679</v>
      </c>
      <c r="E1458" s="3">
        <f t="shared" si="291"/>
        <v>-28.881020249616267</v>
      </c>
      <c r="F1458" s="3">
        <f t="shared" si="287"/>
        <v>4.9490560759867801</v>
      </c>
      <c r="G1458" s="17">
        <f t="shared" si="288"/>
        <v>-0.44685879158329417</v>
      </c>
      <c r="H1458" s="30">
        <f t="shared" si="289"/>
        <v>-2</v>
      </c>
      <c r="I1458" s="30">
        <f>(C1458-C1457)*'ADF test'!$E$3</f>
        <v>0.86080793691311441</v>
      </c>
      <c r="J1458" s="5">
        <f t="shared" si="292"/>
        <v>0</v>
      </c>
      <c r="K1458" s="49">
        <f t="shared" si="298"/>
        <v>200</v>
      </c>
      <c r="L1458" s="5">
        <f t="shared" si="293"/>
        <v>0</v>
      </c>
      <c r="M1458" s="49">
        <f t="shared" si="299"/>
        <v>-1896</v>
      </c>
      <c r="N1458" s="42">
        <f t="shared" si="290"/>
        <v>0</v>
      </c>
      <c r="P1458" s="5">
        <f t="shared" si="294"/>
        <v>-400</v>
      </c>
      <c r="Q1458" s="5">
        <f t="shared" si="295"/>
        <v>-172.16158738262288</v>
      </c>
      <c r="R1458" s="5">
        <f t="shared" si="296"/>
        <v>-572.16158738262288</v>
      </c>
      <c r="S1458" s="3">
        <f t="shared" si="297"/>
        <v>46817.158750311231</v>
      </c>
    </row>
    <row r="1459" spans="1:19" x14ac:dyDescent="0.3">
      <c r="A1459" s="4">
        <v>42426</v>
      </c>
      <c r="B1459" s="11">
        <v>83.699996999999996</v>
      </c>
      <c r="C1459" s="11">
        <v>107.02372699999999</v>
      </c>
      <c r="D1459" s="3">
        <f>B1459-'ADF test'!$E$3*'Profitability analysis'!C1459</f>
        <v>-26.38215653907281</v>
      </c>
      <c r="E1459" s="3">
        <f t="shared" si="291"/>
        <v>-28.846265904856818</v>
      </c>
      <c r="F1459" s="3">
        <f t="shared" si="287"/>
        <v>4.9632754533281576</v>
      </c>
      <c r="G1459" s="17">
        <f t="shared" si="288"/>
        <v>0.49646838845740127</v>
      </c>
      <c r="H1459" s="30">
        <f t="shared" si="289"/>
        <v>-0.10000600000000759</v>
      </c>
      <c r="I1459" s="30">
        <f>(C1459-C1458)*'ADF test'!$E$3</f>
        <v>-4.8103989281368742</v>
      </c>
      <c r="J1459" s="5">
        <f t="shared" si="292"/>
        <v>0</v>
      </c>
      <c r="K1459" s="49">
        <f t="shared" si="298"/>
        <v>200</v>
      </c>
      <c r="L1459" s="5">
        <f t="shared" si="293"/>
        <v>0</v>
      </c>
      <c r="M1459" s="49">
        <f t="shared" si="299"/>
        <v>-1896</v>
      </c>
      <c r="N1459" s="42">
        <f t="shared" si="290"/>
        <v>0</v>
      </c>
      <c r="P1459" s="5">
        <f t="shared" si="294"/>
        <v>-20.001200000001518</v>
      </c>
      <c r="Q1459" s="5">
        <f t="shared" si="295"/>
        <v>962.0797856273748</v>
      </c>
      <c r="R1459" s="5">
        <f t="shared" si="296"/>
        <v>942.07858562737329</v>
      </c>
      <c r="S1459" s="3">
        <f t="shared" si="297"/>
        <v>47759.237335938604</v>
      </c>
    </row>
    <row r="1460" spans="1:19" x14ac:dyDescent="0.3">
      <c r="A1460" s="4">
        <v>42429</v>
      </c>
      <c r="B1460" s="11">
        <v>83.300003000000004</v>
      </c>
      <c r="C1460" s="11">
        <v>105.300713</v>
      </c>
      <c r="D1460" s="3">
        <f>B1460-'ADF test'!$E$3*'Profitability analysis'!C1460</f>
        <v>-25.009897815170078</v>
      </c>
      <c r="E1460" s="3">
        <f t="shared" si="291"/>
        <v>-29.006907628128499</v>
      </c>
      <c r="F1460" s="3">
        <f t="shared" si="287"/>
        <v>4.7467331301352331</v>
      </c>
      <c r="G1460" s="17">
        <f t="shared" si="288"/>
        <v>0.84205488351196756</v>
      </c>
      <c r="H1460" s="30">
        <f t="shared" si="289"/>
        <v>-0.39999399999999241</v>
      </c>
      <c r="I1460" s="30">
        <f>(C1460-C1459)*'ADF test'!$E$3</f>
        <v>-1.7722527239027204</v>
      </c>
      <c r="J1460" s="5">
        <f t="shared" si="292"/>
        <v>0</v>
      </c>
      <c r="K1460" s="49">
        <f t="shared" si="298"/>
        <v>200</v>
      </c>
      <c r="L1460" s="5">
        <f t="shared" si="293"/>
        <v>0</v>
      </c>
      <c r="M1460" s="49">
        <f t="shared" si="299"/>
        <v>-1896</v>
      </c>
      <c r="N1460" s="42">
        <f t="shared" si="290"/>
        <v>0</v>
      </c>
      <c r="P1460" s="5">
        <f t="shared" si="294"/>
        <v>-79.998799999998482</v>
      </c>
      <c r="Q1460" s="5">
        <f t="shared" si="295"/>
        <v>354.45054478054408</v>
      </c>
      <c r="R1460" s="5">
        <f t="shared" si="296"/>
        <v>274.4517447805456</v>
      </c>
      <c r="S1460" s="3">
        <f t="shared" si="297"/>
        <v>48033.689080719152</v>
      </c>
    </row>
    <row r="1461" spans="1:19" x14ac:dyDescent="0.3">
      <c r="A1461" s="4">
        <v>42430</v>
      </c>
      <c r="B1461" s="11">
        <v>86.650002000000001</v>
      </c>
      <c r="C1461" s="11">
        <v>110.814362</v>
      </c>
      <c r="D1461" s="3">
        <f>B1461-'ADF test'!$E$3*'Profitability analysis'!C1461</f>
        <v>-27.331111851682593</v>
      </c>
      <c r="E1461" s="3">
        <f t="shared" si="291"/>
        <v>-29.195198607647775</v>
      </c>
      <c r="F1461" s="3">
        <f t="shared" si="287"/>
        <v>4.5543037800151893</v>
      </c>
      <c r="G1461" s="17">
        <f t="shared" si="288"/>
        <v>0.40930224376885227</v>
      </c>
      <c r="H1461" s="30">
        <f t="shared" si="289"/>
        <v>3.3499989999999968</v>
      </c>
      <c r="I1461" s="30">
        <f>(C1461-C1460)*'ADF test'!$E$3</f>
        <v>5.6712130365125049</v>
      </c>
      <c r="J1461" s="5">
        <f t="shared" si="292"/>
        <v>0</v>
      </c>
      <c r="K1461" s="49">
        <f t="shared" si="298"/>
        <v>200</v>
      </c>
      <c r="L1461" s="5">
        <f t="shared" si="293"/>
        <v>0</v>
      </c>
      <c r="M1461" s="49">
        <f t="shared" si="299"/>
        <v>-1896</v>
      </c>
      <c r="N1461" s="42">
        <f t="shared" si="290"/>
        <v>0</v>
      </c>
      <c r="P1461" s="5">
        <f t="shared" si="294"/>
        <v>669.99979999999937</v>
      </c>
      <c r="Q1461" s="5">
        <f t="shared" si="295"/>
        <v>-1134.242607302501</v>
      </c>
      <c r="R1461" s="5">
        <f t="shared" si="296"/>
        <v>-464.24280730250166</v>
      </c>
      <c r="S1461" s="3">
        <f t="shared" si="297"/>
        <v>47569.446273416652</v>
      </c>
    </row>
    <row r="1462" spans="1:19" x14ac:dyDescent="0.3">
      <c r="A1462" s="4">
        <v>42431</v>
      </c>
      <c r="B1462" s="11">
        <v>93.099997999999999</v>
      </c>
      <c r="C1462" s="11">
        <v>119.429428</v>
      </c>
      <c r="D1462" s="3">
        <f>B1462-'ADF test'!$E$3*'Profitability analysis'!C1462</f>
        <v>-29.742375356887877</v>
      </c>
      <c r="E1462" s="3">
        <f t="shared" si="291"/>
        <v>-29.453165807025851</v>
      </c>
      <c r="F1462" s="3">
        <f t="shared" si="287"/>
        <v>4.34737036361624</v>
      </c>
      <c r="G1462" s="17">
        <f t="shared" si="288"/>
        <v>-6.6525169394920092E-2</v>
      </c>
      <c r="H1462" s="30">
        <f t="shared" si="289"/>
        <v>6.4499959999999987</v>
      </c>
      <c r="I1462" s="30">
        <f>(C1462-C1461)*'ADF test'!$E$3</f>
        <v>8.861259505205286</v>
      </c>
      <c r="J1462" s="5">
        <f t="shared" si="292"/>
        <v>0</v>
      </c>
      <c r="K1462" s="49">
        <f t="shared" si="298"/>
        <v>200</v>
      </c>
      <c r="L1462" s="5">
        <f t="shared" si="293"/>
        <v>0</v>
      </c>
      <c r="M1462" s="49">
        <f t="shared" si="299"/>
        <v>-1896</v>
      </c>
      <c r="N1462" s="42">
        <f t="shared" si="290"/>
        <v>0</v>
      </c>
      <c r="P1462" s="5">
        <f t="shared" si="294"/>
        <v>1289.9991999999997</v>
      </c>
      <c r="Q1462" s="5">
        <f t="shared" si="295"/>
        <v>-1772.2519010410572</v>
      </c>
      <c r="R1462" s="5">
        <f t="shared" si="296"/>
        <v>-482.25270104105743</v>
      </c>
      <c r="S1462" s="3">
        <f t="shared" si="297"/>
        <v>47087.193572375596</v>
      </c>
    </row>
    <row r="1463" spans="1:19" x14ac:dyDescent="0.3">
      <c r="A1463" s="4">
        <v>42432</v>
      </c>
      <c r="B1463" s="11">
        <v>92.900002000000001</v>
      </c>
      <c r="C1463" s="11">
        <v>119.13404800000001</v>
      </c>
      <c r="D1463" s="3">
        <f>B1463-'ADF test'!$E$3*'Profitability analysis'!C1463</f>
        <v>-29.6385502564288</v>
      </c>
      <c r="E1463" s="3">
        <f t="shared" si="291"/>
        <v>-29.727298305818213</v>
      </c>
      <c r="F1463" s="3">
        <f t="shared" si="287"/>
        <v>4.0736758559645336</v>
      </c>
      <c r="G1463" s="17">
        <f t="shared" si="288"/>
        <v>2.1785741558074778E-2</v>
      </c>
      <c r="H1463" s="30">
        <f t="shared" si="289"/>
        <v>-0.19999599999999873</v>
      </c>
      <c r="I1463" s="30">
        <f>(C1463-C1462)*'ADF test'!$E$3</f>
        <v>-0.30382110045906652</v>
      </c>
      <c r="J1463" s="5">
        <f t="shared" si="292"/>
        <v>0</v>
      </c>
      <c r="K1463" s="49">
        <f t="shared" si="298"/>
        <v>200</v>
      </c>
      <c r="L1463" s="5">
        <f t="shared" si="293"/>
        <v>0</v>
      </c>
      <c r="M1463" s="49">
        <f t="shared" si="299"/>
        <v>-1896</v>
      </c>
      <c r="N1463" s="42">
        <f t="shared" si="290"/>
        <v>0</v>
      </c>
      <c r="P1463" s="5">
        <f t="shared" si="294"/>
        <v>-39.999199999999746</v>
      </c>
      <c r="Q1463" s="5">
        <f t="shared" si="295"/>
        <v>60.7642200918133</v>
      </c>
      <c r="R1463" s="5">
        <f t="shared" si="296"/>
        <v>20.765020091813554</v>
      </c>
      <c r="S1463" s="3">
        <f t="shared" si="297"/>
        <v>47107.95859246741</v>
      </c>
    </row>
    <row r="1464" spans="1:19" x14ac:dyDescent="0.3">
      <c r="A1464" s="4">
        <v>42433</v>
      </c>
      <c r="B1464" s="11">
        <v>94.400002000000001</v>
      </c>
      <c r="C1464" s="11">
        <v>123.86003100000001</v>
      </c>
      <c r="D1464" s="3">
        <f>B1464-'ADF test'!$E$3*'Profitability analysis'!C1464</f>
        <v>-32.999588091796355</v>
      </c>
      <c r="E1464" s="3">
        <f t="shared" si="291"/>
        <v>-30.150548251126526</v>
      </c>
      <c r="F1464" s="3">
        <f t="shared" si="287"/>
        <v>3.7034435174076266</v>
      </c>
      <c r="G1464" s="17">
        <f t="shared" si="288"/>
        <v>-0.76929480017130858</v>
      </c>
      <c r="H1464" s="30">
        <f t="shared" si="289"/>
        <v>1.5</v>
      </c>
      <c r="I1464" s="30">
        <f>(C1464-C1463)*'ADF test'!$E$3</f>
        <v>4.8610378353675525</v>
      </c>
      <c r="J1464" s="5">
        <f t="shared" si="292"/>
        <v>0</v>
      </c>
      <c r="K1464" s="49">
        <f t="shared" si="298"/>
        <v>200</v>
      </c>
      <c r="L1464" s="5">
        <f t="shared" si="293"/>
        <v>0</v>
      </c>
      <c r="M1464" s="49">
        <f t="shared" si="299"/>
        <v>-1896</v>
      </c>
      <c r="N1464" s="42">
        <f t="shared" si="290"/>
        <v>0</v>
      </c>
      <c r="P1464" s="5">
        <f t="shared" si="294"/>
        <v>300</v>
      </c>
      <c r="Q1464" s="5">
        <f t="shared" si="295"/>
        <v>-972.20756707351052</v>
      </c>
      <c r="R1464" s="5">
        <f t="shared" si="296"/>
        <v>-672.20756707351052</v>
      </c>
      <c r="S1464" s="3">
        <f t="shared" si="297"/>
        <v>46435.751025393896</v>
      </c>
    </row>
    <row r="1465" spans="1:19" x14ac:dyDescent="0.3">
      <c r="A1465" s="4">
        <v>42437</v>
      </c>
      <c r="B1465" s="11">
        <v>92.5</v>
      </c>
      <c r="C1465" s="11">
        <v>123.86003100000001</v>
      </c>
      <c r="D1465" s="3">
        <f>B1465-'ADF test'!$E$3*'Profitability analysis'!C1465</f>
        <v>-34.899590091796355</v>
      </c>
      <c r="E1465" s="3">
        <f t="shared" si="291"/>
        <v>-30.609525000669286</v>
      </c>
      <c r="F1465" s="3">
        <f t="shared" si="287"/>
        <v>3.3866768846174224</v>
      </c>
      <c r="G1465" s="17">
        <f t="shared" si="288"/>
        <v>-1.2667476813666261</v>
      </c>
      <c r="H1465" s="30">
        <f t="shared" si="289"/>
        <v>-1.9000020000000006</v>
      </c>
      <c r="I1465" s="30">
        <f>(C1465-C1464)*'ADF test'!$E$3</f>
        <v>0</v>
      </c>
      <c r="J1465" s="5">
        <f t="shared" si="292"/>
        <v>1</v>
      </c>
      <c r="K1465" s="49">
        <f t="shared" si="298"/>
        <v>201</v>
      </c>
      <c r="L1465" s="5">
        <f t="shared" si="293"/>
        <v>0</v>
      </c>
      <c r="M1465" s="49">
        <f t="shared" si="299"/>
        <v>-1896</v>
      </c>
      <c r="N1465" s="42">
        <f t="shared" si="290"/>
        <v>1</v>
      </c>
      <c r="P1465" s="5">
        <f t="shared" si="294"/>
        <v>-380.00040000000013</v>
      </c>
      <c r="Q1465" s="5">
        <f t="shared" si="295"/>
        <v>0</v>
      </c>
      <c r="R1465" s="5">
        <f t="shared" si="296"/>
        <v>-380.00040000000013</v>
      </c>
      <c r="S1465" s="3">
        <f t="shared" si="297"/>
        <v>46055.750625393899</v>
      </c>
    </row>
    <row r="1466" spans="1:19" x14ac:dyDescent="0.3">
      <c r="A1466" s="4">
        <v>42438</v>
      </c>
      <c r="B1466" s="11">
        <v>94.199996999999996</v>
      </c>
      <c r="C1466" s="11">
        <v>124.45077499999999</v>
      </c>
      <c r="D1466" s="3">
        <f>B1466-'ADF test'!$E$3*'Profitability analysis'!C1466</f>
        <v>-33.807218835481081</v>
      </c>
      <c r="E1466" s="3">
        <f t="shared" si="291"/>
        <v>-31.042703730068908</v>
      </c>
      <c r="F1466" s="3">
        <f t="shared" si="287"/>
        <v>2.8840791374051333</v>
      </c>
      <c r="G1466" s="17">
        <f t="shared" si="288"/>
        <v>-0.958543428839288</v>
      </c>
      <c r="H1466" s="30">
        <f t="shared" si="289"/>
        <v>1.6999969999999962</v>
      </c>
      <c r="I1466" s="30">
        <f>(C1466-C1465)*'ADF test'!$E$3</f>
        <v>0.60762574368471167</v>
      </c>
      <c r="J1466" s="5">
        <f t="shared" si="292"/>
        <v>0</v>
      </c>
      <c r="K1466" s="49">
        <f t="shared" si="298"/>
        <v>201</v>
      </c>
      <c r="L1466" s="5">
        <f t="shared" si="293"/>
        <v>0</v>
      </c>
      <c r="M1466" s="49">
        <f t="shared" si="299"/>
        <v>-1896</v>
      </c>
      <c r="N1466" s="42">
        <f t="shared" si="290"/>
        <v>0</v>
      </c>
      <c r="P1466" s="5">
        <f t="shared" si="294"/>
        <v>341.69939699999924</v>
      </c>
      <c r="Q1466" s="5">
        <f t="shared" si="295"/>
        <v>-122.13277448062705</v>
      </c>
      <c r="R1466" s="5">
        <f t="shared" si="296"/>
        <v>219.56662251937217</v>
      </c>
      <c r="S1466" s="3">
        <f t="shared" si="297"/>
        <v>46275.31724791327</v>
      </c>
    </row>
    <row r="1467" spans="1:19" x14ac:dyDescent="0.3">
      <c r="A1467" s="4">
        <v>42439</v>
      </c>
      <c r="B1467" s="11">
        <v>93.699996999999996</v>
      </c>
      <c r="C1467" s="11">
        <v>122.28469800000001</v>
      </c>
      <c r="D1467" s="3">
        <f>B1467-'ADF test'!$E$3*'Profitability analysis'!C1467</f>
        <v>-32.07924166092937</v>
      </c>
      <c r="E1467" s="3">
        <f t="shared" si="291"/>
        <v>-31.041848476217371</v>
      </c>
      <c r="F1467" s="3">
        <f t="shared" si="287"/>
        <v>2.8837570753134014</v>
      </c>
      <c r="G1467" s="17">
        <f t="shared" si="288"/>
        <v>-0.35973667601639309</v>
      </c>
      <c r="H1467" s="30">
        <f t="shared" si="289"/>
        <v>-0.5</v>
      </c>
      <c r="I1467" s="30">
        <f>(C1467-C1466)*'ADF test'!$E$3</f>
        <v>-2.227977174551703</v>
      </c>
      <c r="J1467" s="5">
        <f t="shared" si="292"/>
        <v>0</v>
      </c>
      <c r="K1467" s="49">
        <f t="shared" si="298"/>
        <v>201</v>
      </c>
      <c r="L1467" s="5">
        <f t="shared" si="293"/>
        <v>0</v>
      </c>
      <c r="M1467" s="49">
        <f t="shared" si="299"/>
        <v>-1896</v>
      </c>
      <c r="N1467" s="42">
        <f t="shared" si="290"/>
        <v>0</v>
      </c>
      <c r="P1467" s="5">
        <f t="shared" si="294"/>
        <v>-100.5</v>
      </c>
      <c r="Q1467" s="5">
        <f t="shared" si="295"/>
        <v>447.82341208489231</v>
      </c>
      <c r="R1467" s="5">
        <f t="shared" si="296"/>
        <v>347.32341208489231</v>
      </c>
      <c r="S1467" s="3">
        <f t="shared" si="297"/>
        <v>46622.640659998164</v>
      </c>
    </row>
    <row r="1468" spans="1:19" x14ac:dyDescent="0.3">
      <c r="A1468" s="4">
        <v>42440</v>
      </c>
      <c r="B1468" s="11">
        <v>93.300003000000004</v>
      </c>
      <c r="C1468" s="11">
        <v>122.038551</v>
      </c>
      <c r="D1468" s="3">
        <f>B1468-'ADF test'!$E$3*'Profitability analysis'!C1468</f>
        <v>-32.226054496278067</v>
      </c>
      <c r="E1468" s="3">
        <f t="shared" si="291"/>
        <v>-31.172794208041083</v>
      </c>
      <c r="F1468" s="3">
        <f t="shared" si="287"/>
        <v>2.8437656245497194</v>
      </c>
      <c r="G1468" s="17">
        <f t="shared" si="288"/>
        <v>-0.37037520924522643</v>
      </c>
      <c r="H1468" s="30">
        <f t="shared" si="289"/>
        <v>-0.39999399999999241</v>
      </c>
      <c r="I1468" s="30">
        <f>(C1468-C1467)*'ADF test'!$E$3</f>
        <v>-0.25318116465130203</v>
      </c>
      <c r="J1468" s="5">
        <f t="shared" si="292"/>
        <v>0</v>
      </c>
      <c r="K1468" s="49">
        <f t="shared" si="298"/>
        <v>201</v>
      </c>
      <c r="L1468" s="5">
        <f t="shared" si="293"/>
        <v>0</v>
      </c>
      <c r="M1468" s="49">
        <f t="shared" si="299"/>
        <v>-1896</v>
      </c>
      <c r="N1468" s="42">
        <f t="shared" si="290"/>
        <v>0</v>
      </c>
      <c r="P1468" s="5">
        <f t="shared" si="294"/>
        <v>-80.398793999998475</v>
      </c>
      <c r="Q1468" s="5">
        <f t="shared" si="295"/>
        <v>50.889414094911707</v>
      </c>
      <c r="R1468" s="5">
        <f t="shared" si="296"/>
        <v>-29.509379905086767</v>
      </c>
      <c r="S1468" s="3">
        <f t="shared" si="297"/>
        <v>46593.131280093075</v>
      </c>
    </row>
    <row r="1469" spans="1:19" x14ac:dyDescent="0.3">
      <c r="A1469" s="4">
        <v>42443</v>
      </c>
      <c r="B1469" s="11">
        <v>93.800003000000004</v>
      </c>
      <c r="C1469" s="11">
        <v>122.87545</v>
      </c>
      <c r="D1469" s="3">
        <f>B1469-'ADF test'!$E$3*'Profitability analysis'!C1469</f>
        <v>-32.586869633230791</v>
      </c>
      <c r="E1469" s="3">
        <f t="shared" si="291"/>
        <v>-31.185229933708822</v>
      </c>
      <c r="F1469" s="3">
        <f t="shared" si="287"/>
        <v>2.8492852471770145</v>
      </c>
      <c r="G1469" s="17">
        <f t="shared" si="288"/>
        <v>-0.49192677388501932</v>
      </c>
      <c r="H1469" s="30">
        <f t="shared" si="289"/>
        <v>0.5</v>
      </c>
      <c r="I1469" s="30">
        <f>(C1469-C1468)*'ADF test'!$E$3</f>
        <v>0.86081513695273171</v>
      </c>
      <c r="J1469" s="5">
        <f t="shared" si="292"/>
        <v>0</v>
      </c>
      <c r="K1469" s="49">
        <f t="shared" si="298"/>
        <v>201</v>
      </c>
      <c r="L1469" s="5">
        <f t="shared" si="293"/>
        <v>0</v>
      </c>
      <c r="M1469" s="49">
        <f t="shared" si="299"/>
        <v>-1896</v>
      </c>
      <c r="N1469" s="42">
        <f t="shared" si="290"/>
        <v>0</v>
      </c>
      <c r="P1469" s="5">
        <f t="shared" si="294"/>
        <v>100.5</v>
      </c>
      <c r="Q1469" s="5">
        <f t="shared" si="295"/>
        <v>-173.02384252749908</v>
      </c>
      <c r="R1469" s="5">
        <f t="shared" si="296"/>
        <v>-72.523842527499085</v>
      </c>
      <c r="S1469" s="3">
        <f t="shared" si="297"/>
        <v>46520.607437565573</v>
      </c>
    </row>
    <row r="1470" spans="1:19" x14ac:dyDescent="0.3">
      <c r="A1470" s="4">
        <v>42444</v>
      </c>
      <c r="B1470" s="11">
        <v>95</v>
      </c>
      <c r="C1470" s="11">
        <v>123.36773700000001</v>
      </c>
      <c r="D1470" s="3">
        <f>B1470-'ADF test'!$E$3*'Profitability analysis'!C1470</f>
        <v>-31.893227762493765</v>
      </c>
      <c r="E1470" s="3">
        <f t="shared" si="291"/>
        <v>-31.265081541073062</v>
      </c>
      <c r="F1470" s="3">
        <f t="shared" si="287"/>
        <v>2.8338867691906628</v>
      </c>
      <c r="G1470" s="17">
        <f t="shared" si="288"/>
        <v>-0.22165537037321259</v>
      </c>
      <c r="H1470" s="30">
        <f t="shared" si="289"/>
        <v>1.1999969999999962</v>
      </c>
      <c r="I1470" s="30">
        <f>(C1470-C1469)*'ADF test'!$E$3</f>
        <v>0.5063551292629721</v>
      </c>
      <c r="J1470" s="5">
        <f t="shared" si="292"/>
        <v>0</v>
      </c>
      <c r="K1470" s="49">
        <f t="shared" si="298"/>
        <v>201</v>
      </c>
      <c r="L1470" s="5">
        <f t="shared" si="293"/>
        <v>0</v>
      </c>
      <c r="M1470" s="49">
        <f t="shared" si="299"/>
        <v>-1896</v>
      </c>
      <c r="N1470" s="42">
        <f t="shared" si="290"/>
        <v>0</v>
      </c>
      <c r="P1470" s="5">
        <f t="shared" si="294"/>
        <v>241.19939699999924</v>
      </c>
      <c r="Q1470" s="5">
        <f t="shared" si="295"/>
        <v>-101.77738098185739</v>
      </c>
      <c r="R1470" s="5">
        <f t="shared" si="296"/>
        <v>139.42201601814185</v>
      </c>
      <c r="S1470" s="3">
        <f t="shared" si="297"/>
        <v>46660.029453583717</v>
      </c>
    </row>
    <row r="1471" spans="1:19" x14ac:dyDescent="0.3">
      <c r="A1471" s="4">
        <v>42445</v>
      </c>
      <c r="B1471" s="11">
        <v>95.400002000000001</v>
      </c>
      <c r="C1471" s="11">
        <v>124.549232</v>
      </c>
      <c r="D1471" s="3">
        <f>B1471-'ADF test'!$E$3*'Profitability analysis'!C1471</f>
        <v>-32.708484449902841</v>
      </c>
      <c r="E1471" s="3">
        <f t="shared" si="291"/>
        <v>-31.300081374406393</v>
      </c>
      <c r="F1471" s="3">
        <f t="shared" si="287"/>
        <v>2.8453737705004745</v>
      </c>
      <c r="G1471" s="17">
        <f t="shared" si="288"/>
        <v>-0.49497998825255329</v>
      </c>
      <c r="H1471" s="30">
        <f t="shared" si="289"/>
        <v>0.40000200000000063</v>
      </c>
      <c r="I1471" s="30">
        <f>(C1471-C1470)*'ADF test'!$E$3</f>
        <v>1.2152586874090698</v>
      </c>
      <c r="J1471" s="5">
        <f t="shared" si="292"/>
        <v>0</v>
      </c>
      <c r="K1471" s="49">
        <f t="shared" si="298"/>
        <v>201</v>
      </c>
      <c r="L1471" s="5">
        <f t="shared" si="293"/>
        <v>0</v>
      </c>
      <c r="M1471" s="49">
        <f t="shared" si="299"/>
        <v>-1896</v>
      </c>
      <c r="N1471" s="42">
        <f t="shared" si="290"/>
        <v>0</v>
      </c>
      <c r="P1471" s="5">
        <f t="shared" si="294"/>
        <v>80.400402000000128</v>
      </c>
      <c r="Q1471" s="5">
        <f t="shared" si="295"/>
        <v>-244.26699616922303</v>
      </c>
      <c r="R1471" s="5">
        <f t="shared" si="296"/>
        <v>-163.86659416922291</v>
      </c>
      <c r="S1471" s="3">
        <f t="shared" si="297"/>
        <v>46496.162859414493</v>
      </c>
    </row>
    <row r="1472" spans="1:19" x14ac:dyDescent="0.3">
      <c r="A1472" s="4">
        <v>42446</v>
      </c>
      <c r="B1472" s="11">
        <v>94.849997999999999</v>
      </c>
      <c r="C1472" s="11">
        <v>124.303085</v>
      </c>
      <c r="D1472" s="3">
        <f>B1472-'ADF test'!$E$3*'Profitability analysis'!C1472</f>
        <v>-33.005307285251533</v>
      </c>
      <c r="E1472" s="3">
        <f t="shared" si="291"/>
        <v>-31.348125618130766</v>
      </c>
      <c r="F1472" s="3">
        <f t="shared" si="287"/>
        <v>2.8621026173647741</v>
      </c>
      <c r="G1472" s="17">
        <f t="shared" si="288"/>
        <v>-0.57900847337423045</v>
      </c>
      <c r="H1472" s="30">
        <f t="shared" si="289"/>
        <v>-0.55000400000000127</v>
      </c>
      <c r="I1472" s="30">
        <f>(C1472-C1471)*'ADF test'!$E$3</f>
        <v>-0.25318116465130203</v>
      </c>
      <c r="J1472" s="5">
        <f t="shared" si="292"/>
        <v>0</v>
      </c>
      <c r="K1472" s="49">
        <f t="shared" si="298"/>
        <v>201</v>
      </c>
      <c r="L1472" s="5">
        <f t="shared" si="293"/>
        <v>0</v>
      </c>
      <c r="M1472" s="49">
        <f t="shared" si="299"/>
        <v>-1896</v>
      </c>
      <c r="N1472" s="42">
        <f t="shared" si="290"/>
        <v>0</v>
      </c>
      <c r="P1472" s="5">
        <f t="shared" si="294"/>
        <v>-110.55080400000026</v>
      </c>
      <c r="Q1472" s="5">
        <f t="shared" si="295"/>
        <v>50.889414094911707</v>
      </c>
      <c r="R1472" s="5">
        <f t="shared" si="296"/>
        <v>-59.661389905088548</v>
      </c>
      <c r="S1472" s="3">
        <f t="shared" si="297"/>
        <v>46436.501469509407</v>
      </c>
    </row>
    <row r="1473" spans="1:19" x14ac:dyDescent="0.3">
      <c r="A1473" s="4">
        <v>42447</v>
      </c>
      <c r="B1473" s="11">
        <v>96.599997999999999</v>
      </c>
      <c r="C1473" s="11">
        <v>125.87841</v>
      </c>
      <c r="D1473" s="3">
        <f>B1473-'ADF test'!$E$3*'Profitability analysis'!C1473</f>
        <v>-32.875650487501815</v>
      </c>
      <c r="E1473" s="3">
        <f t="shared" si="291"/>
        <v>-31.336106110180822</v>
      </c>
      <c r="F1473" s="3">
        <f t="shared" si="287"/>
        <v>2.8546474434618219</v>
      </c>
      <c r="G1473" s="17">
        <f t="shared" si="288"/>
        <v>-0.53931156397162405</v>
      </c>
      <c r="H1473" s="30">
        <f t="shared" si="289"/>
        <v>1.75</v>
      </c>
      <c r="I1473" s="30">
        <f>(C1473-C1472)*'ADF test'!$E$3</f>
        <v>1.6203432022502879</v>
      </c>
      <c r="J1473" s="5">
        <f t="shared" si="292"/>
        <v>0</v>
      </c>
      <c r="K1473" s="49">
        <f t="shared" si="298"/>
        <v>201</v>
      </c>
      <c r="L1473" s="5">
        <f t="shared" si="293"/>
        <v>0</v>
      </c>
      <c r="M1473" s="49">
        <f t="shared" si="299"/>
        <v>-1896</v>
      </c>
      <c r="N1473" s="42">
        <f t="shared" si="290"/>
        <v>0</v>
      </c>
      <c r="P1473" s="5">
        <f t="shared" si="294"/>
        <v>351.75</v>
      </c>
      <c r="Q1473" s="5">
        <f t="shared" si="295"/>
        <v>-325.68898365230785</v>
      </c>
      <c r="R1473" s="5">
        <f t="shared" si="296"/>
        <v>26.061016347692146</v>
      </c>
      <c r="S1473" s="3">
        <f t="shared" si="297"/>
        <v>46462.562485857095</v>
      </c>
    </row>
    <row r="1474" spans="1:19" x14ac:dyDescent="0.3">
      <c r="A1474" s="4">
        <v>42450</v>
      </c>
      <c r="B1474" s="11">
        <v>98.949996999999996</v>
      </c>
      <c r="C1474" s="11">
        <v>128.68446399999999</v>
      </c>
      <c r="D1474" s="3">
        <f>B1474-'ADF test'!$E$3*'Profitability analysis'!C1474</f>
        <v>-33.411894341546031</v>
      </c>
      <c r="E1474" s="3">
        <f t="shared" si="291"/>
        <v>-31.250534176546761</v>
      </c>
      <c r="F1474" s="3">
        <f t="shared" si="287"/>
        <v>2.7471214971499847</v>
      </c>
      <c r="G1474" s="17">
        <f t="shared" si="288"/>
        <v>-0.78677268815434043</v>
      </c>
      <c r="H1474" s="30">
        <f t="shared" si="289"/>
        <v>2.3499989999999968</v>
      </c>
      <c r="I1474" s="30">
        <f>(C1474-C1473)*'ADF test'!$E$3</f>
        <v>2.8862428540442084</v>
      </c>
      <c r="J1474" s="5">
        <f t="shared" si="292"/>
        <v>0</v>
      </c>
      <c r="K1474" s="49">
        <f t="shared" si="298"/>
        <v>201</v>
      </c>
      <c r="L1474" s="5">
        <f t="shared" si="293"/>
        <v>0</v>
      </c>
      <c r="M1474" s="49">
        <f t="shared" si="299"/>
        <v>-1896</v>
      </c>
      <c r="N1474" s="42">
        <f t="shared" si="290"/>
        <v>0</v>
      </c>
      <c r="P1474" s="5">
        <f t="shared" si="294"/>
        <v>472.34979899999939</v>
      </c>
      <c r="Q1474" s="5">
        <f t="shared" si="295"/>
        <v>-580.1348136628859</v>
      </c>
      <c r="R1474" s="5">
        <f t="shared" si="296"/>
        <v>-107.78501466288651</v>
      </c>
      <c r="S1474" s="3">
        <f t="shared" si="297"/>
        <v>46354.777471194211</v>
      </c>
    </row>
    <row r="1475" spans="1:19" x14ac:dyDescent="0.3">
      <c r="A1475" s="4">
        <v>42451</v>
      </c>
      <c r="B1475" s="11">
        <v>98.050003000000004</v>
      </c>
      <c r="C1475" s="11">
        <v>128.09371899999999</v>
      </c>
      <c r="D1475" s="3">
        <f>B1475-'ADF test'!$E$3*'Profitability analysis'!C1475</f>
        <v>-33.704261569284228</v>
      </c>
      <c r="E1475" s="3">
        <f t="shared" si="291"/>
        <v>-31.221811691794802</v>
      </c>
      <c r="F1475" s="3">
        <f t="shared" si="287"/>
        <v>2.7155856533161522</v>
      </c>
      <c r="G1475" s="17">
        <f t="shared" si="288"/>
        <v>-0.9141489882515651</v>
      </c>
      <c r="H1475" s="30">
        <f t="shared" si="289"/>
        <v>-0.89999399999999241</v>
      </c>
      <c r="I1475" s="30">
        <f>(C1475-C1474)*'ADF test'!$E$3</f>
        <v>-0.60762677226181239</v>
      </c>
      <c r="J1475" s="5">
        <f t="shared" si="292"/>
        <v>0</v>
      </c>
      <c r="K1475" s="49">
        <f t="shared" si="298"/>
        <v>201</v>
      </c>
      <c r="L1475" s="5">
        <f t="shared" si="293"/>
        <v>0</v>
      </c>
      <c r="M1475" s="49">
        <f t="shared" si="299"/>
        <v>-1896</v>
      </c>
      <c r="N1475" s="42">
        <f t="shared" si="290"/>
        <v>0</v>
      </c>
      <c r="P1475" s="5">
        <f t="shared" si="294"/>
        <v>-180.89879399999847</v>
      </c>
      <c r="Q1475" s="5">
        <f t="shared" si="295"/>
        <v>122.13298122462429</v>
      </c>
      <c r="R1475" s="5">
        <f t="shared" si="296"/>
        <v>-58.765812775374187</v>
      </c>
      <c r="S1475" s="3">
        <f t="shared" si="297"/>
        <v>46296.011658418836</v>
      </c>
    </row>
    <row r="1476" spans="1:19" x14ac:dyDescent="0.3">
      <c r="A1476" s="4">
        <v>42452</v>
      </c>
      <c r="B1476" s="11">
        <v>96.550003000000004</v>
      </c>
      <c r="C1476" s="11">
        <v>126.124565</v>
      </c>
      <c r="D1476" s="3">
        <f>B1476-'ADF test'!$E$3*'Profitability analysis'!C1476</f>
        <v>-33.178834880769841</v>
      </c>
      <c r="E1476" s="3">
        <f t="shared" si="291"/>
        <v>-31.151261095069746</v>
      </c>
      <c r="F1476" s="3">
        <f t="shared" si="287"/>
        <v>2.6323232096237912</v>
      </c>
      <c r="G1476" s="17">
        <f t="shared" si="288"/>
        <v>-0.77026019384218181</v>
      </c>
      <c r="H1476" s="30">
        <f t="shared" si="289"/>
        <v>-1.5</v>
      </c>
      <c r="I1476" s="30">
        <f>(C1476-C1475)*'ADF test'!$E$3</f>
        <v>-2.0254266885143903</v>
      </c>
      <c r="J1476" s="5">
        <f t="shared" si="292"/>
        <v>0</v>
      </c>
      <c r="K1476" s="49">
        <f t="shared" si="298"/>
        <v>201</v>
      </c>
      <c r="L1476" s="5">
        <f t="shared" si="293"/>
        <v>0</v>
      </c>
      <c r="M1476" s="49">
        <f t="shared" si="299"/>
        <v>-1896</v>
      </c>
      <c r="N1476" s="42">
        <f t="shared" si="290"/>
        <v>0</v>
      </c>
      <c r="P1476" s="5">
        <f t="shared" si="294"/>
        <v>-301.5</v>
      </c>
      <c r="Q1476" s="5">
        <f t="shared" si="295"/>
        <v>407.11076439139248</v>
      </c>
      <c r="R1476" s="5">
        <f t="shared" si="296"/>
        <v>105.61076439139248</v>
      </c>
      <c r="S1476" s="3">
        <f t="shared" si="297"/>
        <v>46401.622422810229</v>
      </c>
    </row>
    <row r="1477" spans="1:19" x14ac:dyDescent="0.3">
      <c r="A1477" s="4">
        <v>42457</v>
      </c>
      <c r="B1477" s="11">
        <v>93.550003000000004</v>
      </c>
      <c r="C1477" s="11">
        <v>122.481621</v>
      </c>
      <c r="D1477" s="3">
        <f>B1477-'ADF test'!$E$3*'Profitability analysis'!C1477</f>
        <v>-32.431786146966672</v>
      </c>
      <c r="E1477" s="3">
        <f t="shared" si="291"/>
        <v>-31.08508199536292</v>
      </c>
      <c r="F1477" s="3">
        <f t="shared" si="287"/>
        <v>2.5716417880899098</v>
      </c>
      <c r="G1477" s="17">
        <f t="shared" si="288"/>
        <v>-0.523674859321686</v>
      </c>
      <c r="H1477" s="30">
        <f t="shared" si="289"/>
        <v>-3</v>
      </c>
      <c r="I1477" s="30">
        <f>(C1477-C1476)*'ADF test'!$E$3</f>
        <v>-3.7470487338031506</v>
      </c>
      <c r="J1477" s="5">
        <f t="shared" si="292"/>
        <v>0</v>
      </c>
      <c r="K1477" s="49">
        <f t="shared" si="298"/>
        <v>201</v>
      </c>
      <c r="L1477" s="5">
        <f t="shared" si="293"/>
        <v>0</v>
      </c>
      <c r="M1477" s="49">
        <f t="shared" si="299"/>
        <v>-1896</v>
      </c>
      <c r="N1477" s="42">
        <f t="shared" si="290"/>
        <v>0</v>
      </c>
      <c r="P1477" s="5">
        <f t="shared" si="294"/>
        <v>-603</v>
      </c>
      <c r="Q1477" s="5">
        <f t="shared" si="295"/>
        <v>753.15679549443325</v>
      </c>
      <c r="R1477" s="5">
        <f t="shared" si="296"/>
        <v>150.15679549443325</v>
      </c>
      <c r="S1477" s="3">
        <f t="shared" si="297"/>
        <v>46551.779218304662</v>
      </c>
    </row>
    <row r="1478" spans="1:19" x14ac:dyDescent="0.3">
      <c r="A1478" s="4">
        <v>42458</v>
      </c>
      <c r="B1478" s="11">
        <v>93.949996999999996</v>
      </c>
      <c r="C1478" s="11">
        <v>122.530846</v>
      </c>
      <c r="D1478" s="3">
        <f>B1478-'ADF test'!$E$3*'Profitability analysis'!C1478</f>
        <v>-32.082423854157739</v>
      </c>
      <c r="E1478" s="3">
        <f t="shared" si="291"/>
        <v>-31.001021991128468</v>
      </c>
      <c r="F1478" s="3">
        <f t="shared" si="287"/>
        <v>2.4926460877105718</v>
      </c>
      <c r="G1478" s="17">
        <f t="shared" si="288"/>
        <v>-0.43383690462953334</v>
      </c>
      <c r="H1478" s="30">
        <f t="shared" si="289"/>
        <v>0.39999399999999241</v>
      </c>
      <c r="I1478" s="30">
        <f>(C1478-C1477)*'ADF test'!$E$3</f>
        <v>5.0631707191061102E-2</v>
      </c>
      <c r="J1478" s="5">
        <f t="shared" si="292"/>
        <v>0</v>
      </c>
      <c r="K1478" s="49">
        <f t="shared" si="298"/>
        <v>201</v>
      </c>
      <c r="L1478" s="5">
        <f t="shared" si="293"/>
        <v>0</v>
      </c>
      <c r="M1478" s="49">
        <f t="shared" si="299"/>
        <v>-1896</v>
      </c>
      <c r="N1478" s="42">
        <f t="shared" si="290"/>
        <v>0</v>
      </c>
      <c r="P1478" s="5">
        <f t="shared" si="294"/>
        <v>80.398793999998475</v>
      </c>
      <c r="Q1478" s="5">
        <f t="shared" si="295"/>
        <v>-10.176973145403281</v>
      </c>
      <c r="R1478" s="5">
        <f t="shared" si="296"/>
        <v>70.221820854595194</v>
      </c>
      <c r="S1478" s="3">
        <f t="shared" si="297"/>
        <v>46622.001039159259</v>
      </c>
    </row>
    <row r="1479" spans="1:19" x14ac:dyDescent="0.3">
      <c r="A1479" s="4">
        <v>42459</v>
      </c>
      <c r="B1479" s="11">
        <v>96.5</v>
      </c>
      <c r="C1479" s="11">
        <v>127.01068100000001</v>
      </c>
      <c r="D1479" s="3">
        <f>B1479-'ADF test'!$E$3*'Profitability analysis'!C1479</f>
        <v>-34.140276496296934</v>
      </c>
      <c r="E1479" s="3">
        <f t="shared" si="291"/>
        <v>-31.244053680828749</v>
      </c>
      <c r="F1479" s="3">
        <f t="shared" si="287"/>
        <v>2.4285063992271607</v>
      </c>
      <c r="G1479" s="17">
        <f t="shared" si="288"/>
        <v>-1.1925942696259186</v>
      </c>
      <c r="H1479" s="30">
        <f t="shared" si="289"/>
        <v>2.5500030000000038</v>
      </c>
      <c r="I1479" s="30">
        <f>(C1479-C1478)*'ADF test'!$E$3</f>
        <v>4.607855642139179</v>
      </c>
      <c r="J1479" s="5">
        <f t="shared" si="292"/>
        <v>1</v>
      </c>
      <c r="K1479" s="49">
        <f t="shared" si="298"/>
        <v>202</v>
      </c>
      <c r="L1479" s="5">
        <f t="shared" si="293"/>
        <v>0</v>
      </c>
      <c r="M1479" s="49">
        <f t="shared" si="299"/>
        <v>-1896</v>
      </c>
      <c r="N1479" s="42">
        <f t="shared" si="290"/>
        <v>1</v>
      </c>
      <c r="P1479" s="5">
        <f t="shared" si="294"/>
        <v>512.55060300000082</v>
      </c>
      <c r="Q1479" s="5">
        <f t="shared" si="295"/>
        <v>-926.17898406997494</v>
      </c>
      <c r="R1479" s="5">
        <f t="shared" si="296"/>
        <v>-413.62838106997413</v>
      </c>
      <c r="S1479" s="3">
        <f t="shared" si="297"/>
        <v>46208.372658089284</v>
      </c>
    </row>
    <row r="1480" spans="1:19" x14ac:dyDescent="0.3">
      <c r="A1480" s="4">
        <v>42460</v>
      </c>
      <c r="B1480" s="11">
        <v>97.050003000000004</v>
      </c>
      <c r="C1480" s="11">
        <v>128.782928</v>
      </c>
      <c r="D1480" s="3">
        <f>B1480-'ADF test'!$E$3*'Profitability analysis'!C1480</f>
        <v>-35.413166156007406</v>
      </c>
      <c r="E1480" s="3">
        <f t="shared" si="291"/>
        <v>-31.353631459433551</v>
      </c>
      <c r="F1480" s="3">
        <f t="shared" si="287"/>
        <v>2.5412147674445142</v>
      </c>
      <c r="G1480" s="17">
        <f t="shared" si="288"/>
        <v>-1.5974780048426163</v>
      </c>
      <c r="H1480" s="30">
        <f t="shared" si="289"/>
        <v>0.55000300000000379</v>
      </c>
      <c r="I1480" s="30">
        <f>(C1480-C1479)*'ADF test'!$E$3</f>
        <v>1.8228926597104995</v>
      </c>
      <c r="J1480" s="5">
        <f t="shared" si="292"/>
        <v>10</v>
      </c>
      <c r="K1480" s="49">
        <f t="shared" si="298"/>
        <v>212</v>
      </c>
      <c r="L1480" s="5">
        <f t="shared" si="293"/>
        <v>0</v>
      </c>
      <c r="M1480" s="49">
        <f t="shared" si="299"/>
        <v>-1896</v>
      </c>
      <c r="N1480" s="42">
        <f t="shared" si="290"/>
        <v>10</v>
      </c>
      <c r="P1480" s="5">
        <f t="shared" si="294"/>
        <v>111.10060600000077</v>
      </c>
      <c r="Q1480" s="5">
        <f t="shared" si="295"/>
        <v>-368.22431726152092</v>
      </c>
      <c r="R1480" s="5">
        <f t="shared" si="296"/>
        <v>-257.12371126152016</v>
      </c>
      <c r="S1480" s="3">
        <f t="shared" si="297"/>
        <v>45951.248946827764</v>
      </c>
    </row>
    <row r="1481" spans="1:19" x14ac:dyDescent="0.3">
      <c r="A1481" s="4">
        <v>42461</v>
      </c>
      <c r="B1481" s="11">
        <v>100.5</v>
      </c>
      <c r="C1481" s="11">
        <v>137.25029000000001</v>
      </c>
      <c r="D1481" s="3">
        <f>B1481-'ADF test'!$E$3*'Profitability analysis'!C1481</f>
        <v>-40.672503710903925</v>
      </c>
      <c r="E1481" s="3">
        <f t="shared" si="291"/>
        <v>-31.733005555656657</v>
      </c>
      <c r="F1481" s="3">
        <f t="shared" si="287"/>
        <v>3.0260122335152349</v>
      </c>
      <c r="G1481" s="17">
        <f t="shared" si="288"/>
        <v>-2.9542174536626047</v>
      </c>
      <c r="H1481" s="30">
        <f t="shared" si="289"/>
        <v>3.4499969999999962</v>
      </c>
      <c r="I1481" s="30">
        <f>(C1481-C1480)*'ADF test'!$E$3</f>
        <v>8.7093345548965182</v>
      </c>
      <c r="J1481" s="5">
        <f t="shared" si="292"/>
        <v>0</v>
      </c>
      <c r="K1481" s="49">
        <f t="shared" si="298"/>
        <v>212</v>
      </c>
      <c r="L1481" s="5">
        <f t="shared" si="293"/>
        <v>0</v>
      </c>
      <c r="M1481" s="49">
        <f t="shared" si="299"/>
        <v>-1896</v>
      </c>
      <c r="N1481" s="42">
        <f t="shared" si="290"/>
        <v>0</v>
      </c>
      <c r="P1481" s="5">
        <f t="shared" si="294"/>
        <v>731.3993639999992</v>
      </c>
      <c r="Q1481" s="5">
        <f t="shared" si="295"/>
        <v>-1846.3789256380619</v>
      </c>
      <c r="R1481" s="5">
        <f t="shared" si="296"/>
        <v>-1114.9795616380627</v>
      </c>
      <c r="S1481" s="3">
        <f t="shared" si="297"/>
        <v>44836.269385189698</v>
      </c>
    </row>
    <row r="1482" spans="1:19" x14ac:dyDescent="0.3">
      <c r="A1482" s="4">
        <v>42464</v>
      </c>
      <c r="B1482" s="11">
        <v>99.75</v>
      </c>
      <c r="C1482" s="11">
        <v>135.28114299999999</v>
      </c>
      <c r="D1482" s="3">
        <f>B1482-'ADF test'!$E$3*'Profitability analysis'!C1482</f>
        <v>-39.397084222429129</v>
      </c>
      <c r="E1482" s="3">
        <f t="shared" si="291"/>
        <v>-32.047690445064397</v>
      </c>
      <c r="F1482" s="3">
        <f t="shared" si="287"/>
        <v>3.3122407088941634</v>
      </c>
      <c r="G1482" s="17">
        <f t="shared" si="288"/>
        <v>-2.2188585985402089</v>
      </c>
      <c r="H1482" s="30">
        <f t="shared" si="289"/>
        <v>-0.75</v>
      </c>
      <c r="I1482" s="30">
        <f>(C1482-C1481)*'ADF test'!$E$3</f>
        <v>-2.0254194884748022</v>
      </c>
      <c r="J1482" s="5">
        <f t="shared" si="292"/>
        <v>10</v>
      </c>
      <c r="K1482" s="49">
        <f t="shared" si="298"/>
        <v>222</v>
      </c>
      <c r="L1482" s="5">
        <f t="shared" si="293"/>
        <v>0</v>
      </c>
      <c r="M1482" s="49">
        <f t="shared" si="299"/>
        <v>-1896</v>
      </c>
      <c r="N1482" s="42">
        <f t="shared" si="290"/>
        <v>10</v>
      </c>
      <c r="P1482" s="5">
        <f t="shared" si="294"/>
        <v>-159</v>
      </c>
      <c r="Q1482" s="5">
        <f t="shared" si="295"/>
        <v>429.38893155665806</v>
      </c>
      <c r="R1482" s="5">
        <f t="shared" si="296"/>
        <v>270.38893155665806</v>
      </c>
      <c r="S1482" s="3">
        <f t="shared" si="297"/>
        <v>45106.658316746354</v>
      </c>
    </row>
    <row r="1483" spans="1:19" x14ac:dyDescent="0.3">
      <c r="A1483" s="4">
        <v>42465</v>
      </c>
      <c r="B1483" s="11">
        <v>94.199996999999996</v>
      </c>
      <c r="C1483" s="11">
        <v>127.35528600000001</v>
      </c>
      <c r="D1483" s="3">
        <f>B1483-'ADF test'!$E$3*'Profitability analysis'!C1483</f>
        <v>-36.794732303947058</v>
      </c>
      <c r="E1483" s="3">
        <f t="shared" si="291"/>
        <v>-32.2741119974444</v>
      </c>
      <c r="F1483" s="3">
        <f t="shared" si="287"/>
        <v>3.3986261072251658</v>
      </c>
      <c r="G1483" s="17">
        <f t="shared" si="288"/>
        <v>-1.330131695537863</v>
      </c>
      <c r="H1483" s="30">
        <f t="shared" si="289"/>
        <v>-5.5500030000000038</v>
      </c>
      <c r="I1483" s="30">
        <f>(C1483-C1482)*'ADF test'!$E$3</f>
        <v>-8.1523549184820734</v>
      </c>
      <c r="J1483" s="5">
        <f t="shared" si="292"/>
        <v>1</v>
      </c>
      <c r="K1483" s="49">
        <f t="shared" si="298"/>
        <v>223</v>
      </c>
      <c r="L1483" s="5">
        <f t="shared" si="293"/>
        <v>0</v>
      </c>
      <c r="M1483" s="49">
        <f t="shared" si="299"/>
        <v>-1896</v>
      </c>
      <c r="N1483" s="42">
        <f t="shared" si="290"/>
        <v>1</v>
      </c>
      <c r="P1483" s="5">
        <f t="shared" si="294"/>
        <v>-1232.1006660000007</v>
      </c>
      <c r="Q1483" s="5">
        <f t="shared" si="295"/>
        <v>1809.8227919030203</v>
      </c>
      <c r="R1483" s="5">
        <f t="shared" si="296"/>
        <v>577.72212590301956</v>
      </c>
      <c r="S1483" s="3">
        <f t="shared" si="297"/>
        <v>45684.380442649373</v>
      </c>
    </row>
    <row r="1484" spans="1:19" x14ac:dyDescent="0.3">
      <c r="A1484" s="4">
        <v>42466</v>
      </c>
      <c r="B1484" s="11">
        <v>92.849997999999999</v>
      </c>
      <c r="C1484" s="11">
        <v>125.77995300000001</v>
      </c>
      <c r="D1484" s="3">
        <f>B1484-'ADF test'!$E$3*'Profitability analysis'!C1484</f>
        <v>-36.524379873080079</v>
      </c>
      <c r="E1484" s="3">
        <f t="shared" si="291"/>
        <v>-32.421577789568779</v>
      </c>
      <c r="F1484" s="3">
        <f t="shared" si="287"/>
        <v>3.4856916474320636</v>
      </c>
      <c r="G1484" s="17">
        <f t="shared" si="288"/>
        <v>-1.1770410290118078</v>
      </c>
      <c r="H1484" s="30">
        <f t="shared" si="289"/>
        <v>-1.3499989999999968</v>
      </c>
      <c r="I1484" s="30">
        <f>(C1484-C1483)*'ADF test'!$E$3</f>
        <v>-1.6203514308669913</v>
      </c>
      <c r="J1484" s="5">
        <f t="shared" si="292"/>
        <v>1</v>
      </c>
      <c r="K1484" s="49">
        <f t="shared" si="298"/>
        <v>224</v>
      </c>
      <c r="L1484" s="5">
        <f t="shared" si="293"/>
        <v>0</v>
      </c>
      <c r="M1484" s="49">
        <f t="shared" si="299"/>
        <v>-1896</v>
      </c>
      <c r="N1484" s="42">
        <f t="shared" si="290"/>
        <v>1</v>
      </c>
      <c r="P1484" s="5">
        <f t="shared" si="294"/>
        <v>-301.04977699999927</v>
      </c>
      <c r="Q1484" s="5">
        <f t="shared" si="295"/>
        <v>361.33836908333905</v>
      </c>
      <c r="R1484" s="5">
        <f t="shared" si="296"/>
        <v>60.288592083339779</v>
      </c>
      <c r="S1484" s="3">
        <f t="shared" si="297"/>
        <v>45744.669034732717</v>
      </c>
    </row>
    <row r="1485" spans="1:19" x14ac:dyDescent="0.3">
      <c r="A1485" s="4">
        <v>42467</v>
      </c>
      <c r="B1485" s="11">
        <v>90.800003000000004</v>
      </c>
      <c r="C1485" s="11">
        <v>122.87545</v>
      </c>
      <c r="D1485" s="3">
        <f>B1485-'ADF test'!$E$3*'Profitability analysis'!C1485</f>
        <v>-35.586869633230791</v>
      </c>
      <c r="E1485" s="3">
        <f t="shared" si="291"/>
        <v>-32.597101366663956</v>
      </c>
      <c r="F1485" s="3">
        <f t="shared" si="287"/>
        <v>3.5087792016754551</v>
      </c>
      <c r="G1485" s="17">
        <f t="shared" si="288"/>
        <v>-0.85208219005037666</v>
      </c>
      <c r="H1485" s="30">
        <f t="shared" si="289"/>
        <v>-2.0499949999999956</v>
      </c>
      <c r="I1485" s="30">
        <f>(C1485-C1484)*'ADF test'!$E$3</f>
        <v>-2.9875052398492739</v>
      </c>
      <c r="J1485" s="5">
        <f t="shared" si="292"/>
        <v>0</v>
      </c>
      <c r="K1485" s="49">
        <f t="shared" si="298"/>
        <v>224</v>
      </c>
      <c r="L1485" s="5">
        <f t="shared" si="293"/>
        <v>0</v>
      </c>
      <c r="M1485" s="49">
        <f t="shared" si="299"/>
        <v>-1896</v>
      </c>
      <c r="N1485" s="42">
        <f t="shared" si="290"/>
        <v>0</v>
      </c>
      <c r="P1485" s="5">
        <f t="shared" si="294"/>
        <v>-459.19887999999901</v>
      </c>
      <c r="Q1485" s="5">
        <f t="shared" si="295"/>
        <v>669.20117372623736</v>
      </c>
      <c r="R1485" s="5">
        <f t="shared" si="296"/>
        <v>210.00229372623835</v>
      </c>
      <c r="S1485" s="3">
        <f t="shared" si="297"/>
        <v>45954.671328458957</v>
      </c>
    </row>
    <row r="1486" spans="1:19" x14ac:dyDescent="0.3">
      <c r="A1486" s="4">
        <v>42468</v>
      </c>
      <c r="B1486" s="11">
        <v>91.150002000000001</v>
      </c>
      <c r="C1486" s="11">
        <v>123.712341</v>
      </c>
      <c r="D1486" s="3">
        <f>B1486-'ADF test'!$E$3*'Profitability analysis'!C1486</f>
        <v>-36.09767754156681</v>
      </c>
      <c r="E1486" s="3">
        <f t="shared" si="291"/>
        <v>-32.86485021138656</v>
      </c>
      <c r="F1486" s="3">
        <f t="shared" si="287"/>
        <v>3.4571252953167564</v>
      </c>
      <c r="G1486" s="17">
        <f t="shared" si="288"/>
        <v>-0.93512009372632365</v>
      </c>
      <c r="H1486" s="30">
        <f t="shared" si="289"/>
        <v>0.34999899999999684</v>
      </c>
      <c r="I1486" s="30">
        <f>(C1486-C1485)*'ADF test'!$E$3</f>
        <v>0.8608069083360137</v>
      </c>
      <c r="J1486" s="5">
        <f t="shared" si="292"/>
        <v>0</v>
      </c>
      <c r="K1486" s="49">
        <f t="shared" si="298"/>
        <v>224</v>
      </c>
      <c r="L1486" s="5">
        <f t="shared" si="293"/>
        <v>0</v>
      </c>
      <c r="M1486" s="49">
        <f t="shared" si="299"/>
        <v>-1896</v>
      </c>
      <c r="N1486" s="42">
        <f t="shared" si="290"/>
        <v>0</v>
      </c>
      <c r="P1486" s="5">
        <f t="shared" si="294"/>
        <v>78.399775999999292</v>
      </c>
      <c r="Q1486" s="5">
        <f t="shared" si="295"/>
        <v>-192.82074746726707</v>
      </c>
      <c r="R1486" s="5">
        <f t="shared" si="296"/>
        <v>-114.42097146726778</v>
      </c>
      <c r="S1486" s="3">
        <f t="shared" si="297"/>
        <v>45840.250356991688</v>
      </c>
    </row>
    <row r="1487" spans="1:19" x14ac:dyDescent="0.3">
      <c r="A1487" s="4">
        <v>42471</v>
      </c>
      <c r="B1487" s="11">
        <v>92.949996999999996</v>
      </c>
      <c r="C1487" s="11">
        <v>127.601433</v>
      </c>
      <c r="D1487" s="3">
        <f>B1487-'ADF test'!$E$3*'Profitability analysis'!C1487</f>
        <v>-38.297913468598352</v>
      </c>
      <c r="E1487" s="3">
        <f t="shared" si="291"/>
        <v>-33.200389275996628</v>
      </c>
      <c r="F1487" s="3">
        <f t="shared" si="287"/>
        <v>3.4803618039614319</v>
      </c>
      <c r="G1487" s="17">
        <f t="shared" si="288"/>
        <v>-1.4646535273429331</v>
      </c>
      <c r="H1487" s="30">
        <f t="shared" si="289"/>
        <v>1.7999949999999956</v>
      </c>
      <c r="I1487" s="30">
        <f>(C1487-C1486)*'ADF test'!$E$3</f>
        <v>4.0002309270315388</v>
      </c>
      <c r="J1487" s="5">
        <f t="shared" si="292"/>
        <v>1</v>
      </c>
      <c r="K1487" s="49">
        <f t="shared" si="298"/>
        <v>225</v>
      </c>
      <c r="L1487" s="5">
        <f t="shared" si="293"/>
        <v>0</v>
      </c>
      <c r="M1487" s="49">
        <f t="shared" si="299"/>
        <v>-1896</v>
      </c>
      <c r="N1487" s="42">
        <f t="shared" si="290"/>
        <v>1</v>
      </c>
      <c r="P1487" s="5">
        <f t="shared" si="294"/>
        <v>403.19887999999901</v>
      </c>
      <c r="Q1487" s="5">
        <f t="shared" si="295"/>
        <v>-896.05172765506472</v>
      </c>
      <c r="R1487" s="5">
        <f t="shared" si="296"/>
        <v>-492.85284765506572</v>
      </c>
      <c r="S1487" s="3">
        <f t="shared" si="297"/>
        <v>45347.397509336624</v>
      </c>
    </row>
    <row r="1488" spans="1:19" x14ac:dyDescent="0.3">
      <c r="A1488" s="4">
        <v>42472</v>
      </c>
      <c r="B1488" s="11">
        <v>93.949996999999996</v>
      </c>
      <c r="C1488" s="11">
        <v>126.764534</v>
      </c>
      <c r="D1488" s="3">
        <f>B1488-'ADF test'!$E$3*'Profitability analysis'!C1488</f>
        <v>-36.437098331645615</v>
      </c>
      <c r="E1488" s="3">
        <f t="shared" si="291"/>
        <v>-33.37854090481116</v>
      </c>
      <c r="F1488" s="3">
        <f t="shared" si="287"/>
        <v>3.5054429946509575</v>
      </c>
      <c r="G1488" s="17">
        <f t="shared" si="288"/>
        <v>-0.87251666380014825</v>
      </c>
      <c r="H1488" s="30">
        <f t="shared" si="289"/>
        <v>1</v>
      </c>
      <c r="I1488" s="30">
        <f>(C1488-C1487)*'ADF test'!$E$3</f>
        <v>-0.86081513695273171</v>
      </c>
      <c r="J1488" s="5">
        <f t="shared" si="292"/>
        <v>0</v>
      </c>
      <c r="K1488" s="49">
        <f t="shared" si="298"/>
        <v>225</v>
      </c>
      <c r="L1488" s="5">
        <f t="shared" si="293"/>
        <v>0</v>
      </c>
      <c r="M1488" s="49">
        <f t="shared" si="299"/>
        <v>-1896</v>
      </c>
      <c r="N1488" s="42">
        <f t="shared" si="290"/>
        <v>0</v>
      </c>
      <c r="P1488" s="5">
        <f t="shared" si="294"/>
        <v>225</v>
      </c>
      <c r="Q1488" s="5">
        <f t="shared" si="295"/>
        <v>193.68340581436465</v>
      </c>
      <c r="R1488" s="5">
        <f t="shared" si="296"/>
        <v>418.68340581436462</v>
      </c>
      <c r="S1488" s="3">
        <f t="shared" si="297"/>
        <v>45766.080915150989</v>
      </c>
    </row>
    <row r="1489" spans="1:19" x14ac:dyDescent="0.3">
      <c r="A1489" s="4">
        <v>42473</v>
      </c>
      <c r="B1489" s="11">
        <v>94.650002000000001</v>
      </c>
      <c r="C1489" s="11">
        <v>129.22598300000001</v>
      </c>
      <c r="D1489" s="3">
        <f>B1489-'ADF test'!$E$3*'Profitability analysis'!C1489</f>
        <v>-38.268883378039703</v>
      </c>
      <c r="E1489" s="3">
        <f t="shared" si="291"/>
        <v>-33.774765132776722</v>
      </c>
      <c r="F1489" s="3">
        <f t="shared" si="287"/>
        <v>3.3559624408176107</v>
      </c>
      <c r="G1489" s="17">
        <f t="shared" si="288"/>
        <v>-1.3391443809389245</v>
      </c>
      <c r="H1489" s="30">
        <f t="shared" si="289"/>
        <v>0.70000500000000443</v>
      </c>
      <c r="I1489" s="30">
        <f>(C1489-C1488)*'ADF test'!$E$3</f>
        <v>2.5317900463940952</v>
      </c>
      <c r="J1489" s="5">
        <f t="shared" si="292"/>
        <v>1</v>
      </c>
      <c r="K1489" s="49">
        <f t="shared" si="298"/>
        <v>226</v>
      </c>
      <c r="L1489" s="5">
        <f t="shared" si="293"/>
        <v>0</v>
      </c>
      <c r="M1489" s="49">
        <f t="shared" si="299"/>
        <v>-1896</v>
      </c>
      <c r="N1489" s="42">
        <f t="shared" si="290"/>
        <v>1</v>
      </c>
      <c r="P1489" s="5">
        <f t="shared" si="294"/>
        <v>157.501125000001</v>
      </c>
      <c r="Q1489" s="5">
        <f t="shared" si="295"/>
        <v>-569.65276043867141</v>
      </c>
      <c r="R1489" s="5">
        <f t="shared" si="296"/>
        <v>-412.15163543867038</v>
      </c>
      <c r="S1489" s="3">
        <f t="shared" si="297"/>
        <v>45353.92927971232</v>
      </c>
    </row>
    <row r="1490" spans="1:19" x14ac:dyDescent="0.3">
      <c r="A1490" s="4">
        <v>42478</v>
      </c>
      <c r="B1490" s="11">
        <v>92.599997999999999</v>
      </c>
      <c r="C1490" s="11">
        <v>125.927643</v>
      </c>
      <c r="D1490" s="3">
        <f>B1490-'ADF test'!$E$3*'Profitability analysis'!C1490</f>
        <v>-36.926290423309609</v>
      </c>
      <c r="E1490" s="3">
        <f t="shared" si="291"/>
        <v>-34.171978219714703</v>
      </c>
      <c r="F1490" s="3">
        <f t="shared" ref="F1490:F1553" si="300">_xlfn.STDEV.S(D1461:D1490)</f>
        <v>2.965246391400818</v>
      </c>
      <c r="G1490" s="17">
        <f t="shared" ref="G1490:G1553" si="301">(D1490-E1490)/F1490</f>
        <v>-0.92886453266830771</v>
      </c>
      <c r="H1490" s="30">
        <f t="shared" ref="H1490:H1553" si="302">B1490-B1489</f>
        <v>-2.0500040000000013</v>
      </c>
      <c r="I1490" s="30">
        <f>(C1490-C1489)*'ADF test'!$E$3</f>
        <v>-3.3925969547301089</v>
      </c>
      <c r="J1490" s="5">
        <f t="shared" si="292"/>
        <v>0</v>
      </c>
      <c r="K1490" s="49">
        <f t="shared" si="298"/>
        <v>226</v>
      </c>
      <c r="L1490" s="5">
        <f t="shared" si="293"/>
        <v>0</v>
      </c>
      <c r="M1490" s="49">
        <f t="shared" si="299"/>
        <v>-1896</v>
      </c>
      <c r="N1490" s="42">
        <f t="shared" si="290"/>
        <v>0</v>
      </c>
      <c r="P1490" s="5">
        <f t="shared" si="294"/>
        <v>-463.30090400000029</v>
      </c>
      <c r="Q1490" s="5">
        <f t="shared" si="295"/>
        <v>766.72691176900457</v>
      </c>
      <c r="R1490" s="5">
        <f t="shared" si="296"/>
        <v>303.42600776900429</v>
      </c>
      <c r="S1490" s="3">
        <f t="shared" si="297"/>
        <v>45657.355287481325</v>
      </c>
    </row>
    <row r="1491" spans="1:19" x14ac:dyDescent="0.3">
      <c r="A1491" s="4">
        <v>42480</v>
      </c>
      <c r="B1491" s="11">
        <v>94.699996999999996</v>
      </c>
      <c r="C1491" s="11">
        <v>125.287666</v>
      </c>
      <c r="D1491" s="3">
        <f>B1491-'ADF test'!$E$3*'Profitability analysis'!C1491</f>
        <v>-34.168025743817111</v>
      </c>
      <c r="E1491" s="3">
        <f t="shared" si="291"/>
        <v>-34.399875349452522</v>
      </c>
      <c r="F1491" s="3">
        <f t="shared" si="300"/>
        <v>2.6693170287176744</v>
      </c>
      <c r="G1491" s="17">
        <f t="shared" si="301"/>
        <v>8.6857275902813988E-2</v>
      </c>
      <c r="H1491" s="30">
        <f t="shared" si="302"/>
        <v>2.0999989999999968</v>
      </c>
      <c r="I1491" s="30">
        <f>(C1491-C1490)*'ADF test'!$E$3</f>
        <v>-0.65826567949250536</v>
      </c>
      <c r="J1491" s="5">
        <f t="shared" si="292"/>
        <v>0</v>
      </c>
      <c r="K1491" s="49">
        <f t="shared" si="298"/>
        <v>226</v>
      </c>
      <c r="L1491" s="5">
        <f t="shared" si="293"/>
        <v>0</v>
      </c>
      <c r="M1491" s="49">
        <f t="shared" si="299"/>
        <v>-1896</v>
      </c>
      <c r="N1491" s="42">
        <f t="shared" si="290"/>
        <v>0</v>
      </c>
      <c r="P1491" s="5">
        <f t="shared" si="294"/>
        <v>474.59977399999929</v>
      </c>
      <c r="Q1491" s="5">
        <f t="shared" si="295"/>
        <v>148.76804356530621</v>
      </c>
      <c r="R1491" s="5">
        <f t="shared" si="296"/>
        <v>623.36781756530547</v>
      </c>
      <c r="S1491" s="3">
        <f t="shared" si="297"/>
        <v>46280.723105046629</v>
      </c>
    </row>
    <row r="1492" spans="1:19" x14ac:dyDescent="0.3">
      <c r="A1492" s="4">
        <v>42481</v>
      </c>
      <c r="B1492" s="11">
        <v>97.099997999999999</v>
      </c>
      <c r="C1492" s="11">
        <v>129.76750200000001</v>
      </c>
      <c r="D1492" s="3">
        <f>B1492-'ADF test'!$E$3*'Profitability analysis'!C1492</f>
        <v>-36.375881414533353</v>
      </c>
      <c r="E1492" s="3">
        <f t="shared" si="291"/>
        <v>-34.620992218040705</v>
      </c>
      <c r="F1492" s="3">
        <f t="shared" si="300"/>
        <v>2.5419098324680292</v>
      </c>
      <c r="G1492" s="17">
        <f t="shared" si="301"/>
        <v>-0.69038215835876637</v>
      </c>
      <c r="H1492" s="30">
        <f t="shared" si="302"/>
        <v>2.4000010000000032</v>
      </c>
      <c r="I1492" s="30">
        <f>(C1492-C1491)*'ADF test'!$E$3</f>
        <v>4.6078566707162647</v>
      </c>
      <c r="J1492" s="5">
        <f t="shared" si="292"/>
        <v>0</v>
      </c>
      <c r="K1492" s="49">
        <f t="shared" si="298"/>
        <v>226</v>
      </c>
      <c r="L1492" s="5">
        <f t="shared" si="293"/>
        <v>0</v>
      </c>
      <c r="M1492" s="49">
        <f t="shared" si="299"/>
        <v>-1896</v>
      </c>
      <c r="N1492" s="42">
        <f t="shared" si="290"/>
        <v>0</v>
      </c>
      <c r="P1492" s="5">
        <f t="shared" si="294"/>
        <v>542.40022600000066</v>
      </c>
      <c r="Q1492" s="5">
        <f t="shared" si="295"/>
        <v>-1041.3756075818758</v>
      </c>
      <c r="R1492" s="5">
        <f t="shared" si="296"/>
        <v>-498.97538158187513</v>
      </c>
      <c r="S1492" s="3">
        <f t="shared" si="297"/>
        <v>45781.747723464752</v>
      </c>
    </row>
    <row r="1493" spans="1:19" x14ac:dyDescent="0.3">
      <c r="A1493" s="4">
        <v>42482</v>
      </c>
      <c r="B1493" s="11">
        <v>97.349997999999999</v>
      </c>
      <c r="C1493" s="11">
        <v>131.04745500000001</v>
      </c>
      <c r="D1493" s="3">
        <f>B1493-'ADF test'!$E$3*'Profitability analysis'!C1493</f>
        <v>-37.442411744941296</v>
      </c>
      <c r="E1493" s="3">
        <f t="shared" si="291"/>
        <v>-34.881120934324464</v>
      </c>
      <c r="F1493" s="3">
        <f t="shared" si="300"/>
        <v>2.4103479078570405</v>
      </c>
      <c r="G1493" s="17">
        <f t="shared" si="301"/>
        <v>-1.062622869614698</v>
      </c>
      <c r="H1493" s="30">
        <f t="shared" si="302"/>
        <v>0.25</v>
      </c>
      <c r="I1493" s="30">
        <f>(C1493-C1492)*'ADF test'!$E$3</f>
        <v>1.3165303304079248</v>
      </c>
      <c r="J1493" s="5">
        <f t="shared" si="292"/>
        <v>1</v>
      </c>
      <c r="K1493" s="49">
        <f t="shared" si="298"/>
        <v>227</v>
      </c>
      <c r="L1493" s="5">
        <f t="shared" si="293"/>
        <v>0</v>
      </c>
      <c r="M1493" s="49">
        <f t="shared" si="299"/>
        <v>-1896</v>
      </c>
      <c r="N1493" s="42">
        <f t="shared" si="290"/>
        <v>1</v>
      </c>
      <c r="P1493" s="5">
        <f t="shared" si="294"/>
        <v>56.5</v>
      </c>
      <c r="Q1493" s="5">
        <f t="shared" si="295"/>
        <v>-297.53585467219102</v>
      </c>
      <c r="R1493" s="5">
        <f t="shared" si="296"/>
        <v>-241.03585467219102</v>
      </c>
      <c r="S1493" s="3">
        <f t="shared" si="297"/>
        <v>45540.711868792561</v>
      </c>
    </row>
    <row r="1494" spans="1:19" x14ac:dyDescent="0.3">
      <c r="A1494" s="4">
        <v>42485</v>
      </c>
      <c r="B1494" s="11">
        <v>96.5</v>
      </c>
      <c r="C1494" s="11">
        <v>128.487549</v>
      </c>
      <c r="D1494" s="3">
        <f>B1494-'ADF test'!$E$3*'Profitability analysis'!C1494</f>
        <v>-35.659349084125438</v>
      </c>
      <c r="E1494" s="3">
        <f t="shared" si="291"/>
        <v>-34.969779634068757</v>
      </c>
      <c r="F1494" s="3">
        <f t="shared" si="300"/>
        <v>2.3875625742645474</v>
      </c>
      <c r="G1494" s="17">
        <f t="shared" si="301"/>
        <v>-0.28881733090036055</v>
      </c>
      <c r="H1494" s="30">
        <f t="shared" si="302"/>
        <v>-0.84999799999999937</v>
      </c>
      <c r="I1494" s="30">
        <f>(C1494-C1493)*'ADF test'!$E$3</f>
        <v>-2.6330606608158496</v>
      </c>
      <c r="J1494" s="5">
        <f t="shared" si="292"/>
        <v>0</v>
      </c>
      <c r="K1494" s="49">
        <f t="shared" si="298"/>
        <v>227</v>
      </c>
      <c r="L1494" s="5">
        <f t="shared" si="293"/>
        <v>0</v>
      </c>
      <c r="M1494" s="49">
        <f t="shared" si="299"/>
        <v>-1896</v>
      </c>
      <c r="N1494" s="42">
        <f t="shared" si="290"/>
        <v>0</v>
      </c>
      <c r="P1494" s="5">
        <f t="shared" si="294"/>
        <v>-192.94954599999986</v>
      </c>
      <c r="Q1494" s="5">
        <f t="shared" si="295"/>
        <v>597.70477000519782</v>
      </c>
      <c r="R1494" s="5">
        <f t="shared" si="296"/>
        <v>404.75522400519799</v>
      </c>
      <c r="S1494" s="3">
        <f t="shared" si="297"/>
        <v>45945.467092797757</v>
      </c>
    </row>
    <row r="1495" spans="1:19" x14ac:dyDescent="0.3">
      <c r="A1495" s="4">
        <v>42486</v>
      </c>
      <c r="B1495" s="11">
        <v>97.400002000000001</v>
      </c>
      <c r="C1495" s="11">
        <v>129.32444799999999</v>
      </c>
      <c r="D1495" s="3">
        <f>B1495-'ADF test'!$E$3*'Profitability analysis'!C1495</f>
        <v>-35.620162221078147</v>
      </c>
      <c r="E1495" s="3">
        <f t="shared" si="291"/>
        <v>-34.993798705044817</v>
      </c>
      <c r="F1495" s="3">
        <f t="shared" si="300"/>
        <v>2.3904548679780437</v>
      </c>
      <c r="G1495" s="17">
        <f t="shared" si="301"/>
        <v>-0.26202691564017538</v>
      </c>
      <c r="H1495" s="30">
        <f t="shared" si="302"/>
        <v>0.90000200000000063</v>
      </c>
      <c r="I1495" s="30">
        <f>(C1495-C1494)*'ADF test'!$E$3</f>
        <v>0.86081513695271705</v>
      </c>
      <c r="J1495" s="5">
        <f t="shared" si="292"/>
        <v>0</v>
      </c>
      <c r="K1495" s="49">
        <f t="shared" si="298"/>
        <v>227</v>
      </c>
      <c r="L1495" s="5">
        <f t="shared" si="293"/>
        <v>0</v>
      </c>
      <c r="M1495" s="49">
        <f t="shared" si="299"/>
        <v>-1896</v>
      </c>
      <c r="N1495" s="42">
        <f t="shared" si="290"/>
        <v>0</v>
      </c>
      <c r="P1495" s="5">
        <f t="shared" si="294"/>
        <v>204.30045400000014</v>
      </c>
      <c r="Q1495" s="5">
        <f t="shared" si="295"/>
        <v>-195.40503608826677</v>
      </c>
      <c r="R1495" s="5">
        <f t="shared" si="296"/>
        <v>8.8954179117333751</v>
      </c>
      <c r="S1495" s="3">
        <f t="shared" si="297"/>
        <v>45954.362510709492</v>
      </c>
    </row>
    <row r="1496" spans="1:19" x14ac:dyDescent="0.3">
      <c r="A1496" s="4">
        <v>42487</v>
      </c>
      <c r="B1496" s="11">
        <v>96.800003000000004</v>
      </c>
      <c r="C1496" s="11">
        <v>129.816742</v>
      </c>
      <c r="D1496" s="3">
        <f>B1496-'ADF test'!$E$3*'Profitability analysis'!C1496</f>
        <v>-36.726523550380762</v>
      </c>
      <c r="E1496" s="3">
        <f t="shared" si="291"/>
        <v>-35.091108862208138</v>
      </c>
      <c r="F1496" s="3">
        <f t="shared" si="300"/>
        <v>2.3998868177445227</v>
      </c>
      <c r="G1496" s="17">
        <f t="shared" si="301"/>
        <v>-0.68145492365745386</v>
      </c>
      <c r="H1496" s="30">
        <f t="shared" si="302"/>
        <v>-0.59999899999999684</v>
      </c>
      <c r="I1496" s="30">
        <f>(C1496-C1495)*'ADF test'!$E$3</f>
        <v>0.50636232930260405</v>
      </c>
      <c r="J1496" s="5">
        <f t="shared" si="292"/>
        <v>0</v>
      </c>
      <c r="K1496" s="49">
        <f t="shared" si="298"/>
        <v>227</v>
      </c>
      <c r="L1496" s="5">
        <f t="shared" si="293"/>
        <v>0</v>
      </c>
      <c r="M1496" s="49">
        <f t="shared" si="299"/>
        <v>-1896</v>
      </c>
      <c r="N1496" s="42">
        <f t="shared" si="290"/>
        <v>0</v>
      </c>
      <c r="P1496" s="5">
        <f t="shared" si="294"/>
        <v>-136.19977299999928</v>
      </c>
      <c r="Q1496" s="5">
        <f t="shared" si="295"/>
        <v>-114.94424875169112</v>
      </c>
      <c r="R1496" s="5">
        <f t="shared" si="296"/>
        <v>-251.14402175169039</v>
      </c>
      <c r="S1496" s="3">
        <f t="shared" si="297"/>
        <v>45703.218488957798</v>
      </c>
    </row>
    <row r="1497" spans="1:19" x14ac:dyDescent="0.3">
      <c r="A1497" s="4">
        <v>42488</v>
      </c>
      <c r="B1497" s="11">
        <v>95.849997999999999</v>
      </c>
      <c r="C1497" s="11">
        <v>126.56761899999999</v>
      </c>
      <c r="D1497" s="3">
        <f>B1497-'ADF test'!$E$3*'Profitability analysis'!C1497</f>
        <v>-34.334555074225023</v>
      </c>
      <c r="E1497" s="3">
        <f t="shared" si="291"/>
        <v>-35.166285975984664</v>
      </c>
      <c r="F1497" s="3">
        <f t="shared" si="300"/>
        <v>2.3367803302572163</v>
      </c>
      <c r="G1497" s="17">
        <f t="shared" si="301"/>
        <v>0.35593029048994534</v>
      </c>
      <c r="H1497" s="30">
        <f t="shared" si="302"/>
        <v>-0.95000500000000443</v>
      </c>
      <c r="I1497" s="30">
        <f>(C1497-C1496)*'ADF test'!$E$3</f>
        <v>-3.3419734761557511</v>
      </c>
      <c r="J1497" s="5">
        <f t="shared" si="292"/>
        <v>0</v>
      </c>
      <c r="K1497" s="49">
        <f t="shared" si="298"/>
        <v>227</v>
      </c>
      <c r="L1497" s="5">
        <f t="shared" si="293"/>
        <v>0</v>
      </c>
      <c r="M1497" s="49">
        <f t="shared" si="299"/>
        <v>-1896</v>
      </c>
      <c r="N1497" s="42">
        <f t="shared" si="290"/>
        <v>0</v>
      </c>
      <c r="P1497" s="5">
        <f t="shared" si="294"/>
        <v>-215.65113500000101</v>
      </c>
      <c r="Q1497" s="5">
        <f t="shared" si="295"/>
        <v>758.62797908735547</v>
      </c>
      <c r="R1497" s="5">
        <f t="shared" si="296"/>
        <v>542.97684408735449</v>
      </c>
      <c r="S1497" s="3">
        <f t="shared" si="297"/>
        <v>46246.195333045151</v>
      </c>
    </row>
    <row r="1498" spans="1:19" x14ac:dyDescent="0.3">
      <c r="A1498" s="4">
        <v>42489</v>
      </c>
      <c r="B1498" s="11">
        <v>92.5</v>
      </c>
      <c r="C1498" s="11">
        <v>125.435356</v>
      </c>
      <c r="D1498" s="3">
        <f>B1498-'ADF test'!$E$3*'Profitability analysis'!C1498</f>
        <v>-36.519933294046638</v>
      </c>
      <c r="E1498" s="3">
        <f t="shared" si="291"/>
        <v>-35.309415269243608</v>
      </c>
      <c r="F1498" s="3">
        <f t="shared" si="300"/>
        <v>2.2813225679659221</v>
      </c>
      <c r="G1498" s="17">
        <f t="shared" si="301"/>
        <v>-0.53062115888431949</v>
      </c>
      <c r="H1498" s="30">
        <f t="shared" si="302"/>
        <v>-3.3499979999999994</v>
      </c>
      <c r="I1498" s="30">
        <f>(C1498-C1497)*'ADF test'!$E$3</f>
        <v>-1.1646197801783769</v>
      </c>
      <c r="J1498" s="5">
        <f t="shared" si="292"/>
        <v>0</v>
      </c>
      <c r="K1498" s="49">
        <f t="shared" si="298"/>
        <v>227</v>
      </c>
      <c r="L1498" s="5">
        <f t="shared" si="293"/>
        <v>0</v>
      </c>
      <c r="M1498" s="49">
        <f t="shared" si="299"/>
        <v>-1896</v>
      </c>
      <c r="N1498" s="42">
        <f t="shared" si="290"/>
        <v>0</v>
      </c>
      <c r="P1498" s="5">
        <f t="shared" si="294"/>
        <v>-760.44954599999983</v>
      </c>
      <c r="Q1498" s="5">
        <f t="shared" si="295"/>
        <v>264.36869010049156</v>
      </c>
      <c r="R1498" s="5">
        <f t="shared" si="296"/>
        <v>-496.08085589950826</v>
      </c>
      <c r="S1498" s="3">
        <f t="shared" si="297"/>
        <v>45750.114477145646</v>
      </c>
    </row>
    <row r="1499" spans="1:19" x14ac:dyDescent="0.3">
      <c r="A1499" s="4">
        <v>42492</v>
      </c>
      <c r="B1499" s="11">
        <v>90.099997999999999</v>
      </c>
      <c r="C1499" s="11">
        <v>124.155396</v>
      </c>
      <c r="D1499" s="3">
        <f>B1499-'ADF test'!$E$3*'Profitability analysis'!C1499</f>
        <v>-37.603397763599091</v>
      </c>
      <c r="E1499" s="3">
        <f t="shared" si="291"/>
        <v>-35.476632873589224</v>
      </c>
      <c r="F1499" s="3">
        <f t="shared" si="300"/>
        <v>2.2586217665246777</v>
      </c>
      <c r="G1499" s="17">
        <f t="shared" si="301"/>
        <v>-0.94162064739254747</v>
      </c>
      <c r="H1499" s="30">
        <f t="shared" si="302"/>
        <v>-2.4000020000000006</v>
      </c>
      <c r="I1499" s="30">
        <f>(C1499-C1498)*'ADF test'!$E$3</f>
        <v>-1.316537530447542</v>
      </c>
      <c r="J1499" s="5">
        <f t="shared" si="292"/>
        <v>0</v>
      </c>
      <c r="K1499" s="49">
        <f t="shared" si="298"/>
        <v>227</v>
      </c>
      <c r="L1499" s="5">
        <f t="shared" si="293"/>
        <v>0</v>
      </c>
      <c r="M1499" s="49">
        <f t="shared" si="299"/>
        <v>-1896</v>
      </c>
      <c r="N1499" s="42">
        <f t="shared" si="290"/>
        <v>0</v>
      </c>
      <c r="P1499" s="5">
        <f t="shared" si="294"/>
        <v>-544.80045400000017</v>
      </c>
      <c r="Q1499" s="5">
        <f t="shared" si="295"/>
        <v>298.85401941159205</v>
      </c>
      <c r="R1499" s="5">
        <f t="shared" si="296"/>
        <v>-245.94643458840812</v>
      </c>
      <c r="S1499" s="3">
        <f t="shared" si="297"/>
        <v>45504.168042557234</v>
      </c>
    </row>
    <row r="1500" spans="1:19" x14ac:dyDescent="0.3">
      <c r="A1500" s="4">
        <v>42493</v>
      </c>
      <c r="B1500" s="11">
        <v>87.650002000000001</v>
      </c>
      <c r="C1500" s="11">
        <v>122.33393100000001</v>
      </c>
      <c r="D1500" s="3">
        <f>B1500-'ADF test'!$E$3*'Profitability analysis'!C1500</f>
        <v>-38.179876596737145</v>
      </c>
      <c r="E1500" s="3">
        <f t="shared" si="291"/>
        <v>-35.686187834730667</v>
      </c>
      <c r="F1500" s="3">
        <f t="shared" si="300"/>
        <v>2.2057068006822069</v>
      </c>
      <c r="G1500" s="17">
        <f t="shared" si="301"/>
        <v>-1.1305622130897908</v>
      </c>
      <c r="H1500" s="30">
        <f t="shared" si="302"/>
        <v>-2.4499959999999987</v>
      </c>
      <c r="I1500" s="30">
        <f>(C1500-C1499)*'ADF test'!$E$3</f>
        <v>-1.8735171668619433</v>
      </c>
      <c r="J1500" s="5">
        <f t="shared" si="292"/>
        <v>1</v>
      </c>
      <c r="K1500" s="49">
        <f t="shared" si="298"/>
        <v>228</v>
      </c>
      <c r="L1500" s="5">
        <f t="shared" si="293"/>
        <v>0</v>
      </c>
      <c r="M1500" s="49">
        <f t="shared" si="299"/>
        <v>-1896</v>
      </c>
      <c r="N1500" s="42">
        <f t="shared" si="290"/>
        <v>1</v>
      </c>
      <c r="P1500" s="5">
        <f t="shared" si="294"/>
        <v>-556.14909199999965</v>
      </c>
      <c r="Q1500" s="5">
        <f t="shared" si="295"/>
        <v>425.28839687766111</v>
      </c>
      <c r="R1500" s="5">
        <f t="shared" si="296"/>
        <v>-130.86069512233854</v>
      </c>
      <c r="S1500" s="3">
        <f t="shared" si="297"/>
        <v>45373.307347434893</v>
      </c>
    </row>
    <row r="1501" spans="1:19" x14ac:dyDescent="0.3">
      <c r="A1501" s="4">
        <v>42494</v>
      </c>
      <c r="B1501" s="11">
        <v>85.650002000000001</v>
      </c>
      <c r="C1501" s="11">
        <v>115.884933</v>
      </c>
      <c r="D1501" s="3">
        <f>B1501-'ADF test'!$E$3*'Profitability analysis'!C1501</f>
        <v>-33.546585008889778</v>
      </c>
      <c r="E1501" s="3">
        <f t="shared" si="291"/>
        <v>-35.714124520030232</v>
      </c>
      <c r="F1501" s="3">
        <f t="shared" si="300"/>
        <v>2.171737753897919</v>
      </c>
      <c r="G1501" s="17">
        <f t="shared" si="301"/>
        <v>0.99806687398147875</v>
      </c>
      <c r="H1501" s="30">
        <f t="shared" si="302"/>
        <v>-2</v>
      </c>
      <c r="I1501" s="30">
        <f>(C1501-C1500)*'ADF test'!$E$3</f>
        <v>-6.6332915878473733</v>
      </c>
      <c r="J1501" s="5">
        <f t="shared" si="292"/>
        <v>0</v>
      </c>
      <c r="K1501" s="49">
        <f t="shared" si="298"/>
        <v>228</v>
      </c>
      <c r="L1501" s="5">
        <f t="shared" si="293"/>
        <v>0</v>
      </c>
      <c r="M1501" s="49">
        <f t="shared" si="299"/>
        <v>-1896</v>
      </c>
      <c r="N1501" s="42">
        <f t="shared" si="290"/>
        <v>0</v>
      </c>
      <c r="P1501" s="5">
        <f t="shared" si="294"/>
        <v>-456</v>
      </c>
      <c r="Q1501" s="5">
        <f t="shared" si="295"/>
        <v>1512.3904820292012</v>
      </c>
      <c r="R1501" s="5">
        <f t="shared" si="296"/>
        <v>1056.3904820292012</v>
      </c>
      <c r="S1501" s="3">
        <f t="shared" si="297"/>
        <v>46429.697829464094</v>
      </c>
    </row>
    <row r="1502" spans="1:19" x14ac:dyDescent="0.3">
      <c r="A1502" s="4">
        <v>42495</v>
      </c>
      <c r="B1502" s="11">
        <v>85.949996999999996</v>
      </c>
      <c r="C1502" s="11">
        <v>114.900352</v>
      </c>
      <c r="D1502" s="3">
        <f>B1502-'ADF test'!$E$3*'Profitability analysis'!C1502</f>
        <v>-32.233872550324222</v>
      </c>
      <c r="E1502" s="3">
        <f t="shared" si="291"/>
        <v>-35.688410028865981</v>
      </c>
      <c r="F1502" s="3">
        <f t="shared" si="300"/>
        <v>2.2091621690758001</v>
      </c>
      <c r="G1502" s="17">
        <f t="shared" si="301"/>
        <v>1.5637319554439773</v>
      </c>
      <c r="H1502" s="30">
        <f t="shared" si="302"/>
        <v>0.29999499999999557</v>
      </c>
      <c r="I1502" s="30">
        <f>(C1502-C1501)*'ADF test'!$E$3</f>
        <v>-1.0127174585655616</v>
      </c>
      <c r="J1502" s="5">
        <f t="shared" si="292"/>
        <v>-10</v>
      </c>
      <c r="K1502" s="49">
        <f t="shared" si="298"/>
        <v>218</v>
      </c>
      <c r="L1502" s="5">
        <f t="shared" si="293"/>
        <v>-10</v>
      </c>
      <c r="M1502" s="49">
        <f t="shared" si="299"/>
        <v>-1906</v>
      </c>
      <c r="N1502" s="42">
        <f t="shared" si="290"/>
        <v>-10</v>
      </c>
      <c r="P1502" s="5">
        <f t="shared" si="294"/>
        <v>68.39885999999899</v>
      </c>
      <c r="Q1502" s="5">
        <f t="shared" si="295"/>
        <v>230.89958055294804</v>
      </c>
      <c r="R1502" s="5">
        <f t="shared" si="296"/>
        <v>299.298440552947</v>
      </c>
      <c r="S1502" s="3">
        <f t="shared" si="297"/>
        <v>46728.996270017044</v>
      </c>
    </row>
    <row r="1503" spans="1:19" x14ac:dyDescent="0.3">
      <c r="A1503" s="4">
        <v>42496</v>
      </c>
      <c r="B1503" s="11">
        <v>86.550003000000004</v>
      </c>
      <c r="C1503" s="11">
        <v>115.688019</v>
      </c>
      <c r="D1503" s="3">
        <f>B1503-'ADF test'!$E$3*'Profitability analysis'!C1503</f>
        <v>-32.444042780046246</v>
      </c>
      <c r="E1503" s="3">
        <f t="shared" si="291"/>
        <v>-35.674023105284142</v>
      </c>
      <c r="F1503" s="3">
        <f t="shared" si="300"/>
        <v>2.2294240812647312</v>
      </c>
      <c r="G1503" s="17">
        <f t="shared" si="301"/>
        <v>1.4487958358310902</v>
      </c>
      <c r="H1503" s="30">
        <f t="shared" si="302"/>
        <v>0.60000600000000759</v>
      </c>
      <c r="I1503" s="30">
        <f>(C1503-C1502)*'ADF test'!$E$3</f>
        <v>0.81017622972203862</v>
      </c>
      <c r="J1503" s="5">
        <f t="shared" si="292"/>
        <v>-1</v>
      </c>
      <c r="K1503" s="49">
        <f t="shared" si="298"/>
        <v>217</v>
      </c>
      <c r="L1503" s="5">
        <f t="shared" si="293"/>
        <v>-1</v>
      </c>
      <c r="M1503" s="49">
        <f t="shared" si="299"/>
        <v>-1907</v>
      </c>
      <c r="N1503" s="42">
        <f t="shared" si="290"/>
        <v>-1</v>
      </c>
      <c r="P1503" s="5">
        <f t="shared" si="294"/>
        <v>130.80130800000165</v>
      </c>
      <c r="Q1503" s="5">
        <f t="shared" si="295"/>
        <v>-176.61841807940442</v>
      </c>
      <c r="R1503" s="5">
        <f t="shared" si="296"/>
        <v>-45.817110079402767</v>
      </c>
      <c r="S1503" s="3">
        <f t="shared" si="297"/>
        <v>46683.179159937637</v>
      </c>
    </row>
    <row r="1504" spans="1:19" x14ac:dyDescent="0.3">
      <c r="A1504" s="4">
        <v>42499</v>
      </c>
      <c r="B1504" s="11">
        <v>89.199996999999996</v>
      </c>
      <c r="C1504" s="11">
        <v>120.167862</v>
      </c>
      <c r="D1504" s="3">
        <f>B1504-'ADF test'!$E$3*'Profitability analysis'!C1504</f>
        <v>-34.401912650802132</v>
      </c>
      <c r="E1504" s="3">
        <f t="shared" si="291"/>
        <v>-35.707023715592676</v>
      </c>
      <c r="F1504" s="3">
        <f t="shared" si="300"/>
        <v>2.2019426183902708</v>
      </c>
      <c r="G1504" s="17">
        <f t="shared" si="301"/>
        <v>0.59270893523312862</v>
      </c>
      <c r="H1504" s="30">
        <f t="shared" si="302"/>
        <v>2.6499939999999924</v>
      </c>
      <c r="I1504" s="30">
        <f>(C1504-C1503)*'ADF test'!$E$3</f>
        <v>4.6078638707558826</v>
      </c>
      <c r="J1504" s="5">
        <f t="shared" si="292"/>
        <v>0</v>
      </c>
      <c r="K1504" s="49">
        <f t="shared" si="298"/>
        <v>217</v>
      </c>
      <c r="L1504" s="5">
        <f t="shared" si="293"/>
        <v>0</v>
      </c>
      <c r="M1504" s="49">
        <f t="shared" si="299"/>
        <v>-1907</v>
      </c>
      <c r="N1504" s="42">
        <f t="shared" si="290"/>
        <v>0</v>
      </c>
      <c r="P1504" s="5">
        <f t="shared" si="294"/>
        <v>575.04869799999835</v>
      </c>
      <c r="Q1504" s="5">
        <f t="shared" si="295"/>
        <v>-999.90645995402656</v>
      </c>
      <c r="R1504" s="5">
        <f t="shared" si="296"/>
        <v>-424.85776195402821</v>
      </c>
      <c r="S1504" s="3">
        <f t="shared" si="297"/>
        <v>46258.321397983607</v>
      </c>
    </row>
    <row r="1505" spans="1:19" x14ac:dyDescent="0.3">
      <c r="A1505" s="4">
        <v>42500</v>
      </c>
      <c r="B1505" s="11">
        <v>89</v>
      </c>
      <c r="C1505" s="11">
        <v>118.98635899999999</v>
      </c>
      <c r="D1505" s="3">
        <f>B1505-'ADF test'!$E$3*'Profitability analysis'!C1505</f>
        <v>-33.386642734776345</v>
      </c>
      <c r="E1505" s="3">
        <f t="shared" si="291"/>
        <v>-35.696436421109077</v>
      </c>
      <c r="F1505" s="3">
        <f t="shared" si="300"/>
        <v>2.2126418637794485</v>
      </c>
      <c r="G1505" s="17">
        <f t="shared" si="301"/>
        <v>1.0439076129506728</v>
      </c>
      <c r="H1505" s="30">
        <f t="shared" si="302"/>
        <v>-0.19999699999999621</v>
      </c>
      <c r="I1505" s="30">
        <f>(C1505-C1504)*'ADF test'!$E$3</f>
        <v>-1.2152669160257878</v>
      </c>
      <c r="J1505" s="5">
        <f t="shared" si="292"/>
        <v>-1</v>
      </c>
      <c r="K1505" s="49">
        <f t="shared" si="298"/>
        <v>216</v>
      </c>
      <c r="L1505" s="5">
        <f t="shared" si="293"/>
        <v>-1</v>
      </c>
      <c r="M1505" s="49">
        <f t="shared" si="299"/>
        <v>-1908</v>
      </c>
      <c r="N1505" s="42">
        <f t="shared" si="290"/>
        <v>-1</v>
      </c>
      <c r="P1505" s="5">
        <f t="shared" si="294"/>
        <v>-43.399348999999177</v>
      </c>
      <c r="Q1505" s="5">
        <f t="shared" si="295"/>
        <v>263.71292077759597</v>
      </c>
      <c r="R1505" s="5">
        <f t="shared" si="296"/>
        <v>220.31357177759679</v>
      </c>
      <c r="S1505" s="3">
        <f t="shared" si="297"/>
        <v>46478.634969761202</v>
      </c>
    </row>
    <row r="1506" spans="1:19" x14ac:dyDescent="0.3">
      <c r="A1506" s="4">
        <v>42501</v>
      </c>
      <c r="B1506" s="11">
        <v>86.650002000000001</v>
      </c>
      <c r="C1506" s="11">
        <v>115.048042</v>
      </c>
      <c r="D1506" s="3">
        <f>B1506-'ADF test'!$E$3*'Profitability analysis'!C1506</f>
        <v>-31.685778100553748</v>
      </c>
      <c r="E1506" s="3">
        <f t="shared" si="291"/>
        <v>-35.646667861768542</v>
      </c>
      <c r="F1506" s="3">
        <f t="shared" si="300"/>
        <v>2.2867722461454232</v>
      </c>
      <c r="G1506" s="17">
        <f t="shared" si="301"/>
        <v>1.7320875604867336</v>
      </c>
      <c r="H1506" s="30">
        <f t="shared" si="302"/>
        <v>-2.3499979999999994</v>
      </c>
      <c r="I1506" s="30">
        <f>(C1506-C1505)*'ADF test'!$E$3</f>
        <v>-4.0508626342225993</v>
      </c>
      <c r="J1506" s="5">
        <f t="shared" si="292"/>
        <v>-10</v>
      </c>
      <c r="K1506" s="49">
        <f t="shared" si="298"/>
        <v>206</v>
      </c>
      <c r="L1506" s="5">
        <f t="shared" si="293"/>
        <v>-10</v>
      </c>
      <c r="M1506" s="49">
        <f t="shared" si="299"/>
        <v>-1918</v>
      </c>
      <c r="N1506" s="42">
        <f t="shared" si="290"/>
        <v>-10</v>
      </c>
      <c r="P1506" s="5">
        <f t="shared" si="294"/>
        <v>-507.59956799999986</v>
      </c>
      <c r="Q1506" s="5">
        <f t="shared" si="295"/>
        <v>874.98632899208144</v>
      </c>
      <c r="R1506" s="5">
        <f t="shared" si="296"/>
        <v>367.38676099208158</v>
      </c>
      <c r="S1506" s="3">
        <f t="shared" si="297"/>
        <v>46846.02173075328</v>
      </c>
    </row>
    <row r="1507" spans="1:19" x14ac:dyDescent="0.3">
      <c r="A1507" s="4">
        <v>42502</v>
      </c>
      <c r="B1507" s="11">
        <v>87</v>
      </c>
      <c r="C1507" s="11">
        <v>116.229546</v>
      </c>
      <c r="D1507" s="3">
        <f>B1507-'ADF test'!$E$3*'Profitability analysis'!C1507</f>
        <v>-32.55104804515662</v>
      </c>
      <c r="E1507" s="3">
        <f t="shared" si="291"/>
        <v>-35.650643258374878</v>
      </c>
      <c r="F1507" s="3">
        <f t="shared" si="300"/>
        <v>2.2810872737387702</v>
      </c>
      <c r="G1507" s="17">
        <f t="shared" si="301"/>
        <v>1.3588235964939337</v>
      </c>
      <c r="H1507" s="30">
        <f t="shared" si="302"/>
        <v>0.34999799999999937</v>
      </c>
      <c r="I1507" s="30">
        <f>(C1507-C1506)*'ADF test'!$E$3</f>
        <v>1.215267944602874</v>
      </c>
      <c r="J1507" s="5">
        <f t="shared" si="292"/>
        <v>-1</v>
      </c>
      <c r="K1507" s="49">
        <f t="shared" si="298"/>
        <v>205</v>
      </c>
      <c r="L1507" s="5">
        <f t="shared" si="293"/>
        <v>-1</v>
      </c>
      <c r="M1507" s="49">
        <f t="shared" si="299"/>
        <v>-1919</v>
      </c>
      <c r="N1507" s="42">
        <f t="shared" ref="N1507:N1570" si="303">IF(J1507&lt;&gt;"",J1507,IF(L1507&lt;&gt;"",L1507,N1506))</f>
        <v>-1</v>
      </c>
      <c r="P1507" s="5">
        <f t="shared" si="294"/>
        <v>72.099587999999869</v>
      </c>
      <c r="Q1507" s="5">
        <f t="shared" si="295"/>
        <v>-250.34519658819204</v>
      </c>
      <c r="R1507" s="5">
        <f t="shared" si="296"/>
        <v>-178.24560858819217</v>
      </c>
      <c r="S1507" s="3">
        <f t="shared" si="297"/>
        <v>46667.776122165087</v>
      </c>
    </row>
    <row r="1508" spans="1:19" x14ac:dyDescent="0.3">
      <c r="A1508" s="4">
        <v>42503</v>
      </c>
      <c r="B1508" s="11">
        <v>85.699996999999996</v>
      </c>
      <c r="C1508" s="11">
        <v>114.211151</v>
      </c>
      <c r="D1508" s="3">
        <f>B1508-'ADF test'!$E$3*'Profitability analysis'!C1508</f>
        <v>-31.774976192217736</v>
      </c>
      <c r="E1508" s="3">
        <f t="shared" ref="E1508:E1571" si="304">AVERAGE(D1479:D1508)</f>
        <v>-35.640395002976881</v>
      </c>
      <c r="F1508" s="3">
        <f t="shared" si="300"/>
        <v>2.2982967460249593</v>
      </c>
      <c r="G1508" s="17">
        <f t="shared" si="301"/>
        <v>1.6818623693587944</v>
      </c>
      <c r="H1508" s="30">
        <f t="shared" si="302"/>
        <v>-1.3000030000000038</v>
      </c>
      <c r="I1508" s="30">
        <f>(C1508-C1507)*'ADF test'!$E$3</f>
        <v>-2.0760748529388877</v>
      </c>
      <c r="J1508" s="5">
        <f t="shared" ref="J1508:J1571" si="305">IF(AND(G1508&lt;-1.5,G1508&gt;-2.5),10,IF(AND(G1508&lt;-1,G1508&gt;-1.5),1,IF(AND(G1508&gt;1.5,G1508&lt;2.5),-10,IF(AND(G1508&gt;1,G1508&lt;1.5),-1,0))))</f>
        <v>-10</v>
      </c>
      <c r="K1508" s="49">
        <f t="shared" si="298"/>
        <v>195</v>
      </c>
      <c r="L1508" s="5">
        <f t="shared" ref="L1508:L1571" si="306">IF(AND(G1508&gt;1.5,G1508&lt;2.5),-10,IF(AND(G1508&gt;1,G1508&lt;1.5),-1,0))</f>
        <v>-10</v>
      </c>
      <c r="M1508" s="49">
        <f t="shared" si="299"/>
        <v>-1929</v>
      </c>
      <c r="N1508" s="42">
        <f t="shared" si="303"/>
        <v>-10</v>
      </c>
      <c r="P1508" s="5">
        <f t="shared" ref="P1508:P1571" si="307">K1507*H1508</f>
        <v>-266.50061500000078</v>
      </c>
      <c r="Q1508" s="5">
        <f t="shared" ref="Q1508:Q1571" si="308">I1508*-1*K1507</f>
        <v>425.59534485247195</v>
      </c>
      <c r="R1508" s="5">
        <f t="shared" ref="R1508:R1571" si="309">SUM(P1508:Q1508)</f>
        <v>159.09472985247118</v>
      </c>
      <c r="S1508" s="3">
        <f t="shared" ref="S1508:S1571" si="310">R1508+S1507</f>
        <v>46826.870852017557</v>
      </c>
    </row>
    <row r="1509" spans="1:19" x14ac:dyDescent="0.3">
      <c r="A1509" s="4">
        <v>42506</v>
      </c>
      <c r="B1509" s="11">
        <v>83</v>
      </c>
      <c r="C1509" s="11">
        <v>107.417557</v>
      </c>
      <c r="D1509" s="3">
        <f>B1509-'ADF test'!$E$3*'Profitability analysis'!C1509</f>
        <v>-27.487238053914027</v>
      </c>
      <c r="E1509" s="3">
        <f t="shared" si="304"/>
        <v>-35.418627054897456</v>
      </c>
      <c r="F1509" s="3">
        <f t="shared" si="300"/>
        <v>2.7287173446889676</v>
      </c>
      <c r="G1509" s="17">
        <f t="shared" si="301"/>
        <v>2.9066363419504291</v>
      </c>
      <c r="H1509" s="30">
        <f t="shared" si="302"/>
        <v>-2.6999969999999962</v>
      </c>
      <c r="I1509" s="30">
        <f>(C1509-C1508)*'ADF test'!$E$3</f>
        <v>-6.9877351383037114</v>
      </c>
      <c r="J1509" s="5">
        <f t="shared" si="305"/>
        <v>0</v>
      </c>
      <c r="K1509" s="49">
        <f t="shared" ref="K1509:K1572" si="311">J1509+K1508</f>
        <v>195</v>
      </c>
      <c r="L1509" s="5">
        <f t="shared" si="306"/>
        <v>0</v>
      </c>
      <c r="M1509" s="49">
        <f t="shared" ref="M1509:M1572" si="312">L1509+M1508</f>
        <v>-1929</v>
      </c>
      <c r="N1509" s="42">
        <f t="shared" si="303"/>
        <v>0</v>
      </c>
      <c r="P1509" s="5">
        <f t="shared" si="307"/>
        <v>-526.49941499999932</v>
      </c>
      <c r="Q1509" s="5">
        <f t="shared" si="308"/>
        <v>1362.6083519692238</v>
      </c>
      <c r="R1509" s="5">
        <f t="shared" si="309"/>
        <v>836.10893696922449</v>
      </c>
      <c r="S1509" s="3">
        <f t="shared" si="310"/>
        <v>47662.979788986784</v>
      </c>
    </row>
    <row r="1510" spans="1:19" x14ac:dyDescent="0.3">
      <c r="A1510" s="4">
        <v>42507</v>
      </c>
      <c r="B1510" s="11">
        <v>84.050003000000004</v>
      </c>
      <c r="C1510" s="11">
        <v>106.432976</v>
      </c>
      <c r="D1510" s="3">
        <f>B1510-'ADF test'!$E$3*'Profitability analysis'!C1510</f>
        <v>-25.424517595348462</v>
      </c>
      <c r="E1510" s="3">
        <f t="shared" si="304"/>
        <v>-35.085672102875492</v>
      </c>
      <c r="F1510" s="3">
        <f t="shared" si="300"/>
        <v>3.2825950422710779</v>
      </c>
      <c r="G1510" s="17">
        <f t="shared" si="301"/>
        <v>2.9431454026820552</v>
      </c>
      <c r="H1510" s="30">
        <f t="shared" si="302"/>
        <v>1.0500030000000038</v>
      </c>
      <c r="I1510" s="30">
        <f>(C1510-C1509)*'ADF test'!$E$3</f>
        <v>-1.0127174585655616</v>
      </c>
      <c r="J1510" s="5">
        <f t="shared" si="305"/>
        <v>0</v>
      </c>
      <c r="K1510" s="49">
        <f t="shared" si="311"/>
        <v>195</v>
      </c>
      <c r="L1510" s="5">
        <f t="shared" si="306"/>
        <v>0</v>
      </c>
      <c r="M1510" s="49">
        <f t="shared" si="312"/>
        <v>-1929</v>
      </c>
      <c r="N1510" s="42">
        <f t="shared" si="303"/>
        <v>0</v>
      </c>
      <c r="P1510" s="5">
        <f t="shared" si="307"/>
        <v>204.75058500000074</v>
      </c>
      <c r="Q1510" s="5">
        <f t="shared" si="308"/>
        <v>197.47990442028453</v>
      </c>
      <c r="R1510" s="5">
        <f t="shared" si="309"/>
        <v>402.23048942028527</v>
      </c>
      <c r="S1510" s="3">
        <f t="shared" si="310"/>
        <v>48065.210278407067</v>
      </c>
    </row>
    <row r="1511" spans="1:19" x14ac:dyDescent="0.3">
      <c r="A1511" s="4">
        <v>42508</v>
      </c>
      <c r="B1511" s="11">
        <v>85.25</v>
      </c>
      <c r="C1511" s="11">
        <v>108.795967</v>
      </c>
      <c r="D1511" s="3">
        <f>B1511-'ADF test'!$E$3*'Profitability analysis'!C1511</f>
        <v>-26.655038998743706</v>
      </c>
      <c r="E1511" s="3">
        <f t="shared" si="304"/>
        <v>-34.618423279136813</v>
      </c>
      <c r="F1511" s="3">
        <f t="shared" si="300"/>
        <v>3.4531380998188661</v>
      </c>
      <c r="G1511" s="17">
        <f t="shared" si="301"/>
        <v>2.3061296855781199</v>
      </c>
      <c r="H1511" s="30">
        <f t="shared" si="302"/>
        <v>1.1999969999999962</v>
      </c>
      <c r="I1511" s="30">
        <f>(C1511-C1510)*'ADF test'!$E$3</f>
        <v>2.4305184033952405</v>
      </c>
      <c r="J1511" s="5">
        <f t="shared" si="305"/>
        <v>-10</v>
      </c>
      <c r="K1511" s="49">
        <f t="shared" si="311"/>
        <v>185</v>
      </c>
      <c r="L1511" s="5">
        <f t="shared" si="306"/>
        <v>-10</v>
      </c>
      <c r="M1511" s="49">
        <f t="shared" si="312"/>
        <v>-1939</v>
      </c>
      <c r="N1511" s="42">
        <f t="shared" si="303"/>
        <v>-10</v>
      </c>
      <c r="P1511" s="5">
        <f t="shared" si="307"/>
        <v>233.99941499999926</v>
      </c>
      <c r="Q1511" s="5">
        <f t="shared" si="308"/>
        <v>-473.95108866207192</v>
      </c>
      <c r="R1511" s="5">
        <f t="shared" si="309"/>
        <v>-239.95167366207266</v>
      </c>
      <c r="S1511" s="3">
        <f t="shared" si="310"/>
        <v>47825.258604744995</v>
      </c>
    </row>
    <row r="1512" spans="1:19" x14ac:dyDescent="0.3">
      <c r="A1512" s="4">
        <v>42509</v>
      </c>
      <c r="B1512" s="11">
        <v>82.400002000000001</v>
      </c>
      <c r="C1512" s="11">
        <v>105.25148799999999</v>
      </c>
      <c r="D1512" s="3">
        <f>B1512-'ADF test'!$E$3*'Profitability analysis'!C1512</f>
        <v>-25.859267107979008</v>
      </c>
      <c r="E1512" s="3">
        <f t="shared" si="304"/>
        <v>-34.167162708655148</v>
      </c>
      <c r="F1512" s="3">
        <f t="shared" si="300"/>
        <v>3.6839767339011087</v>
      </c>
      <c r="G1512" s="17">
        <f t="shared" si="301"/>
        <v>2.2551433412226198</v>
      </c>
      <c r="H1512" s="30">
        <f t="shared" si="302"/>
        <v>-2.8499979999999994</v>
      </c>
      <c r="I1512" s="30">
        <f>(C1512-C1511)*'ADF test'!$E$3</f>
        <v>-3.6457698907646932</v>
      </c>
      <c r="J1512" s="5">
        <f t="shared" si="305"/>
        <v>-10</v>
      </c>
      <c r="K1512" s="49">
        <f t="shared" si="311"/>
        <v>175</v>
      </c>
      <c r="L1512" s="5">
        <f t="shared" si="306"/>
        <v>-10</v>
      </c>
      <c r="M1512" s="49">
        <f t="shared" si="312"/>
        <v>-1949</v>
      </c>
      <c r="N1512" s="42">
        <f t="shared" si="303"/>
        <v>-10</v>
      </c>
      <c r="P1512" s="5">
        <f t="shared" si="307"/>
        <v>-527.24962999999991</v>
      </c>
      <c r="Q1512" s="5">
        <f t="shared" si="308"/>
        <v>674.46742979146825</v>
      </c>
      <c r="R1512" s="5">
        <f t="shared" si="309"/>
        <v>147.21779979146834</v>
      </c>
      <c r="S1512" s="3">
        <f t="shared" si="310"/>
        <v>47972.476404536465</v>
      </c>
    </row>
    <row r="1513" spans="1:19" x14ac:dyDescent="0.3">
      <c r="A1513" s="4">
        <v>42510</v>
      </c>
      <c r="B1513" s="11">
        <v>81.25</v>
      </c>
      <c r="C1513" s="11">
        <v>104.06998400000001</v>
      </c>
      <c r="D1513" s="3">
        <f>B1513-'ADF test'!$E$3*'Profitability analysis'!C1513</f>
        <v>-25.794001163376151</v>
      </c>
      <c r="E1513" s="3">
        <f t="shared" si="304"/>
        <v>-33.800471670636107</v>
      </c>
      <c r="F1513" s="3">
        <f t="shared" si="300"/>
        <v>3.9512141105120038</v>
      </c>
      <c r="G1513" s="17">
        <f t="shared" si="301"/>
        <v>2.0263317257242903</v>
      </c>
      <c r="H1513" s="30">
        <f t="shared" si="302"/>
        <v>-1.1500020000000006</v>
      </c>
      <c r="I1513" s="30">
        <f>(C1513-C1512)*'ADF test'!$E$3</f>
        <v>-1.2152679446028594</v>
      </c>
      <c r="J1513" s="5">
        <f t="shared" si="305"/>
        <v>-10</v>
      </c>
      <c r="K1513" s="49">
        <f t="shared" si="311"/>
        <v>165</v>
      </c>
      <c r="L1513" s="5">
        <f t="shared" si="306"/>
        <v>-10</v>
      </c>
      <c r="M1513" s="49">
        <f t="shared" si="312"/>
        <v>-1959</v>
      </c>
      <c r="N1513" s="42">
        <f t="shared" si="303"/>
        <v>-10</v>
      </c>
      <c r="P1513" s="5">
        <f t="shared" si="307"/>
        <v>-201.25035000000011</v>
      </c>
      <c r="Q1513" s="5">
        <f t="shared" si="308"/>
        <v>212.6718903055004</v>
      </c>
      <c r="R1513" s="5">
        <f t="shared" si="309"/>
        <v>11.421540305500287</v>
      </c>
      <c r="S1513" s="3">
        <f t="shared" si="310"/>
        <v>47983.897944841963</v>
      </c>
    </row>
    <row r="1514" spans="1:19" x14ac:dyDescent="0.3">
      <c r="A1514" s="4">
        <v>42513</v>
      </c>
      <c r="B1514" s="11">
        <v>80.849997999999999</v>
      </c>
      <c r="C1514" s="11">
        <v>103.725388</v>
      </c>
      <c r="D1514" s="3">
        <f>B1514-'ADF test'!$E$3*'Profitability analysis'!C1514</f>
        <v>-25.8395596129198</v>
      </c>
      <c r="E1514" s="3">
        <f t="shared" si="304"/>
        <v>-33.444310995297435</v>
      </c>
      <c r="F1514" s="3">
        <f t="shared" si="300"/>
        <v>4.1725772551752796</v>
      </c>
      <c r="G1514" s="17">
        <f t="shared" si="301"/>
        <v>1.8225549623905475</v>
      </c>
      <c r="H1514" s="30">
        <f t="shared" si="302"/>
        <v>-0.40000200000000063</v>
      </c>
      <c r="I1514" s="30">
        <f>(C1514-C1513)*'ADF test'!$E$3</f>
        <v>-0.35444355045635273</v>
      </c>
      <c r="J1514" s="5">
        <f t="shared" si="305"/>
        <v>-10</v>
      </c>
      <c r="K1514" s="49">
        <f t="shared" si="311"/>
        <v>155</v>
      </c>
      <c r="L1514" s="5">
        <f t="shared" si="306"/>
        <v>-10</v>
      </c>
      <c r="M1514" s="49">
        <f t="shared" si="312"/>
        <v>-1969</v>
      </c>
      <c r="N1514" s="42">
        <f t="shared" si="303"/>
        <v>-10</v>
      </c>
      <c r="P1514" s="5">
        <f t="shared" si="307"/>
        <v>-66.000330000000105</v>
      </c>
      <c r="Q1514" s="5">
        <f t="shared" si="308"/>
        <v>58.4831858252982</v>
      </c>
      <c r="R1514" s="5">
        <f t="shared" si="309"/>
        <v>-7.5171441747019045</v>
      </c>
      <c r="S1514" s="3">
        <f t="shared" si="310"/>
        <v>47976.380800667263</v>
      </c>
    </row>
    <row r="1515" spans="1:19" x14ac:dyDescent="0.3">
      <c r="A1515" s="4">
        <v>42514</v>
      </c>
      <c r="B1515" s="11">
        <v>80.449996999999996</v>
      </c>
      <c r="C1515" s="11">
        <v>105.20225499999999</v>
      </c>
      <c r="D1515" s="3">
        <f>B1515-'ADF test'!$E$3*'Profitability analysis'!C1515</f>
        <v>-27.758632172171232</v>
      </c>
      <c r="E1515" s="3">
        <f t="shared" si="304"/>
        <v>-33.183369746595446</v>
      </c>
      <c r="F1515" s="3">
        <f t="shared" si="300"/>
        <v>4.2774279399654676</v>
      </c>
      <c r="G1515" s="17">
        <f t="shared" si="301"/>
        <v>1.2682241876570359</v>
      </c>
      <c r="H1515" s="30">
        <f t="shared" si="302"/>
        <v>-0.40000100000000316</v>
      </c>
      <c r="I1515" s="30">
        <f>(C1515-C1514)*'ADF test'!$E$3</f>
        <v>1.519071559251433</v>
      </c>
      <c r="J1515" s="5">
        <f t="shared" si="305"/>
        <v>-1</v>
      </c>
      <c r="K1515" s="49">
        <f t="shared" si="311"/>
        <v>154</v>
      </c>
      <c r="L1515" s="5">
        <f t="shared" si="306"/>
        <v>-1</v>
      </c>
      <c r="M1515" s="49">
        <f t="shared" si="312"/>
        <v>-1970</v>
      </c>
      <c r="N1515" s="42">
        <f t="shared" si="303"/>
        <v>-1</v>
      </c>
      <c r="P1515" s="5">
        <f t="shared" si="307"/>
        <v>-62.00015500000049</v>
      </c>
      <c r="Q1515" s="5">
        <f t="shared" si="308"/>
        <v>-235.45609168397212</v>
      </c>
      <c r="R1515" s="5">
        <f t="shared" si="309"/>
        <v>-297.45624668397261</v>
      </c>
      <c r="S1515" s="3">
        <f t="shared" si="310"/>
        <v>47678.924553983292</v>
      </c>
    </row>
    <row r="1516" spans="1:19" x14ac:dyDescent="0.3">
      <c r="A1516" s="4">
        <v>42515</v>
      </c>
      <c r="B1516" s="11">
        <v>83.099997999999999</v>
      </c>
      <c r="C1516" s="11">
        <v>107.663704</v>
      </c>
      <c r="D1516" s="3">
        <f>B1516-'ADF test'!$E$3*'Profitability analysis'!C1516</f>
        <v>-27.640421218565308</v>
      </c>
      <c r="E1516" s="3">
        <f t="shared" si="304"/>
        <v>-32.901461202495398</v>
      </c>
      <c r="F1516" s="3">
        <f t="shared" si="300"/>
        <v>4.3566921147925886</v>
      </c>
      <c r="G1516" s="17">
        <f t="shared" si="301"/>
        <v>1.207576722272135</v>
      </c>
      <c r="H1516" s="30">
        <f t="shared" si="302"/>
        <v>2.6500010000000032</v>
      </c>
      <c r="I1516" s="30">
        <f>(C1516-C1515)*'ADF test'!$E$3</f>
        <v>2.5317900463940806</v>
      </c>
      <c r="J1516" s="5">
        <f t="shared" si="305"/>
        <v>-1</v>
      </c>
      <c r="K1516" s="49">
        <f t="shared" si="311"/>
        <v>153</v>
      </c>
      <c r="L1516" s="5">
        <f t="shared" si="306"/>
        <v>-1</v>
      </c>
      <c r="M1516" s="49">
        <f t="shared" si="312"/>
        <v>-1971</v>
      </c>
      <c r="N1516" s="42">
        <f t="shared" si="303"/>
        <v>-1</v>
      </c>
      <c r="P1516" s="5">
        <f t="shared" si="307"/>
        <v>408.10015400000049</v>
      </c>
      <c r="Q1516" s="5">
        <f t="shared" si="308"/>
        <v>-389.89566714468839</v>
      </c>
      <c r="R1516" s="5">
        <f t="shared" si="309"/>
        <v>18.204486855312098</v>
      </c>
      <c r="S1516" s="3">
        <f t="shared" si="310"/>
        <v>47697.129040838605</v>
      </c>
    </row>
    <row r="1517" spans="1:19" x14ac:dyDescent="0.3">
      <c r="A1517" s="4">
        <v>42516</v>
      </c>
      <c r="B1517" s="11">
        <v>85.25</v>
      </c>
      <c r="C1517" s="11">
        <v>109.091347</v>
      </c>
      <c r="D1517" s="3">
        <f>B1517-'ADF test'!$E$3*'Profitability analysis'!C1517</f>
        <v>-26.958860099202766</v>
      </c>
      <c r="E1517" s="3">
        <f t="shared" si="304"/>
        <v>-32.523492756848874</v>
      </c>
      <c r="F1517" s="3">
        <f t="shared" si="300"/>
        <v>4.3642324669632178</v>
      </c>
      <c r="G1517" s="17">
        <f t="shared" si="301"/>
        <v>1.275054136041055</v>
      </c>
      <c r="H1517" s="30">
        <f t="shared" si="302"/>
        <v>2.1500020000000006</v>
      </c>
      <c r="I1517" s="30">
        <f>(C1517-C1516)*'ADF test'!$E$3</f>
        <v>1.468440880637458</v>
      </c>
      <c r="J1517" s="5">
        <f t="shared" si="305"/>
        <v>-1</v>
      </c>
      <c r="K1517" s="49">
        <f t="shared" si="311"/>
        <v>152</v>
      </c>
      <c r="L1517" s="5">
        <f t="shared" si="306"/>
        <v>-1</v>
      </c>
      <c r="M1517" s="49">
        <f t="shared" si="312"/>
        <v>-1972</v>
      </c>
      <c r="N1517" s="42">
        <f t="shared" si="303"/>
        <v>-1</v>
      </c>
      <c r="P1517" s="5">
        <f t="shared" si="307"/>
        <v>328.95030600000007</v>
      </c>
      <c r="Q1517" s="5">
        <f t="shared" si="308"/>
        <v>-224.67145473753109</v>
      </c>
      <c r="R1517" s="5">
        <f t="shared" si="309"/>
        <v>104.27885126246898</v>
      </c>
      <c r="S1517" s="3">
        <f t="shared" si="310"/>
        <v>47801.407892101073</v>
      </c>
    </row>
    <row r="1518" spans="1:19" x14ac:dyDescent="0.3">
      <c r="A1518" s="4">
        <v>42517</v>
      </c>
      <c r="B1518" s="11">
        <v>86.949996999999996</v>
      </c>
      <c r="C1518" s="11">
        <v>113.37426000000001</v>
      </c>
      <c r="D1518" s="3">
        <f>B1518-'ADF test'!$E$3*'Profitability analysis'!C1518</f>
        <v>-29.664169283881719</v>
      </c>
      <c r="E1518" s="3">
        <f t="shared" si="304"/>
        <v>-32.297728455256753</v>
      </c>
      <c r="F1518" s="3">
        <f t="shared" si="300"/>
        <v>4.3298465461259141</v>
      </c>
      <c r="G1518" s="17">
        <f t="shared" si="301"/>
        <v>0.60823383538416242</v>
      </c>
      <c r="H1518" s="30">
        <f t="shared" si="302"/>
        <v>1.6999969999999962</v>
      </c>
      <c r="I1518" s="30">
        <f>(C1518-C1517)*'ADF test'!$E$3</f>
        <v>4.4053061846789525</v>
      </c>
      <c r="J1518" s="5">
        <f t="shared" si="305"/>
        <v>0</v>
      </c>
      <c r="K1518" s="49">
        <f t="shared" si="311"/>
        <v>152</v>
      </c>
      <c r="L1518" s="5">
        <f t="shared" si="306"/>
        <v>0</v>
      </c>
      <c r="M1518" s="49">
        <f t="shared" si="312"/>
        <v>-1972</v>
      </c>
      <c r="N1518" s="42">
        <f t="shared" si="303"/>
        <v>0</v>
      </c>
      <c r="P1518" s="5">
        <f t="shared" si="307"/>
        <v>258.39954399999942</v>
      </c>
      <c r="Q1518" s="5">
        <f t="shared" si="308"/>
        <v>-669.60654007120081</v>
      </c>
      <c r="R1518" s="5">
        <f t="shared" si="309"/>
        <v>-411.20699607120139</v>
      </c>
      <c r="S1518" s="3">
        <f t="shared" si="310"/>
        <v>47390.20089602987</v>
      </c>
    </row>
    <row r="1519" spans="1:19" x14ac:dyDescent="0.3">
      <c r="A1519" s="4">
        <v>42520</v>
      </c>
      <c r="B1519" s="11">
        <v>86.349997999999999</v>
      </c>
      <c r="C1519" s="11">
        <v>113.915779</v>
      </c>
      <c r="D1519" s="3">
        <f>B1519-'ADF test'!$E$3*'Profitability analysis'!C1519</f>
        <v>-30.821162320375365</v>
      </c>
      <c r="E1519" s="3">
        <f t="shared" si="304"/>
        <v>-32.049471086667936</v>
      </c>
      <c r="F1519" s="3">
        <f t="shared" si="300"/>
        <v>4.1868273194504502</v>
      </c>
      <c r="G1519" s="17">
        <f t="shared" si="301"/>
        <v>0.29337459431066165</v>
      </c>
      <c r="H1519" s="30">
        <f t="shared" si="302"/>
        <v>-0.59999899999999684</v>
      </c>
      <c r="I1519" s="30">
        <f>(C1519-C1518)*'ADF test'!$E$3</f>
        <v>0.55699403649365054</v>
      </c>
      <c r="J1519" s="5">
        <f t="shared" si="305"/>
        <v>0</v>
      </c>
      <c r="K1519" s="49">
        <f t="shared" si="311"/>
        <v>152</v>
      </c>
      <c r="L1519" s="5">
        <f t="shared" si="306"/>
        <v>0</v>
      </c>
      <c r="M1519" s="49">
        <f t="shared" si="312"/>
        <v>-1972</v>
      </c>
      <c r="N1519" s="42">
        <f t="shared" si="303"/>
        <v>0</v>
      </c>
      <c r="P1519" s="5">
        <f t="shared" si="307"/>
        <v>-91.19984799999952</v>
      </c>
      <c r="Q1519" s="5">
        <f t="shared" si="308"/>
        <v>-84.663093547034876</v>
      </c>
      <c r="R1519" s="5">
        <f t="shared" si="309"/>
        <v>-175.86294154703438</v>
      </c>
      <c r="S1519" s="3">
        <f t="shared" si="310"/>
        <v>47214.337954482835</v>
      </c>
    </row>
    <row r="1520" spans="1:19" x14ac:dyDescent="0.3">
      <c r="A1520" s="4">
        <v>42521</v>
      </c>
      <c r="B1520" s="11">
        <v>86.650002000000001</v>
      </c>
      <c r="C1520" s="11">
        <v>116.57414199999999</v>
      </c>
      <c r="D1520" s="3">
        <f>B1520-'ADF test'!$E$3*'Profitability analysis'!C1520</f>
        <v>-33.255489595612957</v>
      </c>
      <c r="E1520" s="3">
        <f t="shared" si="304"/>
        <v>-31.927111059078047</v>
      </c>
      <c r="F1520" s="3">
        <f t="shared" si="300"/>
        <v>4.0919522429339983</v>
      </c>
      <c r="G1520" s="17">
        <f t="shared" si="301"/>
        <v>-0.32463197458591059</v>
      </c>
      <c r="H1520" s="30">
        <f t="shared" si="302"/>
        <v>0.30000400000000127</v>
      </c>
      <c r="I1520" s="30">
        <f>(C1520-C1519)*'ADF test'!$E$3</f>
        <v>2.7343312752375888</v>
      </c>
      <c r="J1520" s="5">
        <f t="shared" si="305"/>
        <v>0</v>
      </c>
      <c r="K1520" s="49">
        <f t="shared" si="311"/>
        <v>152</v>
      </c>
      <c r="L1520" s="5">
        <f t="shared" si="306"/>
        <v>0</v>
      </c>
      <c r="M1520" s="49">
        <f t="shared" si="312"/>
        <v>-1972</v>
      </c>
      <c r="N1520" s="42">
        <f t="shared" si="303"/>
        <v>0</v>
      </c>
      <c r="P1520" s="5">
        <f t="shared" si="307"/>
        <v>45.600608000000193</v>
      </c>
      <c r="Q1520" s="5">
        <f t="shared" si="308"/>
        <v>-415.6183538361135</v>
      </c>
      <c r="R1520" s="5">
        <f t="shared" si="309"/>
        <v>-370.01774583611331</v>
      </c>
      <c r="S1520" s="3">
        <f t="shared" si="310"/>
        <v>46844.320208646721</v>
      </c>
    </row>
    <row r="1521" spans="1:19" x14ac:dyDescent="0.3">
      <c r="A1521" s="4">
        <v>42522</v>
      </c>
      <c r="B1521" s="11">
        <v>85.949996999999996</v>
      </c>
      <c r="C1521" s="11">
        <v>112.241997</v>
      </c>
      <c r="D1521" s="3">
        <f>B1521-'ADF test'!$E$3*'Profitability analysis'!C1521</f>
        <v>-29.499549503703335</v>
      </c>
      <c r="E1521" s="3">
        <f t="shared" si="304"/>
        <v>-31.771495184407581</v>
      </c>
      <c r="F1521" s="3">
        <f t="shared" si="300"/>
        <v>4.0925625943120458</v>
      </c>
      <c r="G1521" s="17">
        <f t="shared" si="301"/>
        <v>0.55514011779852968</v>
      </c>
      <c r="H1521" s="30">
        <f t="shared" si="302"/>
        <v>-0.70000500000000443</v>
      </c>
      <c r="I1521" s="30">
        <f>(C1521-C1520)*'ADF test'!$E$3</f>
        <v>-4.4559450919096308</v>
      </c>
      <c r="J1521" s="5">
        <f t="shared" si="305"/>
        <v>0</v>
      </c>
      <c r="K1521" s="49">
        <f t="shared" si="311"/>
        <v>152</v>
      </c>
      <c r="L1521" s="5">
        <f t="shared" si="306"/>
        <v>0</v>
      </c>
      <c r="M1521" s="49">
        <f t="shared" si="312"/>
        <v>-1972</v>
      </c>
      <c r="N1521" s="42">
        <f t="shared" si="303"/>
        <v>0</v>
      </c>
      <c r="P1521" s="5">
        <f t="shared" si="307"/>
        <v>-106.40076000000067</v>
      </c>
      <c r="Q1521" s="5">
        <f t="shared" si="308"/>
        <v>677.30365397026389</v>
      </c>
      <c r="R1521" s="5">
        <f t="shared" si="309"/>
        <v>570.90289397026322</v>
      </c>
      <c r="S1521" s="3">
        <f t="shared" si="310"/>
        <v>47415.223102616983</v>
      </c>
    </row>
    <row r="1522" spans="1:19" x14ac:dyDescent="0.3">
      <c r="A1522" s="4">
        <v>42523</v>
      </c>
      <c r="B1522" s="11">
        <v>86.599997999999999</v>
      </c>
      <c r="C1522" s="11">
        <v>114.60498800000001</v>
      </c>
      <c r="D1522" s="3">
        <f>B1522-'ADF test'!$E$3*'Profitability analysis'!C1522</f>
        <v>-31.280066907098572</v>
      </c>
      <c r="E1522" s="3">
        <f t="shared" si="304"/>
        <v>-31.601634700826423</v>
      </c>
      <c r="F1522" s="3">
        <f t="shared" si="300"/>
        <v>3.9995626517011384</v>
      </c>
      <c r="G1522" s="17">
        <f t="shared" si="301"/>
        <v>8.040073921359342E-2</v>
      </c>
      <c r="H1522" s="30">
        <f t="shared" si="302"/>
        <v>0.65000100000000316</v>
      </c>
      <c r="I1522" s="30">
        <f>(C1522-C1521)*'ADF test'!$E$3</f>
        <v>2.4305184033952405</v>
      </c>
      <c r="J1522" s="5">
        <f t="shared" si="305"/>
        <v>0</v>
      </c>
      <c r="K1522" s="49">
        <f t="shared" si="311"/>
        <v>152</v>
      </c>
      <c r="L1522" s="5">
        <f t="shared" si="306"/>
        <v>0</v>
      </c>
      <c r="M1522" s="49">
        <f t="shared" si="312"/>
        <v>-1972</v>
      </c>
      <c r="N1522" s="42">
        <f t="shared" si="303"/>
        <v>0</v>
      </c>
      <c r="P1522" s="5">
        <f t="shared" si="307"/>
        <v>98.80015200000048</v>
      </c>
      <c r="Q1522" s="5">
        <f t="shared" si="308"/>
        <v>-369.43879731607655</v>
      </c>
      <c r="R1522" s="5">
        <f t="shared" si="309"/>
        <v>-270.63864531607607</v>
      </c>
      <c r="S1522" s="3">
        <f t="shared" si="310"/>
        <v>47144.584457300909</v>
      </c>
    </row>
    <row r="1523" spans="1:19" x14ac:dyDescent="0.3">
      <c r="A1523" s="4">
        <v>42524</v>
      </c>
      <c r="B1523" s="11">
        <v>84.099997999999999</v>
      </c>
      <c r="C1523" s="11">
        <v>111.60202</v>
      </c>
      <c r="D1523" s="3">
        <f>B1523-'ADF test'!$E$3*'Profitability analysis'!C1523</f>
        <v>-30.691282824210816</v>
      </c>
      <c r="E1523" s="3">
        <f t="shared" si="304"/>
        <v>-31.376597070135411</v>
      </c>
      <c r="F1523" s="3">
        <f t="shared" si="300"/>
        <v>3.8465987965410289</v>
      </c>
      <c r="G1523" s="17">
        <f t="shared" si="301"/>
        <v>0.17816109300009361</v>
      </c>
      <c r="H1523" s="30">
        <f t="shared" si="302"/>
        <v>-2.5</v>
      </c>
      <c r="I1523" s="30">
        <f>(C1523-C1522)*'ADF test'!$E$3</f>
        <v>-3.088784082887746</v>
      </c>
      <c r="J1523" s="5">
        <f t="shared" si="305"/>
        <v>0</v>
      </c>
      <c r="K1523" s="49">
        <f t="shared" si="311"/>
        <v>152</v>
      </c>
      <c r="L1523" s="5">
        <f t="shared" si="306"/>
        <v>0</v>
      </c>
      <c r="M1523" s="49">
        <f t="shared" si="312"/>
        <v>-1972</v>
      </c>
      <c r="N1523" s="42">
        <f t="shared" si="303"/>
        <v>0</v>
      </c>
      <c r="P1523" s="5">
        <f t="shared" si="307"/>
        <v>-380</v>
      </c>
      <c r="Q1523" s="5">
        <f t="shared" si="308"/>
        <v>469.4951805989374</v>
      </c>
      <c r="R1523" s="5">
        <f t="shared" si="309"/>
        <v>89.495180598937395</v>
      </c>
      <c r="S1523" s="3">
        <f t="shared" si="310"/>
        <v>47234.079637899849</v>
      </c>
    </row>
    <row r="1524" spans="1:19" x14ac:dyDescent="0.3">
      <c r="A1524" s="4">
        <v>42527</v>
      </c>
      <c r="B1524" s="11">
        <v>84.5</v>
      </c>
      <c r="C1524" s="11">
        <v>114.260384</v>
      </c>
      <c r="D1524" s="3">
        <f>B1524-'ADF test'!$E$3*'Profitability analysis'!C1524</f>
        <v>-33.025613128025512</v>
      </c>
      <c r="E1524" s="3">
        <f t="shared" si="304"/>
        <v>-31.28880587159875</v>
      </c>
      <c r="F1524" s="3">
        <f t="shared" si="300"/>
        <v>3.7748688812789752</v>
      </c>
      <c r="G1524" s="17">
        <f t="shared" si="301"/>
        <v>-0.46009737319361094</v>
      </c>
      <c r="H1524" s="30">
        <f t="shared" si="302"/>
        <v>0.40000200000000063</v>
      </c>
      <c r="I1524" s="30">
        <f>(C1524-C1523)*'ADF test'!$E$3</f>
        <v>2.7343323038146896</v>
      </c>
      <c r="J1524" s="5">
        <f t="shared" si="305"/>
        <v>0</v>
      </c>
      <c r="K1524" s="49">
        <f t="shared" si="311"/>
        <v>152</v>
      </c>
      <c r="L1524" s="5">
        <f t="shared" si="306"/>
        <v>0</v>
      </c>
      <c r="M1524" s="49">
        <f t="shared" si="312"/>
        <v>-1972</v>
      </c>
      <c r="N1524" s="42">
        <f t="shared" si="303"/>
        <v>0</v>
      </c>
      <c r="P1524" s="5">
        <f t="shared" si="307"/>
        <v>60.800304000000096</v>
      </c>
      <c r="Q1524" s="5">
        <f t="shared" si="308"/>
        <v>-415.61851017983281</v>
      </c>
      <c r="R1524" s="5">
        <f t="shared" si="309"/>
        <v>-354.81820617983271</v>
      </c>
      <c r="S1524" s="3">
        <f t="shared" si="310"/>
        <v>46879.261431720013</v>
      </c>
    </row>
    <row r="1525" spans="1:19" x14ac:dyDescent="0.3">
      <c r="A1525" s="4">
        <v>42528</v>
      </c>
      <c r="B1525" s="11">
        <v>85.650002000000001</v>
      </c>
      <c r="C1525" s="11">
        <v>116.081856</v>
      </c>
      <c r="D1525" s="3">
        <f>B1525-'ADF test'!$E$3*'Profitability analysis'!C1525</f>
        <v>-33.749135494927089</v>
      </c>
      <c r="E1525" s="3">
        <f t="shared" si="304"/>
        <v>-31.226438314060374</v>
      </c>
      <c r="F1525" s="3">
        <f t="shared" si="300"/>
        <v>3.7158342439037795</v>
      </c>
      <c r="G1525" s="17">
        <f t="shared" si="301"/>
        <v>-0.67890465916381149</v>
      </c>
      <c r="H1525" s="30">
        <f t="shared" si="302"/>
        <v>1.1500020000000006</v>
      </c>
      <c r="I1525" s="30">
        <f>(C1525-C1524)*'ADF test'!$E$3</f>
        <v>1.8735243669015753</v>
      </c>
      <c r="J1525" s="5">
        <f t="shared" si="305"/>
        <v>0</v>
      </c>
      <c r="K1525" s="49">
        <f t="shared" si="311"/>
        <v>152</v>
      </c>
      <c r="L1525" s="5">
        <f t="shared" si="306"/>
        <v>0</v>
      </c>
      <c r="M1525" s="49">
        <f t="shared" si="312"/>
        <v>-1972</v>
      </c>
      <c r="N1525" s="42">
        <f t="shared" si="303"/>
        <v>0</v>
      </c>
      <c r="P1525" s="5">
        <f t="shared" si="307"/>
        <v>174.8003040000001</v>
      </c>
      <c r="Q1525" s="5">
        <f t="shared" si="308"/>
        <v>-284.77570376903947</v>
      </c>
      <c r="R1525" s="5">
        <f t="shared" si="309"/>
        <v>-109.97539976903937</v>
      </c>
      <c r="S1525" s="3">
        <f t="shared" si="310"/>
        <v>46769.286031950971</v>
      </c>
    </row>
    <row r="1526" spans="1:19" x14ac:dyDescent="0.3">
      <c r="A1526" s="4">
        <v>42529</v>
      </c>
      <c r="B1526" s="11">
        <v>88.449996999999996</v>
      </c>
      <c r="C1526" s="11">
        <v>118.838669</v>
      </c>
      <c r="D1526" s="3">
        <f>B1526-'ADF test'!$E$3*'Profitability analysis'!C1526</f>
        <v>-33.784735184546818</v>
      </c>
      <c r="E1526" s="3">
        <f t="shared" si="304"/>
        <v>-31.128378701865909</v>
      </c>
      <c r="F1526" s="3">
        <f t="shared" si="300"/>
        <v>3.6027804126971246</v>
      </c>
      <c r="G1526" s="17">
        <f t="shared" si="301"/>
        <v>-0.73730735110006318</v>
      </c>
      <c r="H1526" s="30">
        <f t="shared" si="302"/>
        <v>2.7999949999999956</v>
      </c>
      <c r="I1526" s="30">
        <f>(C1526-C1525)*'ADF test'!$E$3</f>
        <v>2.8355946896197257</v>
      </c>
      <c r="J1526" s="5">
        <f t="shared" si="305"/>
        <v>0</v>
      </c>
      <c r="K1526" s="49">
        <f t="shared" si="311"/>
        <v>152</v>
      </c>
      <c r="L1526" s="5">
        <f t="shared" si="306"/>
        <v>0</v>
      </c>
      <c r="M1526" s="49">
        <f t="shared" si="312"/>
        <v>-1972</v>
      </c>
      <c r="N1526" s="42">
        <f t="shared" si="303"/>
        <v>0</v>
      </c>
      <c r="P1526" s="5">
        <f t="shared" si="307"/>
        <v>425.59923999999933</v>
      </c>
      <c r="Q1526" s="5">
        <f t="shared" si="308"/>
        <v>-431.0103928221983</v>
      </c>
      <c r="R1526" s="5">
        <f t="shared" si="309"/>
        <v>-5.4111528221989715</v>
      </c>
      <c r="S1526" s="3">
        <f t="shared" si="310"/>
        <v>46763.874879128773</v>
      </c>
    </row>
    <row r="1527" spans="1:19" x14ac:dyDescent="0.3">
      <c r="A1527" s="4">
        <v>42530</v>
      </c>
      <c r="B1527" s="11">
        <v>89.849997999999999</v>
      </c>
      <c r="C1527" s="11">
        <v>119.380196</v>
      </c>
      <c r="D1527" s="3">
        <f>B1527-'ADF test'!$E$3*'Profitability analysis'!C1527</f>
        <v>-32.941736449657185</v>
      </c>
      <c r="E1527" s="3">
        <f t="shared" si="304"/>
        <v>-31.08195141438031</v>
      </c>
      <c r="F1527" s="3">
        <f t="shared" si="300"/>
        <v>3.5688538146572668</v>
      </c>
      <c r="G1527" s="17">
        <f t="shared" si="301"/>
        <v>-0.52111549866199236</v>
      </c>
      <c r="H1527" s="30">
        <f t="shared" si="302"/>
        <v>1.4000010000000032</v>
      </c>
      <c r="I1527" s="30">
        <f>(C1527-C1526)*'ADF test'!$E$3</f>
        <v>0.55700226511036854</v>
      </c>
      <c r="J1527" s="5">
        <f t="shared" si="305"/>
        <v>0</v>
      </c>
      <c r="K1527" s="49">
        <f t="shared" si="311"/>
        <v>152</v>
      </c>
      <c r="L1527" s="5">
        <f t="shared" si="306"/>
        <v>0</v>
      </c>
      <c r="M1527" s="49">
        <f t="shared" si="312"/>
        <v>-1972</v>
      </c>
      <c r="N1527" s="42">
        <f t="shared" si="303"/>
        <v>0</v>
      </c>
      <c r="P1527" s="5">
        <f t="shared" si="307"/>
        <v>212.80015200000048</v>
      </c>
      <c r="Q1527" s="5">
        <f t="shared" si="308"/>
        <v>-84.664344296776022</v>
      </c>
      <c r="R1527" s="5">
        <f t="shared" si="309"/>
        <v>128.13580770322446</v>
      </c>
      <c r="S1527" s="3">
        <f t="shared" si="310"/>
        <v>46892.010686832</v>
      </c>
    </row>
    <row r="1528" spans="1:19" x14ac:dyDescent="0.3">
      <c r="A1528" s="4">
        <v>42531</v>
      </c>
      <c r="B1528" s="11">
        <v>89</v>
      </c>
      <c r="C1528" s="11">
        <v>118.641762</v>
      </c>
      <c r="D1528" s="3">
        <f>B1528-'ADF test'!$E$3*'Profitability analysis'!C1528</f>
        <v>-33.032198155742918</v>
      </c>
      <c r="E1528" s="3">
        <f t="shared" si="304"/>
        <v>-30.965693576436859</v>
      </c>
      <c r="F1528" s="3">
        <f t="shared" si="300"/>
        <v>3.4400839396511369</v>
      </c>
      <c r="G1528" s="17">
        <f t="shared" si="301"/>
        <v>-0.60071341733470196</v>
      </c>
      <c r="H1528" s="30">
        <f t="shared" si="302"/>
        <v>-0.84999799999999937</v>
      </c>
      <c r="I1528" s="30">
        <f>(C1528-C1527)*'ADF test'!$E$3</f>
        <v>-0.75953629391425959</v>
      </c>
      <c r="J1528" s="5">
        <f t="shared" si="305"/>
        <v>0</v>
      </c>
      <c r="K1528" s="49">
        <f t="shared" si="311"/>
        <v>152</v>
      </c>
      <c r="L1528" s="5">
        <f t="shared" si="306"/>
        <v>0</v>
      </c>
      <c r="M1528" s="49">
        <f t="shared" si="312"/>
        <v>-1972</v>
      </c>
      <c r="N1528" s="42">
        <f t="shared" si="303"/>
        <v>0</v>
      </c>
      <c r="P1528" s="5">
        <f t="shared" si="307"/>
        <v>-129.1996959999999</v>
      </c>
      <c r="Q1528" s="5">
        <f t="shared" si="308"/>
        <v>115.44951667496746</v>
      </c>
      <c r="R1528" s="5">
        <f t="shared" si="309"/>
        <v>-13.750179325032448</v>
      </c>
      <c r="S1528" s="3">
        <f t="shared" si="310"/>
        <v>46878.260507506966</v>
      </c>
    </row>
    <row r="1529" spans="1:19" x14ac:dyDescent="0.3">
      <c r="A1529" s="4">
        <v>42534</v>
      </c>
      <c r="B1529" s="11">
        <v>87.300003000000004</v>
      </c>
      <c r="C1529" s="11">
        <v>116.72183200000001</v>
      </c>
      <c r="D1529" s="3">
        <f>B1529-'ADF test'!$E$3*'Profitability analysis'!C1529</f>
        <v>-32.757399145842498</v>
      </c>
      <c r="E1529" s="3">
        <f t="shared" si="304"/>
        <v>-30.804160289178306</v>
      </c>
      <c r="F1529" s="3">
        <f t="shared" si="300"/>
        <v>3.2246862971079033</v>
      </c>
      <c r="G1529" s="17">
        <f t="shared" si="301"/>
        <v>-0.60571437860978206</v>
      </c>
      <c r="H1529" s="30">
        <f t="shared" si="302"/>
        <v>-1.6999969999999962</v>
      </c>
      <c r="I1529" s="30">
        <f>(C1529-C1528)*'ADF test'!$E$3</f>
        <v>-1.9747960099004156</v>
      </c>
      <c r="J1529" s="5">
        <f t="shared" si="305"/>
        <v>0</v>
      </c>
      <c r="K1529" s="49">
        <f t="shared" si="311"/>
        <v>152</v>
      </c>
      <c r="L1529" s="5">
        <f t="shared" si="306"/>
        <v>0</v>
      </c>
      <c r="M1529" s="49">
        <f t="shared" si="312"/>
        <v>-1972</v>
      </c>
      <c r="N1529" s="42">
        <f t="shared" si="303"/>
        <v>0</v>
      </c>
      <c r="P1529" s="5">
        <f t="shared" si="307"/>
        <v>-258.39954399999942</v>
      </c>
      <c r="Q1529" s="5">
        <f t="shared" si="308"/>
        <v>300.16899350486318</v>
      </c>
      <c r="R1529" s="5">
        <f t="shared" si="309"/>
        <v>41.769449504863758</v>
      </c>
      <c r="S1529" s="3">
        <f t="shared" si="310"/>
        <v>46920.02995701183</v>
      </c>
    </row>
    <row r="1530" spans="1:19" x14ac:dyDescent="0.3">
      <c r="A1530" s="4">
        <v>42535</v>
      </c>
      <c r="B1530" s="11">
        <v>90.449996999999996</v>
      </c>
      <c r="C1530" s="11">
        <v>120.069397</v>
      </c>
      <c r="D1530" s="3">
        <f>B1530-'ADF test'!$E$3*'Profitability analysis'!C1530</f>
        <v>-33.05063380776366</v>
      </c>
      <c r="E1530" s="3">
        <f t="shared" si="304"/>
        <v>-30.633185529545859</v>
      </c>
      <c r="F1530" s="3">
        <f t="shared" si="300"/>
        <v>2.9438886486572127</v>
      </c>
      <c r="G1530" s="17">
        <f t="shared" si="301"/>
        <v>-0.82117517567128928</v>
      </c>
      <c r="H1530" s="30">
        <f t="shared" si="302"/>
        <v>3.1499939999999924</v>
      </c>
      <c r="I1530" s="30">
        <f>(C1530-C1529)*'ADF test'!$E$3</f>
        <v>3.4432286619211556</v>
      </c>
      <c r="J1530" s="5">
        <f t="shared" si="305"/>
        <v>0</v>
      </c>
      <c r="K1530" s="49">
        <f t="shared" si="311"/>
        <v>152</v>
      </c>
      <c r="L1530" s="5">
        <f t="shared" si="306"/>
        <v>0</v>
      </c>
      <c r="M1530" s="49">
        <f t="shared" si="312"/>
        <v>-1972</v>
      </c>
      <c r="N1530" s="42">
        <f t="shared" si="303"/>
        <v>0</v>
      </c>
      <c r="P1530" s="5">
        <f t="shared" si="307"/>
        <v>478.79908799999885</v>
      </c>
      <c r="Q1530" s="5">
        <f t="shared" si="308"/>
        <v>-523.37075661201561</v>
      </c>
      <c r="R1530" s="5">
        <f t="shared" si="309"/>
        <v>-44.571668612016765</v>
      </c>
      <c r="S1530" s="3">
        <f t="shared" si="310"/>
        <v>46875.458288399816</v>
      </c>
    </row>
    <row r="1531" spans="1:19" x14ac:dyDescent="0.3">
      <c r="A1531" s="4">
        <v>42536</v>
      </c>
      <c r="B1531" s="11">
        <v>91.150002000000001</v>
      </c>
      <c r="C1531" s="11">
        <v>122.383163</v>
      </c>
      <c r="D1531" s="3">
        <f>B1531-'ADF test'!$E$3*'Profitability analysis'!C1531</f>
        <v>-34.730515503967823</v>
      </c>
      <c r="E1531" s="3">
        <f t="shared" si="304"/>
        <v>-30.672649879381797</v>
      </c>
      <c r="F1531" s="3">
        <f t="shared" si="300"/>
        <v>2.9918361576988195</v>
      </c>
      <c r="G1531" s="17">
        <f t="shared" si="301"/>
        <v>-1.3563127827518289</v>
      </c>
      <c r="H1531" s="30">
        <f t="shared" si="302"/>
        <v>0.70000500000000443</v>
      </c>
      <c r="I1531" s="30">
        <f>(C1531-C1530)*'ADF test'!$E$3</f>
        <v>2.3798866962041645</v>
      </c>
      <c r="J1531" s="5">
        <f t="shared" si="305"/>
        <v>1</v>
      </c>
      <c r="K1531" s="49">
        <f t="shared" si="311"/>
        <v>153</v>
      </c>
      <c r="L1531" s="5">
        <f t="shared" si="306"/>
        <v>0</v>
      </c>
      <c r="M1531" s="49">
        <f t="shared" si="312"/>
        <v>-1972</v>
      </c>
      <c r="N1531" s="42">
        <f t="shared" si="303"/>
        <v>1</v>
      </c>
      <c r="P1531" s="5">
        <f t="shared" si="307"/>
        <v>106.40076000000067</v>
      </c>
      <c r="Q1531" s="5">
        <f t="shared" si="308"/>
        <v>-361.74277782303301</v>
      </c>
      <c r="R1531" s="5">
        <f t="shared" si="309"/>
        <v>-255.34201782303234</v>
      </c>
      <c r="S1531" s="3">
        <f t="shared" si="310"/>
        <v>46620.116270576786</v>
      </c>
    </row>
    <row r="1532" spans="1:19" x14ac:dyDescent="0.3">
      <c r="A1532" s="4">
        <v>42537</v>
      </c>
      <c r="B1532" s="11">
        <v>93.099997999999999</v>
      </c>
      <c r="C1532" s="11">
        <v>124.5</v>
      </c>
      <c r="D1532" s="3">
        <f>B1532-'ADF test'!$E$3*'Profitability analysis'!C1532</f>
        <v>-34.957849542672136</v>
      </c>
      <c r="E1532" s="3">
        <f t="shared" si="304"/>
        <v>-30.763449112460059</v>
      </c>
      <c r="F1532" s="3">
        <f t="shared" si="300"/>
        <v>3.0808619995344002</v>
      </c>
      <c r="G1532" s="17">
        <f t="shared" si="301"/>
        <v>-1.3614372960703733</v>
      </c>
      <c r="H1532" s="30">
        <f t="shared" si="302"/>
        <v>1.9499959999999987</v>
      </c>
      <c r="I1532" s="30">
        <f>(C1532-C1531)*'ADF test'!$E$3</f>
        <v>2.1773300387043211</v>
      </c>
      <c r="J1532" s="5">
        <f t="shared" si="305"/>
        <v>1</v>
      </c>
      <c r="K1532" s="49">
        <f t="shared" si="311"/>
        <v>154</v>
      </c>
      <c r="L1532" s="5">
        <f t="shared" si="306"/>
        <v>0</v>
      </c>
      <c r="M1532" s="49">
        <f t="shared" si="312"/>
        <v>-1972</v>
      </c>
      <c r="N1532" s="42">
        <f t="shared" si="303"/>
        <v>1</v>
      </c>
      <c r="P1532" s="5">
        <f t="shared" si="307"/>
        <v>298.34938799999981</v>
      </c>
      <c r="Q1532" s="5">
        <f t="shared" si="308"/>
        <v>-333.13149592176114</v>
      </c>
      <c r="R1532" s="5">
        <f t="shared" si="309"/>
        <v>-34.782107921761337</v>
      </c>
      <c r="S1532" s="3">
        <f t="shared" si="310"/>
        <v>46585.334162655025</v>
      </c>
    </row>
    <row r="1533" spans="1:19" x14ac:dyDescent="0.3">
      <c r="A1533" s="4">
        <v>42538</v>
      </c>
      <c r="B1533" s="11">
        <v>93.900002000000001</v>
      </c>
      <c r="C1533" s="11">
        <v>126.949997</v>
      </c>
      <c r="D1533" s="3">
        <f>B1533-'ADF test'!$E$3*'Profitability analysis'!C1533</f>
        <v>-36.677856324246477</v>
      </c>
      <c r="E1533" s="3">
        <f t="shared" si="304"/>
        <v>-30.904576230600068</v>
      </c>
      <c r="F1533" s="3">
        <f t="shared" si="300"/>
        <v>3.2526801724971719</v>
      </c>
      <c r="G1533" s="17">
        <f t="shared" si="301"/>
        <v>-1.7749301460567837</v>
      </c>
      <c r="H1533" s="30">
        <f t="shared" si="302"/>
        <v>0.80000400000000127</v>
      </c>
      <c r="I1533" s="30">
        <f>(C1533-C1532)*'ADF test'!$E$3</f>
        <v>2.5200107815743267</v>
      </c>
      <c r="J1533" s="5">
        <f t="shared" si="305"/>
        <v>10</v>
      </c>
      <c r="K1533" s="49">
        <f t="shared" si="311"/>
        <v>164</v>
      </c>
      <c r="L1533" s="5">
        <f t="shared" si="306"/>
        <v>0</v>
      </c>
      <c r="M1533" s="49">
        <f t="shared" si="312"/>
        <v>-1972</v>
      </c>
      <c r="N1533" s="42">
        <f t="shared" si="303"/>
        <v>10</v>
      </c>
      <c r="P1533" s="5">
        <f t="shared" si="307"/>
        <v>123.2006160000002</v>
      </c>
      <c r="Q1533" s="5">
        <f t="shared" si="308"/>
        <v>-388.08166036244631</v>
      </c>
      <c r="R1533" s="5">
        <f t="shared" si="309"/>
        <v>-264.88104436244612</v>
      </c>
      <c r="S1533" s="3">
        <f t="shared" si="310"/>
        <v>46320.453118292578</v>
      </c>
    </row>
    <row r="1534" spans="1:19" x14ac:dyDescent="0.3">
      <c r="A1534" s="4">
        <v>42541</v>
      </c>
      <c r="B1534" s="11">
        <v>96.650002000000001</v>
      </c>
      <c r="C1534" s="11">
        <v>128.199997</v>
      </c>
      <c r="D1534" s="3">
        <f>B1534-'ADF test'!$E$3*'Profitability analysis'!C1534</f>
        <v>-35.213577685116661</v>
      </c>
      <c r="E1534" s="3">
        <f t="shared" si="304"/>
        <v>-30.931631731743884</v>
      </c>
      <c r="F1534" s="3">
        <f t="shared" si="300"/>
        <v>3.2859790559432072</v>
      </c>
      <c r="G1534" s="17">
        <f t="shared" si="301"/>
        <v>-1.3030959359367211</v>
      </c>
      <c r="H1534" s="30">
        <f t="shared" si="302"/>
        <v>2.75</v>
      </c>
      <c r="I1534" s="30">
        <f>(C1534-C1533)*'ADF test'!$E$3</f>
        <v>1.2857213608702023</v>
      </c>
      <c r="J1534" s="5">
        <f t="shared" si="305"/>
        <v>1</v>
      </c>
      <c r="K1534" s="49">
        <f t="shared" si="311"/>
        <v>165</v>
      </c>
      <c r="L1534" s="5">
        <f t="shared" si="306"/>
        <v>0</v>
      </c>
      <c r="M1534" s="49">
        <f t="shared" si="312"/>
        <v>-1972</v>
      </c>
      <c r="N1534" s="42">
        <f t="shared" si="303"/>
        <v>1</v>
      </c>
      <c r="P1534" s="5">
        <f t="shared" si="307"/>
        <v>451</v>
      </c>
      <c r="Q1534" s="5">
        <f t="shared" si="308"/>
        <v>-210.85830318271317</v>
      </c>
      <c r="R1534" s="5">
        <f t="shared" si="309"/>
        <v>240.14169681728683</v>
      </c>
      <c r="S1534" s="3">
        <f t="shared" si="310"/>
        <v>46560.594815109864</v>
      </c>
    </row>
    <row r="1535" spans="1:19" x14ac:dyDescent="0.3">
      <c r="A1535" s="4">
        <v>42542</v>
      </c>
      <c r="B1535" s="11">
        <v>96.199996999999996</v>
      </c>
      <c r="C1535" s="11">
        <v>125.699997</v>
      </c>
      <c r="D1535" s="3">
        <f>B1535-'ADF test'!$E$3*'Profitability analysis'!C1535</f>
        <v>-33.092139963376269</v>
      </c>
      <c r="E1535" s="3">
        <f t="shared" si="304"/>
        <v>-30.921814972697213</v>
      </c>
      <c r="F1535" s="3">
        <f t="shared" si="300"/>
        <v>3.2788240010081595</v>
      </c>
      <c r="G1535" s="17">
        <f t="shared" si="301"/>
        <v>-0.66192177134598662</v>
      </c>
      <c r="H1535" s="30">
        <f t="shared" si="302"/>
        <v>-0.45000500000000443</v>
      </c>
      <c r="I1535" s="30">
        <f>(C1535-C1534)*'ADF test'!$E$3</f>
        <v>-2.5714427217404046</v>
      </c>
      <c r="J1535" s="5">
        <f t="shared" si="305"/>
        <v>0</v>
      </c>
      <c r="K1535" s="49">
        <f t="shared" si="311"/>
        <v>165</v>
      </c>
      <c r="L1535" s="5">
        <f t="shared" si="306"/>
        <v>0</v>
      </c>
      <c r="M1535" s="49">
        <f t="shared" si="312"/>
        <v>-1972</v>
      </c>
      <c r="N1535" s="42">
        <f t="shared" si="303"/>
        <v>0</v>
      </c>
      <c r="P1535" s="5">
        <f t="shared" si="307"/>
        <v>-74.250825000000731</v>
      </c>
      <c r="Q1535" s="5">
        <f t="shared" si="308"/>
        <v>424.28804908716677</v>
      </c>
      <c r="R1535" s="5">
        <f t="shared" si="309"/>
        <v>350.03722408716601</v>
      </c>
      <c r="S1535" s="3">
        <f t="shared" si="310"/>
        <v>46910.632039197029</v>
      </c>
    </row>
    <row r="1536" spans="1:19" x14ac:dyDescent="0.3">
      <c r="A1536" s="4">
        <v>42543</v>
      </c>
      <c r="B1536" s="11">
        <v>95.650002000000001</v>
      </c>
      <c r="C1536" s="11">
        <v>124.550003</v>
      </c>
      <c r="D1536" s="3">
        <f>B1536-'ADF test'!$E$3*'Profitability analysis'!C1536</f>
        <v>-32.459277482838218</v>
      </c>
      <c r="E1536" s="3">
        <f t="shared" si="304"/>
        <v>-30.947598285440034</v>
      </c>
      <c r="F1536" s="3">
        <f t="shared" si="300"/>
        <v>3.2880668568109241</v>
      </c>
      <c r="G1536" s="17">
        <f t="shared" si="301"/>
        <v>-0.45974709859286511</v>
      </c>
      <c r="H1536" s="30">
        <f t="shared" si="302"/>
        <v>-0.54999499999999557</v>
      </c>
      <c r="I1536" s="30">
        <f>(C1536-C1535)*'ADF test'!$E$3</f>
        <v>-1.1828574805380461</v>
      </c>
      <c r="J1536" s="5">
        <f t="shared" si="305"/>
        <v>0</v>
      </c>
      <c r="K1536" s="49">
        <f t="shared" si="311"/>
        <v>165</v>
      </c>
      <c r="L1536" s="5">
        <f t="shared" si="306"/>
        <v>0</v>
      </c>
      <c r="M1536" s="49">
        <f t="shared" si="312"/>
        <v>-1972</v>
      </c>
      <c r="N1536" s="42">
        <f t="shared" si="303"/>
        <v>0</v>
      </c>
      <c r="P1536" s="5">
        <f t="shared" si="307"/>
        <v>-90.749174999999269</v>
      </c>
      <c r="Q1536" s="5">
        <f t="shared" si="308"/>
        <v>195.17148428877761</v>
      </c>
      <c r="R1536" s="5">
        <f t="shared" si="309"/>
        <v>104.42230928877834</v>
      </c>
      <c r="S1536" s="3">
        <f t="shared" si="310"/>
        <v>47015.054348485806</v>
      </c>
    </row>
    <row r="1537" spans="1:19" x14ac:dyDescent="0.3">
      <c r="A1537" s="4">
        <v>42544</v>
      </c>
      <c r="B1537" s="11">
        <v>96.400002000000001</v>
      </c>
      <c r="C1537" s="11">
        <v>126.300003</v>
      </c>
      <c r="D1537" s="3">
        <f>B1537-'ADF test'!$E$3*'Profitability analysis'!C1537</f>
        <v>-33.509287388056521</v>
      </c>
      <c r="E1537" s="3">
        <f t="shared" si="304"/>
        <v>-30.979539596870026</v>
      </c>
      <c r="F1537" s="3">
        <f t="shared" si="300"/>
        <v>3.3087695311418099</v>
      </c>
      <c r="G1537" s="17">
        <f t="shared" si="301"/>
        <v>-0.76455847630871832</v>
      </c>
      <c r="H1537" s="30">
        <f t="shared" si="302"/>
        <v>0.75</v>
      </c>
      <c r="I1537" s="30">
        <f>(C1537-C1536)*'ADF test'!$E$3</f>
        <v>1.8000099052182832</v>
      </c>
      <c r="J1537" s="5">
        <f t="shared" si="305"/>
        <v>0</v>
      </c>
      <c r="K1537" s="49">
        <f t="shared" si="311"/>
        <v>165</v>
      </c>
      <c r="L1537" s="5">
        <f t="shared" si="306"/>
        <v>0</v>
      </c>
      <c r="M1537" s="49">
        <f t="shared" si="312"/>
        <v>-1972</v>
      </c>
      <c r="N1537" s="42">
        <f t="shared" si="303"/>
        <v>0</v>
      </c>
      <c r="P1537" s="5">
        <f t="shared" si="307"/>
        <v>123.75</v>
      </c>
      <c r="Q1537" s="5">
        <f t="shared" si="308"/>
        <v>-297.00163436101673</v>
      </c>
      <c r="R1537" s="5">
        <f t="shared" si="309"/>
        <v>-173.25163436101673</v>
      </c>
      <c r="S1537" s="3">
        <f t="shared" si="310"/>
        <v>46841.802714124788</v>
      </c>
    </row>
    <row r="1538" spans="1:19" x14ac:dyDescent="0.3">
      <c r="A1538" s="4">
        <v>42545</v>
      </c>
      <c r="B1538" s="11">
        <v>94.949996999999996</v>
      </c>
      <c r="C1538" s="11">
        <v>122.050003</v>
      </c>
      <c r="D1538" s="3">
        <f>B1538-'ADF test'!$E$3*'Profitability analysis'!C1538</f>
        <v>-30.587839761097825</v>
      </c>
      <c r="E1538" s="3">
        <f t="shared" si="304"/>
        <v>-30.939968382499362</v>
      </c>
      <c r="F1538" s="3">
        <f t="shared" si="300"/>
        <v>3.3060261146416443</v>
      </c>
      <c r="G1538" s="17">
        <f t="shared" si="301"/>
        <v>0.1065111433457947</v>
      </c>
      <c r="H1538" s="30">
        <f t="shared" si="302"/>
        <v>-1.4500050000000044</v>
      </c>
      <c r="I1538" s="30">
        <f>(C1538-C1537)*'ADF test'!$E$3</f>
        <v>-4.3714526269586873</v>
      </c>
      <c r="J1538" s="5">
        <f t="shared" si="305"/>
        <v>0</v>
      </c>
      <c r="K1538" s="49">
        <f t="shared" si="311"/>
        <v>165</v>
      </c>
      <c r="L1538" s="5">
        <f t="shared" si="306"/>
        <v>0</v>
      </c>
      <c r="M1538" s="49">
        <f t="shared" si="312"/>
        <v>-1972</v>
      </c>
      <c r="N1538" s="42">
        <f t="shared" si="303"/>
        <v>0</v>
      </c>
      <c r="P1538" s="5">
        <f t="shared" si="307"/>
        <v>-239.25082500000073</v>
      </c>
      <c r="Q1538" s="5">
        <f t="shared" si="308"/>
        <v>721.28968344818338</v>
      </c>
      <c r="R1538" s="5">
        <f t="shared" si="309"/>
        <v>482.03885844818262</v>
      </c>
      <c r="S1538" s="3">
        <f t="shared" si="310"/>
        <v>47323.841572572972</v>
      </c>
    </row>
    <row r="1539" spans="1:19" x14ac:dyDescent="0.3">
      <c r="A1539" s="4">
        <v>42548</v>
      </c>
      <c r="B1539" s="11">
        <v>98.900002000000001</v>
      </c>
      <c r="C1539" s="11">
        <v>125.199997</v>
      </c>
      <c r="D1539" s="3">
        <f>B1539-'ADF test'!$E$3*'Profitability analysis'!C1539</f>
        <v>-29.877846419028202</v>
      </c>
      <c r="E1539" s="3">
        <f t="shared" si="304"/>
        <v>-31.019655328003164</v>
      </c>
      <c r="F1539" s="3">
        <f t="shared" si="300"/>
        <v>3.2482393507599463</v>
      </c>
      <c r="G1539" s="17">
        <f t="shared" si="301"/>
        <v>0.3515162479353095</v>
      </c>
      <c r="H1539" s="30">
        <f t="shared" si="302"/>
        <v>3.9500050000000044</v>
      </c>
      <c r="I1539" s="30">
        <f>(C1539-C1538)*'ADF test'!$E$3</f>
        <v>3.2400116579303697</v>
      </c>
      <c r="J1539" s="5">
        <f t="shared" si="305"/>
        <v>0</v>
      </c>
      <c r="K1539" s="49">
        <f t="shared" si="311"/>
        <v>165</v>
      </c>
      <c r="L1539" s="5">
        <f t="shared" si="306"/>
        <v>0</v>
      </c>
      <c r="M1539" s="49">
        <f t="shared" si="312"/>
        <v>-1972</v>
      </c>
      <c r="N1539" s="42">
        <f t="shared" si="303"/>
        <v>0</v>
      </c>
      <c r="P1539" s="5">
        <f t="shared" si="307"/>
        <v>651.75082500000076</v>
      </c>
      <c r="Q1539" s="5">
        <f t="shared" si="308"/>
        <v>-534.60192355851098</v>
      </c>
      <c r="R1539" s="5">
        <f t="shared" si="309"/>
        <v>117.14890144148978</v>
      </c>
      <c r="S1539" s="3">
        <f t="shared" si="310"/>
        <v>47440.990474014463</v>
      </c>
    </row>
    <row r="1540" spans="1:19" x14ac:dyDescent="0.3">
      <c r="A1540" s="4">
        <v>42549</v>
      </c>
      <c r="B1540" s="11">
        <v>99.900002000000001</v>
      </c>
      <c r="C1540" s="11">
        <v>127.550003</v>
      </c>
      <c r="D1540" s="3">
        <f>B1540-'ADF test'!$E$3*'Profitability analysis'!C1540</f>
        <v>-31.295008748926705</v>
      </c>
      <c r="E1540" s="3">
        <f t="shared" si="304"/>
        <v>-31.215338366455779</v>
      </c>
      <c r="F1540" s="3">
        <f t="shared" si="300"/>
        <v>3.0715726917915531</v>
      </c>
      <c r="G1540" s="17">
        <f t="shared" si="301"/>
        <v>-2.5937977207518701E-2</v>
      </c>
      <c r="H1540" s="30">
        <f t="shared" si="302"/>
        <v>1</v>
      </c>
      <c r="I1540" s="30">
        <f>(C1540-C1539)*'ADF test'!$E$3</f>
        <v>2.4171623298985203</v>
      </c>
      <c r="J1540" s="5">
        <f t="shared" si="305"/>
        <v>0</v>
      </c>
      <c r="K1540" s="49">
        <f t="shared" si="311"/>
        <v>165</v>
      </c>
      <c r="L1540" s="5">
        <f t="shared" si="306"/>
        <v>0</v>
      </c>
      <c r="M1540" s="49">
        <f t="shared" si="312"/>
        <v>-1972</v>
      </c>
      <c r="N1540" s="42">
        <f t="shared" si="303"/>
        <v>0</v>
      </c>
      <c r="P1540" s="5">
        <f t="shared" si="307"/>
        <v>165</v>
      </c>
      <c r="Q1540" s="5">
        <f t="shared" si="308"/>
        <v>-398.83178443325585</v>
      </c>
      <c r="R1540" s="5">
        <f t="shared" si="309"/>
        <v>-233.83178443325585</v>
      </c>
      <c r="S1540" s="3">
        <f t="shared" si="310"/>
        <v>47207.158689581207</v>
      </c>
    </row>
    <row r="1541" spans="1:19" x14ac:dyDescent="0.3">
      <c r="A1541" s="4">
        <v>42550</v>
      </c>
      <c r="B1541" s="11">
        <v>100.050003</v>
      </c>
      <c r="C1541" s="11">
        <v>128.050003</v>
      </c>
      <c r="D1541" s="3">
        <f>B1541-'ADF test'!$E$3*'Profitability analysis'!C1541</f>
        <v>-31.659296293274792</v>
      </c>
      <c r="E1541" s="3">
        <f t="shared" si="304"/>
        <v>-31.382146942940146</v>
      </c>
      <c r="F1541" s="3">
        <f t="shared" si="300"/>
        <v>2.948805839598152</v>
      </c>
      <c r="G1541" s="17">
        <f t="shared" si="301"/>
        <v>-9.3986978258431136E-2</v>
      </c>
      <c r="H1541" s="30">
        <f t="shared" si="302"/>
        <v>0.15000100000000316</v>
      </c>
      <c r="I1541" s="30">
        <f>(C1541-C1540)*'ADF test'!$E$3</f>
        <v>0.51428854434808091</v>
      </c>
      <c r="J1541" s="5">
        <f t="shared" si="305"/>
        <v>0</v>
      </c>
      <c r="K1541" s="49">
        <f t="shared" si="311"/>
        <v>165</v>
      </c>
      <c r="L1541" s="5">
        <f t="shared" si="306"/>
        <v>0</v>
      </c>
      <c r="M1541" s="49">
        <f t="shared" si="312"/>
        <v>-1972</v>
      </c>
      <c r="N1541" s="42">
        <f t="shared" si="303"/>
        <v>0</v>
      </c>
      <c r="P1541" s="5">
        <f t="shared" si="307"/>
        <v>24.750165000000521</v>
      </c>
      <c r="Q1541" s="5">
        <f t="shared" si="308"/>
        <v>-84.857609817433357</v>
      </c>
      <c r="R1541" s="5">
        <f t="shared" si="309"/>
        <v>-60.107444817432835</v>
      </c>
      <c r="S1541" s="3">
        <f t="shared" si="310"/>
        <v>47147.051244763774</v>
      </c>
    </row>
    <row r="1542" spans="1:19" x14ac:dyDescent="0.3">
      <c r="A1542" s="4">
        <v>42551</v>
      </c>
      <c r="B1542" s="11">
        <v>101.25</v>
      </c>
      <c r="C1542" s="11">
        <v>128.300003</v>
      </c>
      <c r="D1542" s="3">
        <f>B1542-'ADF test'!$E$3*'Profitability analysis'!C1542</f>
        <v>-30.716443565448827</v>
      </c>
      <c r="E1542" s="3">
        <f t="shared" si="304"/>
        <v>-31.5440528248558</v>
      </c>
      <c r="F1542" s="3">
        <f t="shared" si="300"/>
        <v>2.7625748508331172</v>
      </c>
      <c r="G1542" s="17">
        <f t="shared" si="301"/>
        <v>0.29957894504012755</v>
      </c>
      <c r="H1542" s="30">
        <f t="shared" si="302"/>
        <v>1.1999969999999962</v>
      </c>
      <c r="I1542" s="30">
        <f>(C1542-C1541)*'ADF test'!$E$3</f>
        <v>0.25714427217404046</v>
      </c>
      <c r="J1542" s="5">
        <f t="shared" si="305"/>
        <v>0</v>
      </c>
      <c r="K1542" s="49">
        <f t="shared" si="311"/>
        <v>165</v>
      </c>
      <c r="L1542" s="5">
        <f t="shared" si="306"/>
        <v>0</v>
      </c>
      <c r="M1542" s="49">
        <f t="shared" si="312"/>
        <v>-1972</v>
      </c>
      <c r="N1542" s="42">
        <f t="shared" si="303"/>
        <v>0</v>
      </c>
      <c r="P1542" s="5">
        <f t="shared" si="307"/>
        <v>197.99950499999937</v>
      </c>
      <c r="Q1542" s="5">
        <f t="shared" si="308"/>
        <v>-42.428804908716678</v>
      </c>
      <c r="R1542" s="5">
        <f t="shared" si="309"/>
        <v>155.5707000912827</v>
      </c>
      <c r="S1542" s="3">
        <f t="shared" si="310"/>
        <v>47302.621944855055</v>
      </c>
    </row>
    <row r="1543" spans="1:19" x14ac:dyDescent="0.3">
      <c r="A1543" s="4">
        <v>42552</v>
      </c>
      <c r="B1543" s="11">
        <v>104.199997</v>
      </c>
      <c r="C1543" s="11">
        <v>131.75</v>
      </c>
      <c r="D1543" s="3">
        <f>B1543-'ADF test'!$E$3*'Profitability analysis'!C1543</f>
        <v>-31.315034435719326</v>
      </c>
      <c r="E1543" s="3">
        <f t="shared" si="304"/>
        <v>-31.728087267267242</v>
      </c>
      <c r="F1543" s="3">
        <f t="shared" si="300"/>
        <v>2.5413549835517775</v>
      </c>
      <c r="G1543" s="17">
        <f t="shared" si="301"/>
        <v>0.16253252073058919</v>
      </c>
      <c r="H1543" s="30">
        <f t="shared" si="302"/>
        <v>2.9499969999999962</v>
      </c>
      <c r="I1543" s="30">
        <f>(C1543-C1542)*'ADF test'!$E$3</f>
        <v>3.5485878702704885</v>
      </c>
      <c r="J1543" s="5">
        <f t="shared" si="305"/>
        <v>0</v>
      </c>
      <c r="K1543" s="49">
        <f t="shared" si="311"/>
        <v>165</v>
      </c>
      <c r="L1543" s="5">
        <f t="shared" si="306"/>
        <v>0</v>
      </c>
      <c r="M1543" s="49">
        <f t="shared" si="312"/>
        <v>-1972</v>
      </c>
      <c r="N1543" s="42">
        <f t="shared" si="303"/>
        <v>0</v>
      </c>
      <c r="P1543" s="5">
        <f t="shared" si="307"/>
        <v>486.74950499999937</v>
      </c>
      <c r="Q1543" s="5">
        <f t="shared" si="308"/>
        <v>-585.51699859463065</v>
      </c>
      <c r="R1543" s="5">
        <f t="shared" si="309"/>
        <v>-98.767493594631276</v>
      </c>
      <c r="S1543" s="3">
        <f t="shared" si="310"/>
        <v>47203.85445126042</v>
      </c>
    </row>
    <row r="1544" spans="1:19" x14ac:dyDescent="0.3">
      <c r="A1544" s="4">
        <v>42555</v>
      </c>
      <c r="B1544" s="11">
        <v>109.400002</v>
      </c>
      <c r="C1544" s="11">
        <v>134.89999399999999</v>
      </c>
      <c r="D1544" s="3">
        <f>B1544-'ADF test'!$E$3*'Profitability analysis'!C1544</f>
        <v>-29.355041093649703</v>
      </c>
      <c r="E1544" s="3">
        <f t="shared" si="304"/>
        <v>-31.845269983291569</v>
      </c>
      <c r="F1544" s="3">
        <f t="shared" si="300"/>
        <v>2.3329772746601569</v>
      </c>
      <c r="G1544" s="17">
        <f t="shared" si="301"/>
        <v>1.0674038348721659</v>
      </c>
      <c r="H1544" s="30">
        <f t="shared" si="302"/>
        <v>5.2000050000000044</v>
      </c>
      <c r="I1544" s="30">
        <f>(C1544-C1543)*'ADF test'!$E$3</f>
        <v>3.2400116579303697</v>
      </c>
      <c r="J1544" s="5">
        <f t="shared" si="305"/>
        <v>-1</v>
      </c>
      <c r="K1544" s="49">
        <f t="shared" si="311"/>
        <v>164</v>
      </c>
      <c r="L1544" s="5">
        <f t="shared" si="306"/>
        <v>-1</v>
      </c>
      <c r="M1544" s="49">
        <f t="shared" si="312"/>
        <v>-1973</v>
      </c>
      <c r="N1544" s="42">
        <f t="shared" si="303"/>
        <v>-1</v>
      </c>
      <c r="P1544" s="5">
        <f t="shared" si="307"/>
        <v>858.00082500000076</v>
      </c>
      <c r="Q1544" s="5">
        <f t="shared" si="308"/>
        <v>-534.60192355851098</v>
      </c>
      <c r="R1544" s="5">
        <f t="shared" si="309"/>
        <v>323.39890144148978</v>
      </c>
      <c r="S1544" s="3">
        <f t="shared" si="310"/>
        <v>47527.253352701911</v>
      </c>
    </row>
    <row r="1545" spans="1:19" x14ac:dyDescent="0.3">
      <c r="A1545" s="4">
        <v>42556</v>
      </c>
      <c r="B1545" s="11">
        <v>110.400002</v>
      </c>
      <c r="C1545" s="11">
        <v>134.550003</v>
      </c>
      <c r="D1545" s="3">
        <f>B1545-'ADF test'!$E$3*'Profitability analysis'!C1545</f>
        <v>-27.995048369799832</v>
      </c>
      <c r="E1545" s="3">
        <f t="shared" si="304"/>
        <v>-31.853150523212523</v>
      </c>
      <c r="F1545" s="3">
        <f t="shared" si="300"/>
        <v>2.3190548070487265</v>
      </c>
      <c r="G1545" s="17">
        <f t="shared" si="301"/>
        <v>1.6636528561921251</v>
      </c>
      <c r="H1545" s="30">
        <f t="shared" si="302"/>
        <v>1</v>
      </c>
      <c r="I1545" s="30">
        <f>(C1545-C1544)*'ADF test'!$E$3</f>
        <v>-0.35999272384984665</v>
      </c>
      <c r="J1545" s="5">
        <f t="shared" si="305"/>
        <v>-10</v>
      </c>
      <c r="K1545" s="49">
        <f t="shared" si="311"/>
        <v>154</v>
      </c>
      <c r="L1545" s="5">
        <f t="shared" si="306"/>
        <v>-10</v>
      </c>
      <c r="M1545" s="49">
        <f t="shared" si="312"/>
        <v>-1983</v>
      </c>
      <c r="N1545" s="42">
        <f t="shared" si="303"/>
        <v>-10</v>
      </c>
      <c r="P1545" s="5">
        <f t="shared" si="307"/>
        <v>164</v>
      </c>
      <c r="Q1545" s="5">
        <f t="shared" si="308"/>
        <v>59.038806711374853</v>
      </c>
      <c r="R1545" s="5">
        <f t="shared" si="309"/>
        <v>223.03880671137486</v>
      </c>
      <c r="S1545" s="3">
        <f t="shared" si="310"/>
        <v>47750.292159413286</v>
      </c>
    </row>
    <row r="1546" spans="1:19" x14ac:dyDescent="0.3">
      <c r="A1546" s="4">
        <v>42558</v>
      </c>
      <c r="B1546" s="11">
        <v>109.449997</v>
      </c>
      <c r="C1546" s="11">
        <v>132.85000600000001</v>
      </c>
      <c r="D1546" s="3">
        <f>B1546-'ADF test'!$E$3*'Profitability analysis'!C1546</f>
        <v>-27.196475404747645</v>
      </c>
      <c r="E1546" s="3">
        <f t="shared" si="304"/>
        <v>-31.838352329418601</v>
      </c>
      <c r="F1546" s="3">
        <f t="shared" si="300"/>
        <v>2.3480983216305944</v>
      </c>
      <c r="G1546" s="17">
        <f t="shared" si="301"/>
        <v>1.9768665059338271</v>
      </c>
      <c r="H1546" s="30">
        <f t="shared" si="302"/>
        <v>-0.95000500000000443</v>
      </c>
      <c r="I1546" s="30">
        <f>(C1546-C1545)*'ADF test'!$E$3</f>
        <v>-1.7485779650522051</v>
      </c>
      <c r="J1546" s="5">
        <f t="shared" si="305"/>
        <v>-10</v>
      </c>
      <c r="K1546" s="49">
        <f t="shared" si="311"/>
        <v>144</v>
      </c>
      <c r="L1546" s="5">
        <f t="shared" si="306"/>
        <v>-10</v>
      </c>
      <c r="M1546" s="49">
        <f t="shared" si="312"/>
        <v>-1993</v>
      </c>
      <c r="N1546" s="42">
        <f t="shared" si="303"/>
        <v>-10</v>
      </c>
      <c r="P1546" s="5">
        <f t="shared" si="307"/>
        <v>-146.30077000000068</v>
      </c>
      <c r="Q1546" s="5">
        <f t="shared" si="308"/>
        <v>269.28100661803956</v>
      </c>
      <c r="R1546" s="5">
        <f t="shared" si="309"/>
        <v>122.98023661803887</v>
      </c>
      <c r="S1546" s="3">
        <f t="shared" si="310"/>
        <v>47873.272396031323</v>
      </c>
    </row>
    <row r="1547" spans="1:19" x14ac:dyDescent="0.3">
      <c r="A1547" s="4">
        <v>42559</v>
      </c>
      <c r="B1547" s="11">
        <v>108.099998</v>
      </c>
      <c r="C1547" s="11">
        <v>129.699997</v>
      </c>
      <c r="D1547" s="3">
        <f>B1547-'ADF test'!$E$3*'Profitability analysis'!C1547</f>
        <v>-25.306447318160906</v>
      </c>
      <c r="E1547" s="3">
        <f t="shared" si="304"/>
        <v>-31.783271903383866</v>
      </c>
      <c r="F1547" s="3">
        <f t="shared" si="300"/>
        <v>2.4820648326070809</v>
      </c>
      <c r="G1547" s="17">
        <f t="shared" si="301"/>
        <v>2.6094502045782231</v>
      </c>
      <c r="H1547" s="30">
        <f t="shared" si="302"/>
        <v>-1.3499989999999968</v>
      </c>
      <c r="I1547" s="30">
        <f>(C1547-C1546)*'ADF test'!$E$3</f>
        <v>-3.2400270865867196</v>
      </c>
      <c r="J1547" s="5">
        <f t="shared" si="305"/>
        <v>0</v>
      </c>
      <c r="K1547" s="49">
        <f t="shared" si="311"/>
        <v>144</v>
      </c>
      <c r="L1547" s="5">
        <f t="shared" si="306"/>
        <v>0</v>
      </c>
      <c r="M1547" s="49">
        <f t="shared" si="312"/>
        <v>-1993</v>
      </c>
      <c r="N1547" s="42">
        <f t="shared" si="303"/>
        <v>0</v>
      </c>
      <c r="P1547" s="5">
        <f t="shared" si="307"/>
        <v>-194.39985599999955</v>
      </c>
      <c r="Q1547" s="5">
        <f t="shared" si="308"/>
        <v>466.56390046848765</v>
      </c>
      <c r="R1547" s="5">
        <f t="shared" si="309"/>
        <v>272.1640444684881</v>
      </c>
      <c r="S1547" s="3">
        <f t="shared" si="310"/>
        <v>48145.436440499812</v>
      </c>
    </row>
    <row r="1548" spans="1:19" x14ac:dyDescent="0.3">
      <c r="A1548" s="4">
        <v>42562</v>
      </c>
      <c r="B1548" s="11">
        <v>113.699997</v>
      </c>
      <c r="C1548" s="11">
        <v>135.199997</v>
      </c>
      <c r="D1548" s="3">
        <f>B1548-'ADF test'!$E$3*'Profitability analysis'!C1548</f>
        <v>-25.363622305989821</v>
      </c>
      <c r="E1548" s="3">
        <f t="shared" si="304"/>
        <v>-31.639920337454139</v>
      </c>
      <c r="F1548" s="3">
        <f t="shared" si="300"/>
        <v>2.7213304559400866</v>
      </c>
      <c r="G1548" s="17">
        <f t="shared" si="301"/>
        <v>2.3063343952824589</v>
      </c>
      <c r="H1548" s="30">
        <f t="shared" si="302"/>
        <v>5.5999989999999968</v>
      </c>
      <c r="I1548" s="30">
        <f>(C1548-C1547)*'ADF test'!$E$3</f>
        <v>5.65717398782889</v>
      </c>
      <c r="J1548" s="5">
        <f t="shared" si="305"/>
        <v>-10</v>
      </c>
      <c r="K1548" s="49">
        <f t="shared" si="311"/>
        <v>134</v>
      </c>
      <c r="L1548" s="5">
        <f t="shared" si="306"/>
        <v>-10</v>
      </c>
      <c r="M1548" s="49">
        <f t="shared" si="312"/>
        <v>-2003</v>
      </c>
      <c r="N1548" s="42">
        <f t="shared" si="303"/>
        <v>-10</v>
      </c>
      <c r="P1548" s="5">
        <f t="shared" si="307"/>
        <v>806.39985599999955</v>
      </c>
      <c r="Q1548" s="5">
        <f t="shared" si="308"/>
        <v>-814.63305424736018</v>
      </c>
      <c r="R1548" s="5">
        <f t="shared" si="309"/>
        <v>-8.2331982473606331</v>
      </c>
      <c r="S1548" s="3">
        <f t="shared" si="310"/>
        <v>48137.20324225245</v>
      </c>
    </row>
    <row r="1549" spans="1:19" x14ac:dyDescent="0.3">
      <c r="A1549" s="4">
        <v>42563</v>
      </c>
      <c r="B1549" s="11">
        <v>113.949997</v>
      </c>
      <c r="C1549" s="11">
        <v>137.85000600000001</v>
      </c>
      <c r="D1549" s="3">
        <f>B1549-'ADF test'!$E$3*'Profitability analysis'!C1549</f>
        <v>-27.839360848228438</v>
      </c>
      <c r="E1549" s="3">
        <f t="shared" si="304"/>
        <v>-31.540526955049241</v>
      </c>
      <c r="F1549" s="3">
        <f t="shared" si="300"/>
        <v>2.805420003401184</v>
      </c>
      <c r="G1549" s="17">
        <f t="shared" si="301"/>
        <v>1.3192912655978966</v>
      </c>
      <c r="H1549" s="30">
        <f t="shared" si="302"/>
        <v>0.25</v>
      </c>
      <c r="I1549" s="30">
        <f>(C1549-C1548)*'ADF test'!$E$3</f>
        <v>2.7257385422386387</v>
      </c>
      <c r="J1549" s="5">
        <f t="shared" si="305"/>
        <v>-1</v>
      </c>
      <c r="K1549" s="49">
        <f t="shared" si="311"/>
        <v>133</v>
      </c>
      <c r="L1549" s="5">
        <f t="shared" si="306"/>
        <v>-1</v>
      </c>
      <c r="M1549" s="49">
        <f t="shared" si="312"/>
        <v>-2004</v>
      </c>
      <c r="N1549" s="42">
        <f t="shared" si="303"/>
        <v>-1</v>
      </c>
      <c r="P1549" s="5">
        <f t="shared" si="307"/>
        <v>33.5</v>
      </c>
      <c r="Q1549" s="5">
        <f t="shared" si="308"/>
        <v>-365.24896465997756</v>
      </c>
      <c r="R1549" s="5">
        <f t="shared" si="309"/>
        <v>-331.74896465997756</v>
      </c>
      <c r="S1549" s="3">
        <f t="shared" si="310"/>
        <v>47805.454277592471</v>
      </c>
    </row>
    <row r="1550" spans="1:19" x14ac:dyDescent="0.3">
      <c r="A1550" s="4">
        <v>42564</v>
      </c>
      <c r="B1550" s="11">
        <v>112.099998</v>
      </c>
      <c r="C1550" s="11">
        <v>134.800003</v>
      </c>
      <c r="D1550" s="3">
        <f>B1550-'ADF test'!$E$3*'Profitability analysis'!C1550</f>
        <v>-26.552196641973893</v>
      </c>
      <c r="E1550" s="3">
        <f t="shared" si="304"/>
        <v>-31.317083856594603</v>
      </c>
      <c r="F1550" s="3">
        <f t="shared" si="300"/>
        <v>2.9283724935912221</v>
      </c>
      <c r="G1550" s="17">
        <f t="shared" si="301"/>
        <v>1.6271451890252087</v>
      </c>
      <c r="H1550" s="30">
        <f t="shared" si="302"/>
        <v>-1.8499989999999968</v>
      </c>
      <c r="I1550" s="30">
        <f>(C1550-C1549)*'ADF test'!$E$3</f>
        <v>-3.1371632062545634</v>
      </c>
      <c r="J1550" s="5">
        <f t="shared" si="305"/>
        <v>-10</v>
      </c>
      <c r="K1550" s="49">
        <f t="shared" si="311"/>
        <v>123</v>
      </c>
      <c r="L1550" s="5">
        <f t="shared" si="306"/>
        <v>-10</v>
      </c>
      <c r="M1550" s="49">
        <f t="shared" si="312"/>
        <v>-2014</v>
      </c>
      <c r="N1550" s="42">
        <f t="shared" si="303"/>
        <v>-10</v>
      </c>
      <c r="P1550" s="5">
        <f t="shared" si="307"/>
        <v>-246.04986699999958</v>
      </c>
      <c r="Q1550" s="5">
        <f t="shared" si="308"/>
        <v>417.2427064318569</v>
      </c>
      <c r="R1550" s="5">
        <f t="shared" si="309"/>
        <v>171.19283943185732</v>
      </c>
      <c r="S1550" s="3">
        <f t="shared" si="310"/>
        <v>47976.647117024331</v>
      </c>
    </row>
    <row r="1551" spans="1:19" x14ac:dyDescent="0.3">
      <c r="A1551" s="4">
        <v>42565</v>
      </c>
      <c r="B1551" s="11">
        <v>116.949997</v>
      </c>
      <c r="C1551" s="11">
        <v>140.85000600000001</v>
      </c>
      <c r="D1551" s="3">
        <f>B1551-'ADF test'!$E$3*'Profitability analysis'!C1551</f>
        <v>-27.925092114316925</v>
      </c>
      <c r="E1551" s="3">
        <f t="shared" si="304"/>
        <v>-31.264601943615059</v>
      </c>
      <c r="F1551" s="3">
        <f t="shared" si="300"/>
        <v>2.9757939809545166</v>
      </c>
      <c r="G1551" s="17">
        <f t="shared" si="301"/>
        <v>1.1222248081256456</v>
      </c>
      <c r="H1551" s="30">
        <f t="shared" si="302"/>
        <v>4.8499989999999968</v>
      </c>
      <c r="I1551" s="30">
        <f>(C1551-C1550)*'ADF test'!$E$3</f>
        <v>6.2228944723430493</v>
      </c>
      <c r="J1551" s="5">
        <f t="shared" si="305"/>
        <v>-1</v>
      </c>
      <c r="K1551" s="49">
        <f t="shared" si="311"/>
        <v>122</v>
      </c>
      <c r="L1551" s="5">
        <f t="shared" si="306"/>
        <v>-1</v>
      </c>
      <c r="M1551" s="49">
        <f t="shared" si="312"/>
        <v>-2015</v>
      </c>
      <c r="N1551" s="42">
        <f t="shared" si="303"/>
        <v>-1</v>
      </c>
      <c r="P1551" s="5">
        <f t="shared" si="307"/>
        <v>596.54987699999958</v>
      </c>
      <c r="Q1551" s="5">
        <f t="shared" si="308"/>
        <v>-765.41602009819508</v>
      </c>
      <c r="R1551" s="5">
        <f t="shared" si="309"/>
        <v>-168.86614309819549</v>
      </c>
      <c r="S1551" s="3">
        <f t="shared" si="310"/>
        <v>47807.780973926136</v>
      </c>
    </row>
    <row r="1552" spans="1:19" x14ac:dyDescent="0.3">
      <c r="A1552" s="4">
        <v>42566</v>
      </c>
      <c r="B1552" s="11">
        <v>114.650002</v>
      </c>
      <c r="C1552" s="11">
        <v>139.949997</v>
      </c>
      <c r="D1552" s="3">
        <f>B1552-'ADF test'!$E$3*'Profitability analysis'!C1552</f>
        <v>-29.299358477296579</v>
      </c>
      <c r="E1552" s="3">
        <f t="shared" si="304"/>
        <v>-31.198578329288331</v>
      </c>
      <c r="F1552" s="3">
        <f t="shared" si="300"/>
        <v>2.9973339526228044</v>
      </c>
      <c r="G1552" s="17">
        <f t="shared" si="301"/>
        <v>0.63363638553850432</v>
      </c>
      <c r="H1552" s="30">
        <f t="shared" si="302"/>
        <v>-2.2999949999999956</v>
      </c>
      <c r="I1552" s="30">
        <f>(C1552-C1551)*'ADF test'!$E$3</f>
        <v>-0.92572863702035557</v>
      </c>
      <c r="J1552" s="5">
        <f t="shared" si="305"/>
        <v>0</v>
      </c>
      <c r="K1552" s="49">
        <f t="shared" si="311"/>
        <v>122</v>
      </c>
      <c r="L1552" s="5">
        <f t="shared" si="306"/>
        <v>0</v>
      </c>
      <c r="M1552" s="49">
        <f t="shared" si="312"/>
        <v>-2015</v>
      </c>
      <c r="N1552" s="42">
        <f t="shared" si="303"/>
        <v>0</v>
      </c>
      <c r="P1552" s="5">
        <f t="shared" si="307"/>
        <v>-280.59938999999946</v>
      </c>
      <c r="Q1552" s="5">
        <f t="shared" si="308"/>
        <v>112.93889371648338</v>
      </c>
      <c r="R1552" s="5">
        <f t="shared" si="309"/>
        <v>-167.66049628351607</v>
      </c>
      <c r="S1552" s="3">
        <f t="shared" si="310"/>
        <v>47640.120477642617</v>
      </c>
    </row>
    <row r="1553" spans="1:19" x14ac:dyDescent="0.3">
      <c r="A1553" s="4">
        <v>42569</v>
      </c>
      <c r="B1553" s="11">
        <v>110.650002</v>
      </c>
      <c r="C1553" s="11">
        <v>138.39999399999999</v>
      </c>
      <c r="D1553" s="3">
        <f>B1553-'ADF test'!$E$3*'Profitability analysis'!C1553</f>
        <v>-31.705060904086253</v>
      </c>
      <c r="E1553" s="3">
        <f t="shared" si="304"/>
        <v>-31.232370931950843</v>
      </c>
      <c r="F1553" s="3">
        <f t="shared" si="300"/>
        <v>2.9971321439006848</v>
      </c>
      <c r="G1553" s="17">
        <f t="shared" si="301"/>
        <v>-0.15771409115122181</v>
      </c>
      <c r="H1553" s="30">
        <f t="shared" si="302"/>
        <v>-4</v>
      </c>
      <c r="I1553" s="30">
        <f>(C1553-C1552)*'ADF test'!$E$3</f>
        <v>-1.5942975732103208</v>
      </c>
      <c r="J1553" s="5">
        <f t="shared" si="305"/>
        <v>0</v>
      </c>
      <c r="K1553" s="49">
        <f t="shared" si="311"/>
        <v>122</v>
      </c>
      <c r="L1553" s="5">
        <f t="shared" si="306"/>
        <v>0</v>
      </c>
      <c r="M1553" s="49">
        <f t="shared" si="312"/>
        <v>-2015</v>
      </c>
      <c r="N1553" s="42">
        <f t="shared" si="303"/>
        <v>0</v>
      </c>
      <c r="P1553" s="5">
        <f t="shared" si="307"/>
        <v>-488</v>
      </c>
      <c r="Q1553" s="5">
        <f t="shared" si="308"/>
        <v>194.50430393165914</v>
      </c>
      <c r="R1553" s="5">
        <f t="shared" si="309"/>
        <v>-293.49569606834086</v>
      </c>
      <c r="S1553" s="3">
        <f t="shared" si="310"/>
        <v>47346.624781574275</v>
      </c>
    </row>
    <row r="1554" spans="1:19" x14ac:dyDescent="0.3">
      <c r="A1554" s="4">
        <v>42570</v>
      </c>
      <c r="B1554" s="11">
        <v>111.650002</v>
      </c>
      <c r="C1554" s="11">
        <v>137.14999399999999</v>
      </c>
      <c r="D1554" s="3">
        <f>B1554-'ADF test'!$E$3*'Profitability analysis'!C1554</f>
        <v>-29.41933954321604</v>
      </c>
      <c r="E1554" s="3">
        <f t="shared" si="304"/>
        <v>-31.112161812457195</v>
      </c>
      <c r="F1554" s="3">
        <f t="shared" ref="F1554:F1617" si="313">_xlfn.STDEV.S(D1525:D1554)</f>
        <v>2.9950481535622959</v>
      </c>
      <c r="G1554" s="17">
        <f t="shared" ref="G1554:G1617" si="314">(D1554-E1554)/F1554</f>
        <v>0.56520702921845201</v>
      </c>
      <c r="H1554" s="30">
        <f t="shared" ref="H1554:H1617" si="315">B1554-B1553</f>
        <v>1</v>
      </c>
      <c r="I1554" s="30">
        <f>(C1554-C1553)*'ADF test'!$E$3</f>
        <v>-1.2857213608702023</v>
      </c>
      <c r="J1554" s="5">
        <f t="shared" si="305"/>
        <v>0</v>
      </c>
      <c r="K1554" s="49">
        <f t="shared" si="311"/>
        <v>122</v>
      </c>
      <c r="L1554" s="5">
        <f t="shared" si="306"/>
        <v>0</v>
      </c>
      <c r="M1554" s="49">
        <f t="shared" si="312"/>
        <v>-2015</v>
      </c>
      <c r="N1554" s="42">
        <f t="shared" si="303"/>
        <v>0</v>
      </c>
      <c r="P1554" s="5">
        <f t="shared" si="307"/>
        <v>122</v>
      </c>
      <c r="Q1554" s="5">
        <f t="shared" si="308"/>
        <v>156.85800602616467</v>
      </c>
      <c r="R1554" s="5">
        <f t="shared" si="309"/>
        <v>278.85800602616467</v>
      </c>
      <c r="S1554" s="3">
        <f t="shared" si="310"/>
        <v>47625.482787600442</v>
      </c>
    </row>
    <row r="1555" spans="1:19" x14ac:dyDescent="0.3">
      <c r="A1555" s="4">
        <v>42571</v>
      </c>
      <c r="B1555" s="11">
        <v>109.75</v>
      </c>
      <c r="C1555" s="11">
        <v>136.64999399999999</v>
      </c>
      <c r="D1555" s="3">
        <f>B1555-'ADF test'!$E$3*'Profitability analysis'!C1555</f>
        <v>-30.805052998867978</v>
      </c>
      <c r="E1555" s="3">
        <f t="shared" si="304"/>
        <v>-31.014025729255227</v>
      </c>
      <c r="F1555" s="3">
        <f t="shared" si="313"/>
        <v>2.9536117850050987</v>
      </c>
      <c r="G1555" s="17">
        <f t="shared" si="314"/>
        <v>7.0751590120327168E-2</v>
      </c>
      <c r="H1555" s="30">
        <f t="shared" si="315"/>
        <v>-1.9000020000000006</v>
      </c>
      <c r="I1555" s="30">
        <f>(C1555-C1554)*'ADF test'!$E$3</f>
        <v>-0.51428854434808091</v>
      </c>
      <c r="J1555" s="5">
        <f t="shared" si="305"/>
        <v>0</v>
      </c>
      <c r="K1555" s="49">
        <f t="shared" si="311"/>
        <v>122</v>
      </c>
      <c r="L1555" s="5">
        <f t="shared" si="306"/>
        <v>0</v>
      </c>
      <c r="M1555" s="49">
        <f t="shared" si="312"/>
        <v>-2015</v>
      </c>
      <c r="N1555" s="42">
        <f t="shared" si="303"/>
        <v>0</v>
      </c>
      <c r="P1555" s="5">
        <f t="shared" si="307"/>
        <v>-231.80024400000008</v>
      </c>
      <c r="Q1555" s="5">
        <f t="shared" si="308"/>
        <v>62.743202410465869</v>
      </c>
      <c r="R1555" s="5">
        <f t="shared" si="309"/>
        <v>-169.05704158953421</v>
      </c>
      <c r="S1555" s="3">
        <f t="shared" si="310"/>
        <v>47456.425746010907</v>
      </c>
    </row>
    <row r="1556" spans="1:19" x14ac:dyDescent="0.3">
      <c r="A1556" s="4">
        <v>42572</v>
      </c>
      <c r="B1556" s="11">
        <v>107.150002</v>
      </c>
      <c r="C1556" s="11">
        <v>130.949997</v>
      </c>
      <c r="D1556" s="3">
        <f>B1556-'ADF test'!$E$3*'Profitability analysis'!C1556</f>
        <v>-27.542164679031117</v>
      </c>
      <c r="E1556" s="3">
        <f t="shared" si="304"/>
        <v>-30.805940045738041</v>
      </c>
      <c r="F1556" s="3">
        <f t="shared" si="313"/>
        <v>2.9715249390296843</v>
      </c>
      <c r="G1556" s="17">
        <f t="shared" si="314"/>
        <v>1.0983503196754829</v>
      </c>
      <c r="H1556" s="30">
        <f t="shared" si="315"/>
        <v>-2.5999979999999994</v>
      </c>
      <c r="I1556" s="30">
        <f>(C1556-C1555)*'ADF test'!$E$3</f>
        <v>-5.8628863198368526</v>
      </c>
      <c r="J1556" s="5">
        <f t="shared" si="305"/>
        <v>-1</v>
      </c>
      <c r="K1556" s="49">
        <f t="shared" si="311"/>
        <v>121</v>
      </c>
      <c r="L1556" s="5">
        <f t="shared" si="306"/>
        <v>-1</v>
      </c>
      <c r="M1556" s="49">
        <f t="shared" si="312"/>
        <v>-2016</v>
      </c>
      <c r="N1556" s="42">
        <f t="shared" si="303"/>
        <v>-1</v>
      </c>
      <c r="P1556" s="5">
        <f t="shared" si="307"/>
        <v>-317.19975599999992</v>
      </c>
      <c r="Q1556" s="5">
        <f t="shared" si="308"/>
        <v>715.27213102009603</v>
      </c>
      <c r="R1556" s="5">
        <f t="shared" si="309"/>
        <v>398.0723750200961</v>
      </c>
      <c r="S1556" s="3">
        <f t="shared" si="310"/>
        <v>47854.498121031007</v>
      </c>
    </row>
    <row r="1557" spans="1:19" x14ac:dyDescent="0.3">
      <c r="A1557" s="4">
        <v>42573</v>
      </c>
      <c r="B1557" s="11">
        <v>106.25</v>
      </c>
      <c r="C1557" s="11">
        <v>126.449997</v>
      </c>
      <c r="D1557" s="3">
        <f>B1557-'ADF test'!$E$3*'Profitability analysis'!C1557</f>
        <v>-23.813569779898387</v>
      </c>
      <c r="E1557" s="3">
        <f t="shared" si="304"/>
        <v>-30.501667823412745</v>
      </c>
      <c r="F1557" s="3">
        <f t="shared" si="313"/>
        <v>3.2035703225394907</v>
      </c>
      <c r="G1557" s="17">
        <f t="shared" si="314"/>
        <v>2.0877013363679371</v>
      </c>
      <c r="H1557" s="30">
        <f t="shared" si="315"/>
        <v>-0.90000200000000063</v>
      </c>
      <c r="I1557" s="30">
        <f>(C1557-C1556)*'ADF test'!$E$3</f>
        <v>-4.6285968991327282</v>
      </c>
      <c r="J1557" s="5">
        <f t="shared" si="305"/>
        <v>-10</v>
      </c>
      <c r="K1557" s="49">
        <f t="shared" si="311"/>
        <v>111</v>
      </c>
      <c r="L1557" s="5">
        <f t="shared" si="306"/>
        <v>-10</v>
      </c>
      <c r="M1557" s="49">
        <f t="shared" si="312"/>
        <v>-2026</v>
      </c>
      <c r="N1557" s="42">
        <f t="shared" si="303"/>
        <v>-10</v>
      </c>
      <c r="P1557" s="5">
        <f t="shared" si="307"/>
        <v>-108.90024200000008</v>
      </c>
      <c r="Q1557" s="5">
        <f t="shared" si="308"/>
        <v>560.06022479506009</v>
      </c>
      <c r="R1557" s="5">
        <f t="shared" si="309"/>
        <v>451.15998279506005</v>
      </c>
      <c r="S1557" s="3">
        <f t="shared" si="310"/>
        <v>48305.65810382607</v>
      </c>
    </row>
    <row r="1558" spans="1:19" x14ac:dyDescent="0.3">
      <c r="A1558" s="4">
        <v>42576</v>
      </c>
      <c r="B1558" s="11">
        <v>109.849998</v>
      </c>
      <c r="C1558" s="11">
        <v>131.39999399999999</v>
      </c>
      <c r="D1558" s="3">
        <f>B1558-'ADF test'!$E$3*'Profitability analysis'!C1558</f>
        <v>-25.305025283213126</v>
      </c>
      <c r="E1558" s="3">
        <f t="shared" si="304"/>
        <v>-30.244095394328422</v>
      </c>
      <c r="F1558" s="3">
        <f t="shared" si="313"/>
        <v>3.3022156865439563</v>
      </c>
      <c r="G1558" s="17">
        <f t="shared" si="314"/>
        <v>1.4956836802760283</v>
      </c>
      <c r="H1558" s="30">
        <f t="shared" si="315"/>
        <v>3.5999979999999994</v>
      </c>
      <c r="I1558" s="30">
        <f>(C1558-C1557)*'ADF test'!$E$3</f>
        <v>5.0914535033147308</v>
      </c>
      <c r="J1558" s="5">
        <f t="shared" si="305"/>
        <v>-1</v>
      </c>
      <c r="K1558" s="49">
        <f t="shared" si="311"/>
        <v>110</v>
      </c>
      <c r="L1558" s="5">
        <f t="shared" si="306"/>
        <v>-1</v>
      </c>
      <c r="M1558" s="49">
        <f t="shared" si="312"/>
        <v>-2027</v>
      </c>
      <c r="N1558" s="42">
        <f t="shared" si="303"/>
        <v>-1</v>
      </c>
      <c r="P1558" s="5">
        <f t="shared" si="307"/>
        <v>399.5997779999999</v>
      </c>
      <c r="Q1558" s="5">
        <f t="shared" si="308"/>
        <v>-565.15133886793512</v>
      </c>
      <c r="R1558" s="5">
        <f t="shared" si="309"/>
        <v>-165.55156086793522</v>
      </c>
      <c r="S1558" s="3">
        <f t="shared" si="310"/>
        <v>48140.106542958136</v>
      </c>
    </row>
    <row r="1559" spans="1:19" x14ac:dyDescent="0.3">
      <c r="A1559" s="4">
        <v>42577</v>
      </c>
      <c r="B1559" s="11">
        <v>110.550003</v>
      </c>
      <c r="C1559" s="11">
        <v>129.699997</v>
      </c>
      <c r="D1559" s="3">
        <f>B1559-'ADF test'!$E$3*'Profitability analysis'!C1559</f>
        <v>-22.856442318160902</v>
      </c>
      <c r="E1559" s="3">
        <f t="shared" si="304"/>
        <v>-29.914063500072366</v>
      </c>
      <c r="F1559" s="3">
        <f t="shared" si="313"/>
        <v>3.529322077440213</v>
      </c>
      <c r="G1559" s="17">
        <f t="shared" si="314"/>
        <v>1.9997101502933099</v>
      </c>
      <c r="H1559" s="30">
        <f t="shared" si="315"/>
        <v>0.70000500000000443</v>
      </c>
      <c r="I1559" s="30">
        <f>(C1559-C1558)*'ADF test'!$E$3</f>
        <v>-1.7485779650522051</v>
      </c>
      <c r="J1559" s="5">
        <f t="shared" si="305"/>
        <v>-10</v>
      </c>
      <c r="K1559" s="49">
        <f t="shared" si="311"/>
        <v>100</v>
      </c>
      <c r="L1559" s="5">
        <f t="shared" si="306"/>
        <v>-10</v>
      </c>
      <c r="M1559" s="49">
        <f t="shared" si="312"/>
        <v>-2037</v>
      </c>
      <c r="N1559" s="42">
        <f t="shared" si="303"/>
        <v>-10</v>
      </c>
      <c r="P1559" s="5">
        <f t="shared" si="307"/>
        <v>77.000550000000487</v>
      </c>
      <c r="Q1559" s="5">
        <f t="shared" si="308"/>
        <v>192.34357615574257</v>
      </c>
      <c r="R1559" s="5">
        <f t="shared" si="309"/>
        <v>269.34412615574308</v>
      </c>
      <c r="S1559" s="3">
        <f t="shared" si="310"/>
        <v>48409.450669113881</v>
      </c>
    </row>
    <row r="1560" spans="1:19" x14ac:dyDescent="0.3">
      <c r="A1560" s="4">
        <v>42578</v>
      </c>
      <c r="B1560" s="11">
        <v>112.300003</v>
      </c>
      <c r="C1560" s="11">
        <v>130.699997</v>
      </c>
      <c r="D1560" s="3">
        <f>B1560-'ADF test'!$E$3*'Profitability analysis'!C1560</f>
        <v>-22.135019406857083</v>
      </c>
      <c r="E1560" s="3">
        <f t="shared" si="304"/>
        <v>-29.550209686708811</v>
      </c>
      <c r="F1560" s="3">
        <f t="shared" si="313"/>
        <v>3.7505451615089371</v>
      </c>
      <c r="G1560" s="17">
        <f t="shared" si="314"/>
        <v>1.9770966514287789</v>
      </c>
      <c r="H1560" s="30">
        <f t="shared" si="315"/>
        <v>1.75</v>
      </c>
      <c r="I1560" s="30">
        <f>(C1560-C1559)*'ADF test'!$E$3</f>
        <v>1.0285770886961618</v>
      </c>
      <c r="J1560" s="5">
        <f t="shared" si="305"/>
        <v>-10</v>
      </c>
      <c r="K1560" s="49">
        <f t="shared" si="311"/>
        <v>90</v>
      </c>
      <c r="L1560" s="5">
        <f t="shared" si="306"/>
        <v>-10</v>
      </c>
      <c r="M1560" s="49">
        <f t="shared" si="312"/>
        <v>-2047</v>
      </c>
      <c r="N1560" s="42">
        <f t="shared" si="303"/>
        <v>-10</v>
      </c>
      <c r="P1560" s="5">
        <f t="shared" si="307"/>
        <v>175</v>
      </c>
      <c r="Q1560" s="5">
        <f t="shared" si="308"/>
        <v>-102.85770886961618</v>
      </c>
      <c r="R1560" s="5">
        <f t="shared" si="309"/>
        <v>72.142291130383825</v>
      </c>
      <c r="S1560" s="3">
        <f t="shared" si="310"/>
        <v>48481.592960244263</v>
      </c>
    </row>
    <row r="1561" spans="1:19" x14ac:dyDescent="0.3">
      <c r="A1561" s="4">
        <v>42579</v>
      </c>
      <c r="B1561" s="11">
        <v>110.650002</v>
      </c>
      <c r="C1561" s="11">
        <v>129</v>
      </c>
      <c r="D1561" s="3">
        <f>B1561-'ADF test'!$E$3*'Profitability analysis'!C1561</f>
        <v>-22.036442441804866</v>
      </c>
      <c r="E1561" s="3">
        <f t="shared" si="304"/>
        <v>-29.127073917970048</v>
      </c>
      <c r="F1561" s="3">
        <f t="shared" si="313"/>
        <v>3.8604131221381</v>
      </c>
      <c r="G1561" s="17">
        <f t="shared" si="314"/>
        <v>1.8367545782866932</v>
      </c>
      <c r="H1561" s="30">
        <f t="shared" si="315"/>
        <v>-1.6500010000000032</v>
      </c>
      <c r="I1561" s="30">
        <f>(C1561-C1560)*'ADF test'!$E$3</f>
        <v>-1.7485779650522051</v>
      </c>
      <c r="J1561" s="5">
        <f t="shared" si="305"/>
        <v>-10</v>
      </c>
      <c r="K1561" s="49">
        <f t="shared" si="311"/>
        <v>80</v>
      </c>
      <c r="L1561" s="5">
        <f t="shared" si="306"/>
        <v>-10</v>
      </c>
      <c r="M1561" s="49">
        <f t="shared" si="312"/>
        <v>-2057</v>
      </c>
      <c r="N1561" s="42">
        <f t="shared" si="303"/>
        <v>-10</v>
      </c>
      <c r="P1561" s="5">
        <f t="shared" si="307"/>
        <v>-148.50009000000028</v>
      </c>
      <c r="Q1561" s="5">
        <f t="shared" si="308"/>
        <v>157.37201685469844</v>
      </c>
      <c r="R1561" s="5">
        <f t="shared" si="309"/>
        <v>8.8719268546981596</v>
      </c>
      <c r="S1561" s="3">
        <f t="shared" si="310"/>
        <v>48490.464887098962</v>
      </c>
    </row>
    <row r="1562" spans="1:19" x14ac:dyDescent="0.3">
      <c r="A1562" s="4">
        <v>42580</v>
      </c>
      <c r="B1562" s="11">
        <v>111.650002</v>
      </c>
      <c r="C1562" s="11">
        <v>127.400002</v>
      </c>
      <c r="D1562" s="3">
        <f>B1562-'ADF test'!$E$3*'Profitability analysis'!C1562</f>
        <v>-19.390721157045192</v>
      </c>
      <c r="E1562" s="3">
        <f t="shared" si="304"/>
        <v>-28.608169638449148</v>
      </c>
      <c r="F1562" s="3">
        <f t="shared" si="313"/>
        <v>4.089101013645533</v>
      </c>
      <c r="G1562" s="17">
        <f t="shared" si="314"/>
        <v>2.2541503500756948</v>
      </c>
      <c r="H1562" s="30">
        <f t="shared" si="315"/>
        <v>1</v>
      </c>
      <c r="I1562" s="30">
        <f>(C1562-C1561)*'ADF test'!$E$3</f>
        <v>-1.6457212847596809</v>
      </c>
      <c r="J1562" s="5">
        <f t="shared" si="305"/>
        <v>-10</v>
      </c>
      <c r="K1562" s="49">
        <f t="shared" si="311"/>
        <v>70</v>
      </c>
      <c r="L1562" s="5">
        <f t="shared" si="306"/>
        <v>-10</v>
      </c>
      <c r="M1562" s="49">
        <f t="shared" si="312"/>
        <v>-2067</v>
      </c>
      <c r="N1562" s="42">
        <f t="shared" si="303"/>
        <v>-10</v>
      </c>
      <c r="P1562" s="5">
        <f t="shared" si="307"/>
        <v>80</v>
      </c>
      <c r="Q1562" s="5">
        <f t="shared" si="308"/>
        <v>131.65770278077449</v>
      </c>
      <c r="R1562" s="5">
        <f t="shared" si="309"/>
        <v>211.65770278077449</v>
      </c>
      <c r="S1562" s="3">
        <f t="shared" si="310"/>
        <v>48702.122589879735</v>
      </c>
    </row>
    <row r="1563" spans="1:19" x14ac:dyDescent="0.3">
      <c r="A1563" s="4">
        <v>42583</v>
      </c>
      <c r="B1563" s="11">
        <v>109.800003</v>
      </c>
      <c r="C1563" s="11">
        <v>125</v>
      </c>
      <c r="D1563" s="3">
        <f>B1563-'ADF test'!$E$3*'Profitability analysis'!C1563</f>
        <v>-18.772133087020222</v>
      </c>
      <c r="E1563" s="3">
        <f t="shared" si="304"/>
        <v>-28.011312197208273</v>
      </c>
      <c r="F1563" s="3">
        <f t="shared" si="313"/>
        <v>4.176462261264696</v>
      </c>
      <c r="G1563" s="17">
        <f t="shared" si="314"/>
        <v>2.2122022257637468</v>
      </c>
      <c r="H1563" s="30">
        <f t="shared" si="315"/>
        <v>-1.8499989999999968</v>
      </c>
      <c r="I1563" s="30">
        <f>(C1563-C1562)*'ADF test'!$E$3</f>
        <v>-2.4685870700249666</v>
      </c>
      <c r="J1563" s="5">
        <f t="shared" si="305"/>
        <v>-10</v>
      </c>
      <c r="K1563" s="49">
        <f t="shared" si="311"/>
        <v>60</v>
      </c>
      <c r="L1563" s="5">
        <f t="shared" si="306"/>
        <v>-10</v>
      </c>
      <c r="M1563" s="49">
        <f t="shared" si="312"/>
        <v>-2077</v>
      </c>
      <c r="N1563" s="42">
        <f t="shared" si="303"/>
        <v>-10</v>
      </c>
      <c r="P1563" s="5">
        <f t="shared" si="307"/>
        <v>-129.49992999999978</v>
      </c>
      <c r="Q1563" s="5">
        <f t="shared" si="308"/>
        <v>172.80109490174766</v>
      </c>
      <c r="R1563" s="5">
        <f t="shared" si="309"/>
        <v>43.301164901747882</v>
      </c>
      <c r="S1563" s="3">
        <f t="shared" si="310"/>
        <v>48745.423754781485</v>
      </c>
    </row>
    <row r="1564" spans="1:19" x14ac:dyDescent="0.3">
      <c r="A1564" s="4">
        <v>42584</v>
      </c>
      <c r="B1564" s="11">
        <v>109.75</v>
      </c>
      <c r="C1564" s="11">
        <v>125.5</v>
      </c>
      <c r="D1564" s="3">
        <f>B1564-'ADF test'!$E$3*'Profitability analysis'!C1564</f>
        <v>-19.336424631368317</v>
      </c>
      <c r="E1564" s="3">
        <f t="shared" si="304"/>
        <v>-27.482073762083328</v>
      </c>
      <c r="F1564" s="3">
        <f t="shared" si="313"/>
        <v>4.2378447680253766</v>
      </c>
      <c r="G1564" s="17">
        <f t="shared" si="314"/>
        <v>1.9221206949754499</v>
      </c>
      <c r="H1564" s="30">
        <f t="shared" si="315"/>
        <v>-5.0003000000003794E-2</v>
      </c>
      <c r="I1564" s="30">
        <f>(C1564-C1563)*'ADF test'!$E$3</f>
        <v>0.51428854434808091</v>
      </c>
      <c r="J1564" s="5">
        <f t="shared" si="305"/>
        <v>-10</v>
      </c>
      <c r="K1564" s="49">
        <f t="shared" si="311"/>
        <v>50</v>
      </c>
      <c r="L1564" s="5">
        <f t="shared" si="306"/>
        <v>-10</v>
      </c>
      <c r="M1564" s="49">
        <f t="shared" si="312"/>
        <v>-2087</v>
      </c>
      <c r="N1564" s="42">
        <f t="shared" si="303"/>
        <v>-10</v>
      </c>
      <c r="P1564" s="5">
        <f t="shared" si="307"/>
        <v>-3.0001800000002277</v>
      </c>
      <c r="Q1564" s="5">
        <f t="shared" si="308"/>
        <v>-30.857312660884855</v>
      </c>
      <c r="R1564" s="5">
        <f t="shared" si="309"/>
        <v>-33.857492660885086</v>
      </c>
      <c r="S1564" s="3">
        <f t="shared" si="310"/>
        <v>48711.566262120599</v>
      </c>
    </row>
    <row r="1565" spans="1:19" x14ac:dyDescent="0.3">
      <c r="A1565" s="4">
        <v>42585</v>
      </c>
      <c r="B1565" s="11">
        <v>108.800003</v>
      </c>
      <c r="C1565" s="11">
        <v>127.449997</v>
      </c>
      <c r="D1565" s="3">
        <f>B1565-'ADF test'!$E$3*'Profitability analysis'!C1565</f>
        <v>-22.292143868594565</v>
      </c>
      <c r="E1565" s="3">
        <f t="shared" si="304"/>
        <v>-27.122073892257276</v>
      </c>
      <c r="F1565" s="3">
        <f t="shared" si="313"/>
        <v>4.2034265676810234</v>
      </c>
      <c r="G1565" s="17">
        <f t="shared" si="314"/>
        <v>1.1490458905119691</v>
      </c>
      <c r="H1565" s="30">
        <f t="shared" si="315"/>
        <v>-0.94999699999999621</v>
      </c>
      <c r="I1565" s="30">
        <f>(C1565-C1564)*'ADF test'!$E$3</f>
        <v>2.0057222372262458</v>
      </c>
      <c r="J1565" s="5">
        <f t="shared" si="305"/>
        <v>-1</v>
      </c>
      <c r="K1565" s="49">
        <f t="shared" si="311"/>
        <v>49</v>
      </c>
      <c r="L1565" s="5">
        <f t="shared" si="306"/>
        <v>-1</v>
      </c>
      <c r="M1565" s="49">
        <f t="shared" si="312"/>
        <v>-2088</v>
      </c>
      <c r="N1565" s="42">
        <f t="shared" si="303"/>
        <v>-1</v>
      </c>
      <c r="P1565" s="5">
        <f t="shared" si="307"/>
        <v>-47.49984999999981</v>
      </c>
      <c r="Q1565" s="5">
        <f t="shared" si="308"/>
        <v>-100.28611186131229</v>
      </c>
      <c r="R1565" s="5">
        <f t="shared" si="309"/>
        <v>-147.7859618613121</v>
      </c>
      <c r="S1565" s="3">
        <f t="shared" si="310"/>
        <v>48563.780300259285</v>
      </c>
    </row>
    <row r="1566" spans="1:19" x14ac:dyDescent="0.3">
      <c r="A1566" s="4">
        <v>42586</v>
      </c>
      <c r="B1566" s="11">
        <v>110.349998</v>
      </c>
      <c r="C1566" s="11">
        <v>132.39999399999999</v>
      </c>
      <c r="D1566" s="3">
        <f>B1566-'ADF test'!$E$3*'Profitability analysis'!C1566</f>
        <v>-25.833602371909279</v>
      </c>
      <c r="E1566" s="3">
        <f t="shared" si="304"/>
        <v>-26.901218055226312</v>
      </c>
      <c r="F1566" s="3">
        <f t="shared" si="313"/>
        <v>4.0857454055728413</v>
      </c>
      <c r="G1566" s="17">
        <f t="shared" si="314"/>
        <v>0.26130254759898536</v>
      </c>
      <c r="H1566" s="30">
        <f t="shared" si="315"/>
        <v>1.5499949999999956</v>
      </c>
      <c r="I1566" s="30">
        <f>(C1566-C1565)*'ADF test'!$E$3</f>
        <v>5.0914535033147308</v>
      </c>
      <c r="J1566" s="5">
        <f t="shared" si="305"/>
        <v>0</v>
      </c>
      <c r="K1566" s="49">
        <f t="shared" si="311"/>
        <v>49</v>
      </c>
      <c r="L1566" s="5">
        <f t="shared" si="306"/>
        <v>0</v>
      </c>
      <c r="M1566" s="49">
        <f t="shared" si="312"/>
        <v>-2088</v>
      </c>
      <c r="N1566" s="42">
        <f t="shared" si="303"/>
        <v>0</v>
      </c>
      <c r="P1566" s="5">
        <f t="shared" si="307"/>
        <v>75.949754999999783</v>
      </c>
      <c r="Q1566" s="5">
        <f t="shared" si="308"/>
        <v>-249.4812216624218</v>
      </c>
      <c r="R1566" s="5">
        <f t="shared" si="309"/>
        <v>-173.53146666242202</v>
      </c>
      <c r="S1566" s="3">
        <f t="shared" si="310"/>
        <v>48390.248833596859</v>
      </c>
    </row>
    <row r="1567" spans="1:19" x14ac:dyDescent="0.3">
      <c r="A1567" s="4">
        <v>42587</v>
      </c>
      <c r="B1567" s="11">
        <v>111.449997</v>
      </c>
      <c r="C1567" s="11">
        <v>137.10000600000001</v>
      </c>
      <c r="D1567" s="3">
        <f>B1567-'ADF test'!$E$3*'Profitability analysis'!C1567</f>
        <v>-29.567928031706316</v>
      </c>
      <c r="E1567" s="3">
        <f t="shared" si="304"/>
        <v>-26.76983941001464</v>
      </c>
      <c r="F1567" s="3">
        <f t="shared" si="313"/>
        <v>3.9261857483869171</v>
      </c>
      <c r="G1567" s="17">
        <f t="shared" si="314"/>
        <v>-0.71267352107354509</v>
      </c>
      <c r="H1567" s="30">
        <f t="shared" si="315"/>
        <v>1.0999989999999968</v>
      </c>
      <c r="I1567" s="30">
        <f>(C1567-C1566)*'ADF test'!$E$3</f>
        <v>4.8343246597970406</v>
      </c>
      <c r="J1567" s="5">
        <f t="shared" si="305"/>
        <v>0</v>
      </c>
      <c r="K1567" s="49">
        <f t="shared" si="311"/>
        <v>49</v>
      </c>
      <c r="L1567" s="5">
        <f t="shared" si="306"/>
        <v>0</v>
      </c>
      <c r="M1567" s="49">
        <f t="shared" si="312"/>
        <v>-2088</v>
      </c>
      <c r="N1567" s="42">
        <f t="shared" si="303"/>
        <v>0</v>
      </c>
      <c r="P1567" s="5">
        <f t="shared" si="307"/>
        <v>53.899950999999845</v>
      </c>
      <c r="Q1567" s="5">
        <f t="shared" si="308"/>
        <v>-236.88190833005498</v>
      </c>
      <c r="R1567" s="5">
        <f t="shared" si="309"/>
        <v>-182.98195733005514</v>
      </c>
      <c r="S1567" s="3">
        <f t="shared" si="310"/>
        <v>48207.266876266804</v>
      </c>
    </row>
    <row r="1568" spans="1:19" x14ac:dyDescent="0.3">
      <c r="A1568" s="4">
        <v>42590</v>
      </c>
      <c r="B1568" s="11">
        <v>110.150002</v>
      </c>
      <c r="C1568" s="11">
        <v>128.35000600000001</v>
      </c>
      <c r="D1568" s="3">
        <f>B1568-'ADF test'!$E$3*'Profitability analysis'!C1568</f>
        <v>-21.867873505614909</v>
      </c>
      <c r="E1568" s="3">
        <f t="shared" si="304"/>
        <v>-26.479173868165208</v>
      </c>
      <c r="F1568" s="3">
        <f t="shared" si="313"/>
        <v>3.9564467283973275</v>
      </c>
      <c r="G1568" s="17">
        <f t="shared" si="314"/>
        <v>1.165515594953616</v>
      </c>
      <c r="H1568" s="30">
        <f t="shared" si="315"/>
        <v>-1.2999949999999956</v>
      </c>
      <c r="I1568" s="30">
        <f>(C1568-C1567)*'ADF test'!$E$3</f>
        <v>-9.0000495260914164</v>
      </c>
      <c r="J1568" s="5">
        <f t="shared" si="305"/>
        <v>-1</v>
      </c>
      <c r="K1568" s="49">
        <f t="shared" si="311"/>
        <v>48</v>
      </c>
      <c r="L1568" s="5">
        <f t="shared" si="306"/>
        <v>-1</v>
      </c>
      <c r="M1568" s="49">
        <f t="shared" si="312"/>
        <v>-2089</v>
      </c>
      <c r="N1568" s="42">
        <f t="shared" si="303"/>
        <v>-1</v>
      </c>
      <c r="P1568" s="5">
        <f t="shared" si="307"/>
        <v>-63.699754999999783</v>
      </c>
      <c r="Q1568" s="5">
        <f t="shared" si="308"/>
        <v>441.00242677847939</v>
      </c>
      <c r="R1568" s="5">
        <f t="shared" si="309"/>
        <v>377.30267177847963</v>
      </c>
      <c r="S1568" s="3">
        <f t="shared" si="310"/>
        <v>48584.569548045285</v>
      </c>
    </row>
    <row r="1569" spans="1:19" x14ac:dyDescent="0.3">
      <c r="A1569" s="4">
        <v>42591</v>
      </c>
      <c r="B1569" s="11">
        <v>110.400002</v>
      </c>
      <c r="C1569" s="11">
        <v>129.449997</v>
      </c>
      <c r="D1569" s="3">
        <f>B1569-'ADF test'!$E$3*'Profitability analysis'!C1569</f>
        <v>-22.749299045986874</v>
      </c>
      <c r="E1569" s="3">
        <f t="shared" si="304"/>
        <v>-26.241555622397165</v>
      </c>
      <c r="F1569" s="3">
        <f t="shared" si="313"/>
        <v>3.959352824529593</v>
      </c>
      <c r="G1569" s="17">
        <f t="shared" si="314"/>
        <v>0.88202712190096444</v>
      </c>
      <c r="H1569" s="30">
        <f t="shared" si="315"/>
        <v>0.25</v>
      </c>
      <c r="I1569" s="30">
        <f>(C1569-C1568)*'ADF test'!$E$3</f>
        <v>1.131425540371968</v>
      </c>
      <c r="J1569" s="5">
        <f t="shared" si="305"/>
        <v>0</v>
      </c>
      <c r="K1569" s="49">
        <f t="shared" si="311"/>
        <v>48</v>
      </c>
      <c r="L1569" s="5">
        <f t="shared" si="306"/>
        <v>0</v>
      </c>
      <c r="M1569" s="49">
        <f t="shared" si="312"/>
        <v>-2089</v>
      </c>
      <c r="N1569" s="42">
        <f t="shared" si="303"/>
        <v>0</v>
      </c>
      <c r="P1569" s="5">
        <f t="shared" si="307"/>
        <v>12</v>
      </c>
      <c r="Q1569" s="5">
        <f t="shared" si="308"/>
        <v>-54.308425937854466</v>
      </c>
      <c r="R1569" s="5">
        <f t="shared" si="309"/>
        <v>-42.308425937854466</v>
      </c>
      <c r="S1569" s="3">
        <f t="shared" si="310"/>
        <v>48542.261122107433</v>
      </c>
    </row>
    <row r="1570" spans="1:19" x14ac:dyDescent="0.3">
      <c r="A1570" s="4">
        <v>42592</v>
      </c>
      <c r="B1570" s="11">
        <v>106.300003</v>
      </c>
      <c r="C1570" s="11">
        <v>126.099998</v>
      </c>
      <c r="D1570" s="3">
        <f>B1570-'ADF test'!$E$3*'Profitability analysis'!C1570</f>
        <v>-23.403565827431834</v>
      </c>
      <c r="E1570" s="3">
        <f t="shared" si="304"/>
        <v>-25.978507525013995</v>
      </c>
      <c r="F1570" s="3">
        <f t="shared" si="313"/>
        <v>3.8732448190133573</v>
      </c>
      <c r="G1570" s="17">
        <f t="shared" si="314"/>
        <v>0.66480220536074552</v>
      </c>
      <c r="H1570" s="30">
        <f t="shared" si="315"/>
        <v>-4.0999989999999968</v>
      </c>
      <c r="I1570" s="30">
        <f>(C1570-C1569)*'ADF test'!$E$3</f>
        <v>-3.4457322185550501</v>
      </c>
      <c r="J1570" s="5">
        <f t="shared" si="305"/>
        <v>0</v>
      </c>
      <c r="K1570" s="49">
        <f t="shared" si="311"/>
        <v>48</v>
      </c>
      <c r="L1570" s="5">
        <f t="shared" si="306"/>
        <v>0</v>
      </c>
      <c r="M1570" s="49">
        <f t="shared" si="312"/>
        <v>-2089</v>
      </c>
      <c r="N1570" s="42">
        <f t="shared" si="303"/>
        <v>0</v>
      </c>
      <c r="P1570" s="5">
        <f t="shared" si="307"/>
        <v>-196.79995199999985</v>
      </c>
      <c r="Q1570" s="5">
        <f t="shared" si="308"/>
        <v>165.39514649064239</v>
      </c>
      <c r="R1570" s="5">
        <f t="shared" si="309"/>
        <v>-31.404805509357459</v>
      </c>
      <c r="S1570" s="3">
        <f t="shared" si="310"/>
        <v>48510.856316598074</v>
      </c>
    </row>
    <row r="1571" spans="1:19" x14ac:dyDescent="0.3">
      <c r="A1571" s="4">
        <v>42593</v>
      </c>
      <c r="B1571" s="11">
        <v>103.599998</v>
      </c>
      <c r="C1571" s="11">
        <v>123.800003</v>
      </c>
      <c r="D1571" s="3">
        <f>B1571-'ADF test'!$E$3*'Profitability analysis'!C1571</f>
        <v>-23.737848666316111</v>
      </c>
      <c r="E1571" s="3">
        <f t="shared" si="304"/>
        <v>-25.71445927078204</v>
      </c>
      <c r="F1571" s="3">
        <f t="shared" si="313"/>
        <v>3.7403498088620251</v>
      </c>
      <c r="G1571" s="17">
        <f t="shared" si="314"/>
        <v>0.52845608177682679</v>
      </c>
      <c r="H1571" s="30">
        <f t="shared" si="315"/>
        <v>-2.7000050000000044</v>
      </c>
      <c r="I1571" s="30">
        <f>(C1571-C1570)*'ADF test'!$E$3</f>
        <v>-2.3657221611157242</v>
      </c>
      <c r="J1571" s="5">
        <f t="shared" si="305"/>
        <v>0</v>
      </c>
      <c r="K1571" s="49">
        <f t="shared" si="311"/>
        <v>48</v>
      </c>
      <c r="L1571" s="5">
        <f t="shared" si="306"/>
        <v>0</v>
      </c>
      <c r="M1571" s="49">
        <f t="shared" si="312"/>
        <v>-2089</v>
      </c>
      <c r="N1571" s="42">
        <f t="shared" ref="N1571:N1634" si="316">IF(J1571&lt;&gt;"",J1571,IF(L1571&lt;&gt;"",L1571,N1570))</f>
        <v>0</v>
      </c>
      <c r="P1571" s="5">
        <f t="shared" si="307"/>
        <v>-129.60024000000021</v>
      </c>
      <c r="Q1571" s="5">
        <f t="shared" si="308"/>
        <v>113.55466373355476</v>
      </c>
      <c r="R1571" s="5">
        <f t="shared" si="309"/>
        <v>-16.045576266445451</v>
      </c>
      <c r="S1571" s="3">
        <f t="shared" si="310"/>
        <v>48494.810740331632</v>
      </c>
    </row>
    <row r="1572" spans="1:19" x14ac:dyDescent="0.3">
      <c r="A1572" s="4">
        <v>42594</v>
      </c>
      <c r="B1572" s="11">
        <v>114.099998</v>
      </c>
      <c r="C1572" s="11">
        <v>129.35000600000001</v>
      </c>
      <c r="D1572" s="3">
        <f>B1572-'ADF test'!$E$3*'Profitability analysis'!C1572</f>
        <v>-18.946454594311064</v>
      </c>
      <c r="E1572" s="3">
        <f t="shared" ref="E1572:E1635" si="317">AVERAGE(D1543:D1572)</f>
        <v>-25.32212630507745</v>
      </c>
      <c r="F1572" s="3">
        <f t="shared" si="313"/>
        <v>3.8141504672788571</v>
      </c>
      <c r="G1572" s="17">
        <f t="shared" si="314"/>
        <v>1.6715836895954985</v>
      </c>
      <c r="H1572" s="30">
        <f t="shared" si="315"/>
        <v>10.5</v>
      </c>
      <c r="I1572" s="30">
        <f>(C1572-C1571)*'ADF test'!$E$3</f>
        <v>5.7086059279949684</v>
      </c>
      <c r="J1572" s="5">
        <f t="shared" ref="J1572:J1635" si="318">IF(AND(G1572&lt;-1.5,G1572&gt;-2.5),10,IF(AND(G1572&lt;-1,G1572&gt;-1.5),1,IF(AND(G1572&gt;1.5,G1572&lt;2.5),-10,IF(AND(G1572&gt;1,G1572&lt;1.5),-1,0))))</f>
        <v>-10</v>
      </c>
      <c r="K1572" s="49">
        <f t="shared" si="311"/>
        <v>38</v>
      </c>
      <c r="L1572" s="5">
        <f t="shared" ref="L1572:L1635" si="319">IF(AND(G1572&gt;1.5,G1572&lt;2.5),-10,IF(AND(G1572&gt;1,G1572&lt;1.5),-1,0))</f>
        <v>-10</v>
      </c>
      <c r="M1572" s="49">
        <f t="shared" si="312"/>
        <v>-2099</v>
      </c>
      <c r="N1572" s="42">
        <f t="shared" si="316"/>
        <v>-10</v>
      </c>
      <c r="P1572" s="5">
        <f t="shared" ref="P1572:P1635" si="320">K1571*H1572</f>
        <v>504</v>
      </c>
      <c r="Q1572" s="5">
        <f t="shared" ref="Q1572:Q1635" si="321">I1572*-1*K1571</f>
        <v>-274.01308454375851</v>
      </c>
      <c r="R1572" s="5">
        <f t="shared" ref="R1572:R1635" si="322">SUM(P1572:Q1572)</f>
        <v>229.98691545624149</v>
      </c>
      <c r="S1572" s="3">
        <f t="shared" ref="S1572:S1635" si="323">R1572+S1571</f>
        <v>48724.797655787872</v>
      </c>
    </row>
    <row r="1573" spans="1:19" x14ac:dyDescent="0.3">
      <c r="A1573" s="4">
        <v>42598</v>
      </c>
      <c r="B1573" s="11">
        <v>112</v>
      </c>
      <c r="C1573" s="11">
        <v>129.949997</v>
      </c>
      <c r="D1573" s="3">
        <f>B1573-'ADF test'!$E$3*'Profitability analysis'!C1573</f>
        <v>-21.663589590334965</v>
      </c>
      <c r="E1573" s="3">
        <f t="shared" si="317"/>
        <v>-25.00041147689797</v>
      </c>
      <c r="F1573" s="3">
        <f t="shared" si="313"/>
        <v>3.696454498546685</v>
      </c>
      <c r="G1573" s="17">
        <f t="shared" si="314"/>
        <v>0.90270876805731681</v>
      </c>
      <c r="H1573" s="30">
        <f t="shared" si="315"/>
        <v>-2.0999979999999994</v>
      </c>
      <c r="I1573" s="30">
        <f>(C1573-C1572)*'ADF test'!$E$3</f>
        <v>0.61713699602388716</v>
      </c>
      <c r="J1573" s="5">
        <f t="shared" si="318"/>
        <v>0</v>
      </c>
      <c r="K1573" s="49">
        <f t="shared" ref="K1573:K1636" si="324">J1573+K1572</f>
        <v>38</v>
      </c>
      <c r="L1573" s="5">
        <f t="shared" si="319"/>
        <v>0</v>
      </c>
      <c r="M1573" s="49">
        <f t="shared" ref="M1573:M1636" si="325">L1573+M1572</f>
        <v>-2099</v>
      </c>
      <c r="N1573" s="42">
        <f t="shared" si="316"/>
        <v>0</v>
      </c>
      <c r="P1573" s="5">
        <f t="shared" si="320"/>
        <v>-79.799923999999976</v>
      </c>
      <c r="Q1573" s="5">
        <f t="shared" si="321"/>
        <v>-23.451205848907712</v>
      </c>
      <c r="R1573" s="5">
        <f t="shared" si="322"/>
        <v>-103.25112984890768</v>
      </c>
      <c r="S1573" s="3">
        <f t="shared" si="323"/>
        <v>48621.546525938968</v>
      </c>
    </row>
    <row r="1574" spans="1:19" x14ac:dyDescent="0.3">
      <c r="A1574" s="4">
        <v>42599</v>
      </c>
      <c r="B1574" s="11">
        <v>112.599998</v>
      </c>
      <c r="C1574" s="11">
        <v>132.10000600000001</v>
      </c>
      <c r="D1574" s="3">
        <f>B1574-'ADF test'!$E$3*'Profitability analysis'!C1574</f>
        <v>-23.27504158822552</v>
      </c>
      <c r="E1574" s="3">
        <f t="shared" si="317"/>
        <v>-24.79774482671716</v>
      </c>
      <c r="F1574" s="3">
        <f t="shared" si="313"/>
        <v>3.6152521205340089</v>
      </c>
      <c r="G1574" s="17">
        <f t="shared" si="314"/>
        <v>0.42118867169538432</v>
      </c>
      <c r="H1574" s="30">
        <f t="shared" si="315"/>
        <v>0.59999799999999937</v>
      </c>
      <c r="I1574" s="30">
        <f>(C1574-C1573)*'ADF test'!$E$3</f>
        <v>2.2114499978905577</v>
      </c>
      <c r="J1574" s="5">
        <f t="shared" si="318"/>
        <v>0</v>
      </c>
      <c r="K1574" s="49">
        <f t="shared" si="324"/>
        <v>38</v>
      </c>
      <c r="L1574" s="5">
        <f t="shared" si="319"/>
        <v>0</v>
      </c>
      <c r="M1574" s="49">
        <f t="shared" si="325"/>
        <v>-2099</v>
      </c>
      <c r="N1574" s="42">
        <f t="shared" si="316"/>
        <v>0</v>
      </c>
      <c r="P1574" s="5">
        <f t="shared" si="320"/>
        <v>22.799923999999976</v>
      </c>
      <c r="Q1574" s="5">
        <f t="shared" si="321"/>
        <v>-84.035099919841201</v>
      </c>
      <c r="R1574" s="5">
        <f t="shared" si="322"/>
        <v>-61.235175919841225</v>
      </c>
      <c r="S1574" s="3">
        <f t="shared" si="323"/>
        <v>48560.311350019125</v>
      </c>
    </row>
    <row r="1575" spans="1:19" x14ac:dyDescent="0.3">
      <c r="A1575" s="4">
        <v>42600</v>
      </c>
      <c r="B1575" s="11">
        <v>112.650002</v>
      </c>
      <c r="C1575" s="11">
        <v>133.449997</v>
      </c>
      <c r="D1575" s="3">
        <f>B1575-'ADF test'!$E$3*'Profitability analysis'!C1575</f>
        <v>-24.613607400771514</v>
      </c>
      <c r="E1575" s="3">
        <f t="shared" si="317"/>
        <v>-24.685030127749549</v>
      </c>
      <c r="F1575" s="3">
        <f t="shared" si="313"/>
        <v>3.5644867478863831</v>
      </c>
      <c r="G1575" s="17">
        <f t="shared" si="314"/>
        <v>2.0037310286084357E-2</v>
      </c>
      <c r="H1575" s="30">
        <f t="shared" si="315"/>
        <v>5.000400000000127E-2</v>
      </c>
      <c r="I1575" s="30">
        <f>(C1575-C1574)*'ADF test'!$E$3</f>
        <v>1.3885698125460084</v>
      </c>
      <c r="J1575" s="5">
        <f t="shared" si="318"/>
        <v>0</v>
      </c>
      <c r="K1575" s="49">
        <f t="shared" si="324"/>
        <v>38</v>
      </c>
      <c r="L1575" s="5">
        <f t="shared" si="319"/>
        <v>0</v>
      </c>
      <c r="M1575" s="49">
        <f t="shared" si="325"/>
        <v>-2099</v>
      </c>
      <c r="N1575" s="42">
        <f t="shared" si="316"/>
        <v>0</v>
      </c>
      <c r="P1575" s="5">
        <f t="shared" si="320"/>
        <v>1.9001520000000482</v>
      </c>
      <c r="Q1575" s="5">
        <f t="shared" si="321"/>
        <v>-52.765652876748319</v>
      </c>
      <c r="R1575" s="5">
        <f t="shared" si="322"/>
        <v>-50.865500876748271</v>
      </c>
      <c r="S1575" s="3">
        <f t="shared" si="323"/>
        <v>48509.445849142379</v>
      </c>
    </row>
    <row r="1576" spans="1:19" x14ac:dyDescent="0.3">
      <c r="A1576" s="4">
        <v>42601</v>
      </c>
      <c r="B1576" s="11">
        <v>113.25</v>
      </c>
      <c r="C1576" s="11">
        <v>135.85000600000001</v>
      </c>
      <c r="D1576" s="3">
        <f>B1576-'ADF test'!$E$3*'Profitability analysis'!C1576</f>
        <v>-26.482203670836128</v>
      </c>
      <c r="E1576" s="3">
        <f t="shared" si="317"/>
        <v>-24.6612210699525</v>
      </c>
      <c r="F1576" s="3">
        <f t="shared" si="313"/>
        <v>3.5494869795773578</v>
      </c>
      <c r="G1576" s="17">
        <f t="shared" si="314"/>
        <v>-0.51302698428279769</v>
      </c>
      <c r="H1576" s="30">
        <f t="shared" si="315"/>
        <v>0.59999799999999937</v>
      </c>
      <c r="I1576" s="30">
        <f>(C1576-C1575)*'ADF test'!$E$3</f>
        <v>2.4685942700645982</v>
      </c>
      <c r="J1576" s="5">
        <f t="shared" si="318"/>
        <v>0</v>
      </c>
      <c r="K1576" s="49">
        <f t="shared" si="324"/>
        <v>38</v>
      </c>
      <c r="L1576" s="5">
        <f t="shared" si="319"/>
        <v>0</v>
      </c>
      <c r="M1576" s="49">
        <f t="shared" si="325"/>
        <v>-2099</v>
      </c>
      <c r="N1576" s="42">
        <f t="shared" si="316"/>
        <v>0</v>
      </c>
      <c r="P1576" s="5">
        <f t="shared" si="320"/>
        <v>22.799923999999976</v>
      </c>
      <c r="Q1576" s="5">
        <f t="shared" si="321"/>
        <v>-93.806582262454725</v>
      </c>
      <c r="R1576" s="5">
        <f t="shared" si="322"/>
        <v>-71.006658262454749</v>
      </c>
      <c r="S1576" s="3">
        <f t="shared" si="323"/>
        <v>48438.439190879923</v>
      </c>
    </row>
    <row r="1577" spans="1:19" x14ac:dyDescent="0.3">
      <c r="A1577" s="4">
        <v>42604</v>
      </c>
      <c r="B1577" s="11">
        <v>113.800003</v>
      </c>
      <c r="C1577" s="11">
        <v>133.60000600000001</v>
      </c>
      <c r="D1577" s="3">
        <f>B1577-'ADF test'!$E$3*'Profitability analysis'!C1577</f>
        <v>-23.617902221269759</v>
      </c>
      <c r="E1577" s="3">
        <f t="shared" si="317"/>
        <v>-24.604936233389463</v>
      </c>
      <c r="F1577" s="3">
        <f t="shared" si="313"/>
        <v>3.552289376179012</v>
      </c>
      <c r="G1577" s="17">
        <f t="shared" si="314"/>
        <v>0.27785856038040407</v>
      </c>
      <c r="H1577" s="30">
        <f t="shared" si="315"/>
        <v>0.55000300000000379</v>
      </c>
      <c r="I1577" s="30">
        <f>(C1577-C1576)*'ADF test'!$E$3</f>
        <v>-2.3142984495663641</v>
      </c>
      <c r="J1577" s="5">
        <f t="shared" si="318"/>
        <v>0</v>
      </c>
      <c r="K1577" s="49">
        <f t="shared" si="324"/>
        <v>38</v>
      </c>
      <c r="L1577" s="5">
        <f t="shared" si="319"/>
        <v>0</v>
      </c>
      <c r="M1577" s="49">
        <f t="shared" si="325"/>
        <v>-2099</v>
      </c>
      <c r="N1577" s="42">
        <f t="shared" si="316"/>
        <v>0</v>
      </c>
      <c r="P1577" s="5">
        <f t="shared" si="320"/>
        <v>20.900114000000144</v>
      </c>
      <c r="Q1577" s="5">
        <f t="shared" si="321"/>
        <v>87.94334108352183</v>
      </c>
      <c r="R1577" s="5">
        <f t="shared" si="322"/>
        <v>108.84345508352197</v>
      </c>
      <c r="S1577" s="3">
        <f t="shared" si="323"/>
        <v>48547.282645963445</v>
      </c>
    </row>
    <row r="1578" spans="1:19" x14ac:dyDescent="0.3">
      <c r="A1578" s="4">
        <v>42605</v>
      </c>
      <c r="B1578" s="11">
        <v>115.050003</v>
      </c>
      <c r="C1578" s="11">
        <v>135.5</v>
      </c>
      <c r="D1578" s="3">
        <f>B1578-'ADF test'!$E$3*'Profitability analysis'!C1578</f>
        <v>-24.322192518329928</v>
      </c>
      <c r="E1578" s="3">
        <f t="shared" si="317"/>
        <v>-24.570221907134137</v>
      </c>
      <c r="F1578" s="3">
        <f t="shared" si="313"/>
        <v>3.549707231587409</v>
      </c>
      <c r="G1578" s="17">
        <f t="shared" si="314"/>
        <v>6.9873195906720392E-2</v>
      </c>
      <c r="H1578" s="30">
        <f t="shared" si="315"/>
        <v>1.25</v>
      </c>
      <c r="I1578" s="30">
        <f>(C1578-C1577)*'ADF test'!$E$3</f>
        <v>1.9542902970601674</v>
      </c>
      <c r="J1578" s="5">
        <f t="shared" si="318"/>
        <v>0</v>
      </c>
      <c r="K1578" s="49">
        <f t="shared" si="324"/>
        <v>38</v>
      </c>
      <c r="L1578" s="5">
        <f t="shared" si="319"/>
        <v>0</v>
      </c>
      <c r="M1578" s="49">
        <f t="shared" si="325"/>
        <v>-2099</v>
      </c>
      <c r="N1578" s="42">
        <f t="shared" si="316"/>
        <v>0</v>
      </c>
      <c r="P1578" s="5">
        <f t="shared" si="320"/>
        <v>47.5</v>
      </c>
      <c r="Q1578" s="5">
        <f t="shared" si="321"/>
        <v>-74.263031288286356</v>
      </c>
      <c r="R1578" s="5">
        <f t="shared" si="322"/>
        <v>-26.763031288286356</v>
      </c>
      <c r="S1578" s="3">
        <f t="shared" si="323"/>
        <v>48520.519614675162</v>
      </c>
    </row>
    <row r="1579" spans="1:19" x14ac:dyDescent="0.3">
      <c r="A1579" s="4">
        <v>42606</v>
      </c>
      <c r="B1579" s="11">
        <v>114.400002</v>
      </c>
      <c r="C1579" s="11">
        <v>136.199997</v>
      </c>
      <c r="D1579" s="3">
        <f>B1579-'ADF test'!$E$3*'Profitability analysis'!C1579</f>
        <v>-25.69219439468597</v>
      </c>
      <c r="E1579" s="3">
        <f t="shared" si="317"/>
        <v>-24.498649692016052</v>
      </c>
      <c r="F1579" s="3">
        <f t="shared" si="313"/>
        <v>3.5028564543658391</v>
      </c>
      <c r="G1579" s="17">
        <f t="shared" si="314"/>
        <v>-0.34073468845185623</v>
      </c>
      <c r="H1579" s="30">
        <f t="shared" si="315"/>
        <v>-0.65000100000000316</v>
      </c>
      <c r="I1579" s="30">
        <f>(C1579-C1578)*'ADF test'!$E$3</f>
        <v>0.72000087635604326</v>
      </c>
      <c r="J1579" s="5">
        <f t="shared" si="318"/>
        <v>0</v>
      </c>
      <c r="K1579" s="49">
        <f t="shared" si="324"/>
        <v>38</v>
      </c>
      <c r="L1579" s="5">
        <f t="shared" si="319"/>
        <v>0</v>
      </c>
      <c r="M1579" s="49">
        <f t="shared" si="325"/>
        <v>-2099</v>
      </c>
      <c r="N1579" s="42">
        <f t="shared" si="316"/>
        <v>0</v>
      </c>
      <c r="P1579" s="5">
        <f t="shared" si="320"/>
        <v>-24.70003800000012</v>
      </c>
      <c r="Q1579" s="5">
        <f t="shared" si="321"/>
        <v>-27.360033301529644</v>
      </c>
      <c r="R1579" s="5">
        <f t="shared" si="322"/>
        <v>-52.06007130152976</v>
      </c>
      <c r="S1579" s="3">
        <f t="shared" si="323"/>
        <v>48468.459543373632</v>
      </c>
    </row>
    <row r="1580" spans="1:19" x14ac:dyDescent="0.3">
      <c r="A1580" s="4">
        <v>42607</v>
      </c>
      <c r="B1580" s="11">
        <v>113.050003</v>
      </c>
      <c r="C1580" s="11">
        <v>134.10000600000001</v>
      </c>
      <c r="D1580" s="3">
        <f>B1580-'ADF test'!$E$3*'Profitability analysis'!C1580</f>
        <v>-24.88219076561785</v>
      </c>
      <c r="E1580" s="3">
        <f t="shared" si="317"/>
        <v>-24.442982829470854</v>
      </c>
      <c r="F1580" s="3">
        <f t="shared" si="313"/>
        <v>3.482305922253857</v>
      </c>
      <c r="G1580" s="17">
        <f t="shared" si="314"/>
        <v>-0.12612560353764868</v>
      </c>
      <c r="H1580" s="30">
        <f t="shared" si="315"/>
        <v>-1.3499989999999968</v>
      </c>
      <c r="I1580" s="30">
        <f>(C1580-C1579)*'ADF test'!$E$3</f>
        <v>-2.16000262906813</v>
      </c>
      <c r="J1580" s="5">
        <f t="shared" si="318"/>
        <v>0</v>
      </c>
      <c r="K1580" s="49">
        <f t="shared" si="324"/>
        <v>38</v>
      </c>
      <c r="L1580" s="5">
        <f t="shared" si="319"/>
        <v>0</v>
      </c>
      <c r="M1580" s="49">
        <f t="shared" si="325"/>
        <v>-2099</v>
      </c>
      <c r="N1580" s="42">
        <f t="shared" si="316"/>
        <v>0</v>
      </c>
      <c r="P1580" s="5">
        <f t="shared" si="320"/>
        <v>-51.29996199999988</v>
      </c>
      <c r="Q1580" s="5">
        <f t="shared" si="321"/>
        <v>82.080099904588934</v>
      </c>
      <c r="R1580" s="5">
        <f t="shared" si="322"/>
        <v>30.780137904589054</v>
      </c>
      <c r="S1580" s="3">
        <f t="shared" si="323"/>
        <v>48499.239681278224</v>
      </c>
    </row>
    <row r="1581" spans="1:19" x14ac:dyDescent="0.3">
      <c r="A1581" s="4">
        <v>42608</v>
      </c>
      <c r="B1581" s="11">
        <v>110.900002</v>
      </c>
      <c r="C1581" s="11">
        <v>134</v>
      </c>
      <c r="D1581" s="3">
        <f>B1581-'ADF test'!$E$3*'Profitability analysis'!C1581</f>
        <v>-26.929327885285687</v>
      </c>
      <c r="E1581" s="3">
        <f t="shared" si="317"/>
        <v>-24.409790688503151</v>
      </c>
      <c r="F1581" s="3">
        <f t="shared" si="313"/>
        <v>3.452590015641241</v>
      </c>
      <c r="G1581" s="17">
        <f t="shared" si="314"/>
        <v>-0.72975279004118565</v>
      </c>
      <c r="H1581" s="30">
        <f t="shared" si="315"/>
        <v>-2.1500010000000032</v>
      </c>
      <c r="I1581" s="30">
        <f>(C1581-C1580)*'ADF test'!$E$3</f>
        <v>-0.10286388033215617</v>
      </c>
      <c r="J1581" s="5">
        <f t="shared" si="318"/>
        <v>0</v>
      </c>
      <c r="K1581" s="49">
        <f t="shared" si="324"/>
        <v>38</v>
      </c>
      <c r="L1581" s="5">
        <f t="shared" si="319"/>
        <v>0</v>
      </c>
      <c r="M1581" s="49">
        <f t="shared" si="325"/>
        <v>-2099</v>
      </c>
      <c r="N1581" s="42">
        <f t="shared" si="316"/>
        <v>0</v>
      </c>
      <c r="P1581" s="5">
        <f t="shared" si="320"/>
        <v>-81.70003800000012</v>
      </c>
      <c r="Q1581" s="5">
        <f t="shared" si="321"/>
        <v>3.9088274526219342</v>
      </c>
      <c r="R1581" s="5">
        <f t="shared" si="322"/>
        <v>-77.791210547378185</v>
      </c>
      <c r="S1581" s="3">
        <f t="shared" si="323"/>
        <v>48421.448470730844</v>
      </c>
    </row>
    <row r="1582" spans="1:19" x14ac:dyDescent="0.3">
      <c r="A1582" s="4">
        <v>42611</v>
      </c>
      <c r="B1582" s="11">
        <v>111.349998</v>
      </c>
      <c r="C1582" s="11">
        <v>134.35000600000001</v>
      </c>
      <c r="D1582" s="3">
        <f>B1582-'ADF test'!$E$3*'Profitability analysis'!C1582</f>
        <v>-26.839340037791885</v>
      </c>
      <c r="E1582" s="3">
        <f t="shared" si="317"/>
        <v>-24.327790073852992</v>
      </c>
      <c r="F1582" s="3">
        <f t="shared" si="313"/>
        <v>3.3604395777851188</v>
      </c>
      <c r="G1582" s="17">
        <f t="shared" si="314"/>
        <v>-0.74738733008086633</v>
      </c>
      <c r="H1582" s="30">
        <f t="shared" si="315"/>
        <v>0.44999599999999873</v>
      </c>
      <c r="I1582" s="30">
        <f>(C1582-C1581)*'ADF test'!$E$3</f>
        <v>0.36000815250619661</v>
      </c>
      <c r="J1582" s="5">
        <f t="shared" si="318"/>
        <v>0</v>
      </c>
      <c r="K1582" s="49">
        <f t="shared" si="324"/>
        <v>38</v>
      </c>
      <c r="L1582" s="5">
        <f t="shared" si="319"/>
        <v>0</v>
      </c>
      <c r="M1582" s="49">
        <f t="shared" si="325"/>
        <v>-2099</v>
      </c>
      <c r="N1582" s="42">
        <f t="shared" si="316"/>
        <v>0</v>
      </c>
      <c r="P1582" s="5">
        <f t="shared" si="320"/>
        <v>17.099847999999952</v>
      </c>
      <c r="Q1582" s="5">
        <f t="shared" si="321"/>
        <v>-13.680309795235472</v>
      </c>
      <c r="R1582" s="5">
        <f t="shared" si="322"/>
        <v>3.4195382047644802</v>
      </c>
      <c r="S1582" s="3">
        <f t="shared" si="323"/>
        <v>48424.868008935606</v>
      </c>
    </row>
    <row r="1583" spans="1:19" x14ac:dyDescent="0.3">
      <c r="A1583" s="4">
        <v>42612</v>
      </c>
      <c r="B1583" s="11">
        <v>116.5</v>
      </c>
      <c r="C1583" s="11">
        <v>141.449997</v>
      </c>
      <c r="D1583" s="3">
        <f>B1583-'ADF test'!$E$3*'Profitability analysis'!C1583</f>
        <v>-28.992226110340823</v>
      </c>
      <c r="E1583" s="3">
        <f t="shared" si="317"/>
        <v>-24.237362247394813</v>
      </c>
      <c r="F1583" s="3">
        <f t="shared" si="313"/>
        <v>3.1871054503849052</v>
      </c>
      <c r="G1583" s="17">
        <f t="shared" si="314"/>
        <v>-1.4919066648302357</v>
      </c>
      <c r="H1583" s="30">
        <f t="shared" si="315"/>
        <v>5.1500020000000006</v>
      </c>
      <c r="I1583" s="30">
        <f>(C1583-C1582)*'ADF test'!$E$3</f>
        <v>7.3028880725489387</v>
      </c>
      <c r="J1583" s="5">
        <f t="shared" si="318"/>
        <v>1</v>
      </c>
      <c r="K1583" s="49">
        <f t="shared" si="324"/>
        <v>39</v>
      </c>
      <c r="L1583" s="5">
        <f t="shared" si="319"/>
        <v>0</v>
      </c>
      <c r="M1583" s="49">
        <f t="shared" si="325"/>
        <v>-2099</v>
      </c>
      <c r="N1583" s="42">
        <f t="shared" si="316"/>
        <v>1</v>
      </c>
      <c r="P1583" s="5">
        <f t="shared" si="320"/>
        <v>195.70007600000002</v>
      </c>
      <c r="Q1583" s="5">
        <f t="shared" si="321"/>
        <v>-277.50974675685967</v>
      </c>
      <c r="R1583" s="5">
        <f t="shared" si="322"/>
        <v>-81.809670756859646</v>
      </c>
      <c r="S1583" s="3">
        <f t="shared" si="323"/>
        <v>48343.058338178744</v>
      </c>
    </row>
    <row r="1584" spans="1:19" x14ac:dyDescent="0.3">
      <c r="A1584" s="4">
        <v>42613</v>
      </c>
      <c r="B1584" s="11">
        <v>117.25</v>
      </c>
      <c r="C1584" s="11">
        <v>141.699997</v>
      </c>
      <c r="D1584" s="3">
        <f>B1584-'ADF test'!$E$3*'Profitability analysis'!C1584</f>
        <v>-28.499370382514854</v>
      </c>
      <c r="E1584" s="3">
        <f t="shared" si="317"/>
        <v>-24.206696608704767</v>
      </c>
      <c r="F1584" s="3">
        <f t="shared" si="313"/>
        <v>3.1395980777902799</v>
      </c>
      <c r="G1584" s="17">
        <f t="shared" si="314"/>
        <v>-1.3672685698773799</v>
      </c>
      <c r="H1584" s="30">
        <f t="shared" si="315"/>
        <v>0.75</v>
      </c>
      <c r="I1584" s="30">
        <f>(C1584-C1583)*'ADF test'!$E$3</f>
        <v>0.25714427217404046</v>
      </c>
      <c r="J1584" s="5">
        <f t="shared" si="318"/>
        <v>1</v>
      </c>
      <c r="K1584" s="49">
        <f t="shared" si="324"/>
        <v>40</v>
      </c>
      <c r="L1584" s="5">
        <f t="shared" si="319"/>
        <v>0</v>
      </c>
      <c r="M1584" s="49">
        <f t="shared" si="325"/>
        <v>-2099</v>
      </c>
      <c r="N1584" s="42">
        <f t="shared" si="316"/>
        <v>1</v>
      </c>
      <c r="P1584" s="5">
        <f t="shared" si="320"/>
        <v>29.25</v>
      </c>
      <c r="Q1584" s="5">
        <f t="shared" si="321"/>
        <v>-10.028626614787578</v>
      </c>
      <c r="R1584" s="5">
        <f t="shared" si="322"/>
        <v>19.221373385212424</v>
      </c>
      <c r="S1584" s="3">
        <f t="shared" si="323"/>
        <v>48362.279711563955</v>
      </c>
    </row>
    <row r="1585" spans="1:19" x14ac:dyDescent="0.3">
      <c r="A1585" s="4">
        <v>42614</v>
      </c>
      <c r="B1585" s="11">
        <v>114.150002</v>
      </c>
      <c r="C1585" s="11">
        <v>137.5</v>
      </c>
      <c r="D1585" s="3">
        <f>B1585-'ADF test'!$E$3*'Profitability analysis'!C1585</f>
        <v>-27.279347695722237</v>
      </c>
      <c r="E1585" s="3">
        <f t="shared" si="317"/>
        <v>-24.089173098599911</v>
      </c>
      <c r="F1585" s="3">
        <f t="shared" si="313"/>
        <v>2.9439811831762919</v>
      </c>
      <c r="G1585" s="17">
        <f t="shared" si="314"/>
        <v>-1.0836260147832919</v>
      </c>
      <c r="H1585" s="30">
        <f t="shared" si="315"/>
        <v>-3.0999979999999994</v>
      </c>
      <c r="I1585" s="30">
        <f>(C1585-C1584)*'ADF test'!$E$3</f>
        <v>-4.3200206867926099</v>
      </c>
      <c r="J1585" s="5">
        <f t="shared" si="318"/>
        <v>1</v>
      </c>
      <c r="K1585" s="49">
        <f t="shared" si="324"/>
        <v>41</v>
      </c>
      <c r="L1585" s="5">
        <f t="shared" si="319"/>
        <v>0</v>
      </c>
      <c r="M1585" s="49">
        <f t="shared" si="325"/>
        <v>-2099</v>
      </c>
      <c r="N1585" s="42">
        <f t="shared" si="316"/>
        <v>1</v>
      </c>
      <c r="P1585" s="5">
        <f t="shared" si="320"/>
        <v>-123.99991999999997</v>
      </c>
      <c r="Q1585" s="5">
        <f t="shared" si="321"/>
        <v>172.80082747170439</v>
      </c>
      <c r="R1585" s="5">
        <f t="shared" si="322"/>
        <v>48.80090747170442</v>
      </c>
      <c r="S1585" s="3">
        <f t="shared" si="323"/>
        <v>48411.08061903566</v>
      </c>
    </row>
    <row r="1586" spans="1:19" x14ac:dyDescent="0.3">
      <c r="A1586" s="4">
        <v>42615</v>
      </c>
      <c r="B1586" s="11">
        <v>117.050003</v>
      </c>
      <c r="C1586" s="11">
        <v>140</v>
      </c>
      <c r="D1586" s="3">
        <f>B1586-'ADF test'!$E$3*'Profitability analysis'!C1586</f>
        <v>-26.950789417462659</v>
      </c>
      <c r="E1586" s="3">
        <f t="shared" si="317"/>
        <v>-24.069460589880965</v>
      </c>
      <c r="F1586" s="3">
        <f t="shared" si="313"/>
        <v>2.921960670342572</v>
      </c>
      <c r="G1586" s="17">
        <f t="shared" si="314"/>
        <v>-0.98609432249609485</v>
      </c>
      <c r="H1586" s="30">
        <f t="shared" si="315"/>
        <v>2.9000010000000032</v>
      </c>
      <c r="I1586" s="30">
        <f>(C1586-C1585)*'ADF test'!$E$3</f>
        <v>2.5714427217404046</v>
      </c>
      <c r="J1586" s="5">
        <f t="shared" si="318"/>
        <v>0</v>
      </c>
      <c r="K1586" s="49">
        <f t="shared" si="324"/>
        <v>41</v>
      </c>
      <c r="L1586" s="5">
        <f t="shared" si="319"/>
        <v>0</v>
      </c>
      <c r="M1586" s="49">
        <f t="shared" si="325"/>
        <v>-2099</v>
      </c>
      <c r="N1586" s="42">
        <f t="shared" si="316"/>
        <v>0</v>
      </c>
      <c r="P1586" s="5">
        <f t="shared" si="320"/>
        <v>118.90004100000013</v>
      </c>
      <c r="Q1586" s="5">
        <f t="shared" si="321"/>
        <v>-105.42915159135659</v>
      </c>
      <c r="R1586" s="5">
        <f t="shared" si="322"/>
        <v>13.470889408643544</v>
      </c>
      <c r="S1586" s="3">
        <f t="shared" si="323"/>
        <v>48424.551508444303</v>
      </c>
    </row>
    <row r="1587" spans="1:19" x14ac:dyDescent="0.3">
      <c r="A1587" s="4">
        <v>42619</v>
      </c>
      <c r="B1587" s="11">
        <v>119.400002</v>
      </c>
      <c r="C1587" s="11">
        <v>145.699997</v>
      </c>
      <c r="D1587" s="3">
        <f>B1587-'ADF test'!$E$3*'Profitability analysis'!C1587</f>
        <v>-30.463676737299494</v>
      </c>
      <c r="E1587" s="3">
        <f t="shared" si="317"/>
        <v>-24.291130821794333</v>
      </c>
      <c r="F1587" s="3">
        <f t="shared" si="313"/>
        <v>3.1455724762319988</v>
      </c>
      <c r="G1587" s="17">
        <f t="shared" si="314"/>
        <v>-1.9622965174527141</v>
      </c>
      <c r="H1587" s="30">
        <f t="shared" si="315"/>
        <v>2.3499989999999968</v>
      </c>
      <c r="I1587" s="30">
        <f>(C1587-C1586)*'ADF test'!$E$3</f>
        <v>5.8628863198368526</v>
      </c>
      <c r="J1587" s="5">
        <f t="shared" si="318"/>
        <v>10</v>
      </c>
      <c r="K1587" s="49">
        <f t="shared" si="324"/>
        <v>51</v>
      </c>
      <c r="L1587" s="5">
        <f t="shared" si="319"/>
        <v>0</v>
      </c>
      <c r="M1587" s="49">
        <f t="shared" si="325"/>
        <v>-2099</v>
      </c>
      <c r="N1587" s="42">
        <f t="shared" si="316"/>
        <v>10</v>
      </c>
      <c r="P1587" s="5">
        <f t="shared" si="320"/>
        <v>96.34995899999987</v>
      </c>
      <c r="Q1587" s="5">
        <f t="shared" si="321"/>
        <v>-240.37833911331094</v>
      </c>
      <c r="R1587" s="5">
        <f t="shared" si="322"/>
        <v>-144.02838011331107</v>
      </c>
      <c r="S1587" s="3">
        <f t="shared" si="323"/>
        <v>48280.523128330991</v>
      </c>
    </row>
    <row r="1588" spans="1:19" x14ac:dyDescent="0.3">
      <c r="A1588" s="4">
        <v>42620</v>
      </c>
      <c r="B1588" s="11">
        <v>123</v>
      </c>
      <c r="C1588" s="11">
        <v>150.75</v>
      </c>
      <c r="D1588" s="3">
        <f>B1588-'ADF test'!$E$3*'Profitability analysis'!C1588</f>
        <v>-32.057996120946399</v>
      </c>
      <c r="E1588" s="3">
        <f t="shared" si="317"/>
        <v>-24.516229849718766</v>
      </c>
      <c r="F1588" s="3">
        <f t="shared" si="313"/>
        <v>3.4477393258868303</v>
      </c>
      <c r="G1588" s="17">
        <f t="shared" si="314"/>
        <v>-2.1874525764176598</v>
      </c>
      <c r="H1588" s="30">
        <f t="shared" si="315"/>
        <v>3.5999979999999994</v>
      </c>
      <c r="I1588" s="30">
        <f>(C1588-C1587)*'ADF test'!$E$3</f>
        <v>5.1943173836468874</v>
      </c>
      <c r="J1588" s="5">
        <f t="shared" si="318"/>
        <v>10</v>
      </c>
      <c r="K1588" s="49">
        <f t="shared" si="324"/>
        <v>61</v>
      </c>
      <c r="L1588" s="5">
        <f t="shared" si="319"/>
        <v>0</v>
      </c>
      <c r="M1588" s="49">
        <f t="shared" si="325"/>
        <v>-2099</v>
      </c>
      <c r="N1588" s="42">
        <f t="shared" si="316"/>
        <v>10</v>
      </c>
      <c r="P1588" s="5">
        <f t="shared" si="320"/>
        <v>183.59989799999997</v>
      </c>
      <c r="Q1588" s="5">
        <f t="shared" si="321"/>
        <v>-264.91018656599124</v>
      </c>
      <c r="R1588" s="5">
        <f t="shared" si="322"/>
        <v>-81.310288565991272</v>
      </c>
      <c r="S1588" s="3">
        <f t="shared" si="323"/>
        <v>48199.212839765001</v>
      </c>
    </row>
    <row r="1589" spans="1:19" x14ac:dyDescent="0.3">
      <c r="A1589" s="4">
        <v>42621</v>
      </c>
      <c r="B1589" s="11">
        <v>124.099998</v>
      </c>
      <c r="C1589" s="11">
        <v>152.10000600000001</v>
      </c>
      <c r="D1589" s="3">
        <f>B1589-'ADF test'!$E$3*'Profitability analysis'!C1589</f>
        <v>-32.346583362148749</v>
      </c>
      <c r="E1589" s="3">
        <f t="shared" si="317"/>
        <v>-24.832567884518365</v>
      </c>
      <c r="F1589" s="3">
        <f t="shared" si="313"/>
        <v>3.7151958978869648</v>
      </c>
      <c r="G1589" s="17">
        <f t="shared" si="314"/>
        <v>-2.0225085524841409</v>
      </c>
      <c r="H1589" s="30">
        <f t="shared" si="315"/>
        <v>1.0999979999999994</v>
      </c>
      <c r="I1589" s="30">
        <f>(C1589-C1588)*'ADF test'!$E$3</f>
        <v>1.3885852412023585</v>
      </c>
      <c r="J1589" s="5">
        <f t="shared" si="318"/>
        <v>10</v>
      </c>
      <c r="K1589" s="49">
        <f t="shared" si="324"/>
        <v>71</v>
      </c>
      <c r="L1589" s="5">
        <f t="shared" si="319"/>
        <v>0</v>
      </c>
      <c r="M1589" s="49">
        <f t="shared" si="325"/>
        <v>-2099</v>
      </c>
      <c r="N1589" s="42">
        <f t="shared" si="316"/>
        <v>10</v>
      </c>
      <c r="P1589" s="5">
        <f t="shared" si="320"/>
        <v>67.099877999999961</v>
      </c>
      <c r="Q1589" s="5">
        <f t="shared" si="321"/>
        <v>-84.703699713343866</v>
      </c>
      <c r="R1589" s="5">
        <f t="shared" si="322"/>
        <v>-17.603821713343905</v>
      </c>
      <c r="S1589" s="3">
        <f t="shared" si="323"/>
        <v>48181.609018051655</v>
      </c>
    </row>
    <row r="1590" spans="1:19" x14ac:dyDescent="0.3">
      <c r="A1590" s="4">
        <v>42622</v>
      </c>
      <c r="B1590" s="11">
        <v>123.400002</v>
      </c>
      <c r="C1590" s="11">
        <v>149.300003</v>
      </c>
      <c r="D1590" s="3">
        <f>B1590-'ADF test'!$E$3*'Profitability analysis'!C1590</f>
        <v>-30.166560428068237</v>
      </c>
      <c r="E1590" s="3">
        <f t="shared" si="317"/>
        <v>-25.100285918558736</v>
      </c>
      <c r="F1590" s="3">
        <f t="shared" si="313"/>
        <v>3.8024595330926569</v>
      </c>
      <c r="G1590" s="17">
        <f t="shared" si="314"/>
        <v>-1.3323677649736734</v>
      </c>
      <c r="H1590" s="30">
        <f t="shared" si="315"/>
        <v>-0.69999599999999873</v>
      </c>
      <c r="I1590" s="30">
        <f>(C1590-C1589)*'ADF test'!$E$3</f>
        <v>-2.8800189340805229</v>
      </c>
      <c r="J1590" s="5">
        <f t="shared" si="318"/>
        <v>1</v>
      </c>
      <c r="K1590" s="49">
        <f t="shared" si="324"/>
        <v>72</v>
      </c>
      <c r="L1590" s="5">
        <f t="shared" si="319"/>
        <v>0</v>
      </c>
      <c r="M1590" s="49">
        <f t="shared" si="325"/>
        <v>-2099</v>
      </c>
      <c r="N1590" s="42">
        <f t="shared" si="316"/>
        <v>1</v>
      </c>
      <c r="P1590" s="5">
        <f t="shared" si="320"/>
        <v>-49.69971599999991</v>
      </c>
      <c r="Q1590" s="5">
        <f t="shared" si="321"/>
        <v>204.48134431971712</v>
      </c>
      <c r="R1590" s="5">
        <f t="shared" si="322"/>
        <v>154.78162831971721</v>
      </c>
      <c r="S1590" s="3">
        <f t="shared" si="323"/>
        <v>48336.390646371372</v>
      </c>
    </row>
    <row r="1591" spans="1:19" x14ac:dyDescent="0.3">
      <c r="A1591" s="4">
        <v>42625</v>
      </c>
      <c r="B1591" s="11">
        <v>115.900002</v>
      </c>
      <c r="C1591" s="11">
        <v>141.050003</v>
      </c>
      <c r="D1591" s="3">
        <f>B1591-'ADF test'!$E$3*'Profitability analysis'!C1591</f>
        <v>-29.180799446324897</v>
      </c>
      <c r="E1591" s="3">
        <f t="shared" si="317"/>
        <v>-25.338431152042737</v>
      </c>
      <c r="F1591" s="3">
        <f t="shared" si="313"/>
        <v>3.8275963275642337</v>
      </c>
      <c r="G1591" s="17">
        <f t="shared" si="314"/>
        <v>-1.0038593324514256</v>
      </c>
      <c r="H1591" s="30">
        <f t="shared" si="315"/>
        <v>-7.5</v>
      </c>
      <c r="I1591" s="30">
        <f>(C1591-C1590)*'ADF test'!$E$3</f>
        <v>-8.4857609817433346</v>
      </c>
      <c r="J1591" s="5">
        <f t="shared" si="318"/>
        <v>1</v>
      </c>
      <c r="K1591" s="49">
        <f t="shared" si="324"/>
        <v>73</v>
      </c>
      <c r="L1591" s="5">
        <f t="shared" si="319"/>
        <v>0</v>
      </c>
      <c r="M1591" s="49">
        <f t="shared" si="325"/>
        <v>-2099</v>
      </c>
      <c r="N1591" s="42">
        <f t="shared" si="316"/>
        <v>1</v>
      </c>
      <c r="P1591" s="5">
        <f t="shared" si="320"/>
        <v>-540</v>
      </c>
      <c r="Q1591" s="5">
        <f t="shared" si="321"/>
        <v>610.97479068552013</v>
      </c>
      <c r="R1591" s="5">
        <f t="shared" si="322"/>
        <v>70.974790685520134</v>
      </c>
      <c r="S1591" s="3">
        <f t="shared" si="323"/>
        <v>48407.365437056891</v>
      </c>
    </row>
    <row r="1592" spans="1:19" x14ac:dyDescent="0.3">
      <c r="A1592" s="4">
        <v>42627</v>
      </c>
      <c r="B1592" s="11">
        <v>121.300003</v>
      </c>
      <c r="C1592" s="11">
        <v>144.64999399999999</v>
      </c>
      <c r="D1592" s="3">
        <f>B1592-'ADF test'!$E$3*'Profitability analysis'!C1592</f>
        <v>-27.483666708437255</v>
      </c>
      <c r="E1592" s="3">
        <f t="shared" si="317"/>
        <v>-25.608196003755804</v>
      </c>
      <c r="F1592" s="3">
        <f t="shared" si="313"/>
        <v>3.6761482133451651</v>
      </c>
      <c r="G1592" s="17">
        <f t="shared" si="314"/>
        <v>-0.51017276666732614</v>
      </c>
      <c r="H1592" s="30">
        <f t="shared" si="315"/>
        <v>5.4000010000000032</v>
      </c>
      <c r="I1592" s="30">
        <f>(C1592-C1591)*'ADF test'!$E$3</f>
        <v>3.7028682621123727</v>
      </c>
      <c r="J1592" s="5">
        <f t="shared" si="318"/>
        <v>0</v>
      </c>
      <c r="K1592" s="49">
        <f t="shared" si="324"/>
        <v>73</v>
      </c>
      <c r="L1592" s="5">
        <f t="shared" si="319"/>
        <v>0</v>
      </c>
      <c r="M1592" s="49">
        <f t="shared" si="325"/>
        <v>-2099</v>
      </c>
      <c r="N1592" s="42">
        <f t="shared" si="316"/>
        <v>0</v>
      </c>
      <c r="P1592" s="5">
        <f t="shared" si="320"/>
        <v>394.2000730000002</v>
      </c>
      <c r="Q1592" s="5">
        <f t="shared" si="321"/>
        <v>-270.30938313420319</v>
      </c>
      <c r="R1592" s="5">
        <f t="shared" si="322"/>
        <v>123.89068986579701</v>
      </c>
      <c r="S1592" s="3">
        <f t="shared" si="323"/>
        <v>48531.256126922686</v>
      </c>
    </row>
    <row r="1593" spans="1:19" x14ac:dyDescent="0.3">
      <c r="A1593" s="4">
        <v>42628</v>
      </c>
      <c r="B1593" s="11">
        <v>119.150002</v>
      </c>
      <c r="C1593" s="11">
        <v>143.449997</v>
      </c>
      <c r="D1593" s="3">
        <f>B1593-'ADF test'!$E$3*'Profitability analysis'!C1593</f>
        <v>-28.399378287733157</v>
      </c>
      <c r="E1593" s="3">
        <f t="shared" si="317"/>
        <v>-25.929104177112904</v>
      </c>
      <c r="F1593" s="3">
        <f t="shared" si="313"/>
        <v>3.4734330904290598</v>
      </c>
      <c r="G1593" s="17">
        <f t="shared" si="314"/>
        <v>-0.71119093021455293</v>
      </c>
      <c r="H1593" s="30">
        <f t="shared" si="315"/>
        <v>-2.1500010000000032</v>
      </c>
      <c r="I1593" s="30">
        <f>(C1593-C1592)*'ADF test'!$E$3</f>
        <v>-1.2342894207041242</v>
      </c>
      <c r="J1593" s="5">
        <f t="shared" si="318"/>
        <v>0</v>
      </c>
      <c r="K1593" s="49">
        <f t="shared" si="324"/>
        <v>73</v>
      </c>
      <c r="L1593" s="5">
        <f t="shared" si="319"/>
        <v>0</v>
      </c>
      <c r="M1593" s="49">
        <f t="shared" si="325"/>
        <v>-2099</v>
      </c>
      <c r="N1593" s="42">
        <f t="shared" si="316"/>
        <v>0</v>
      </c>
      <c r="P1593" s="5">
        <f t="shared" si="320"/>
        <v>-156.95007300000023</v>
      </c>
      <c r="Q1593" s="5">
        <f t="shared" si="321"/>
        <v>90.103127711401058</v>
      </c>
      <c r="R1593" s="5">
        <f t="shared" si="322"/>
        <v>-66.846945288599173</v>
      </c>
      <c r="S1593" s="3">
        <f t="shared" si="323"/>
        <v>48464.409181634088</v>
      </c>
    </row>
    <row r="1594" spans="1:19" x14ac:dyDescent="0.3">
      <c r="A1594" s="4">
        <v>42629</v>
      </c>
      <c r="B1594" s="11">
        <v>116.550003</v>
      </c>
      <c r="C1594" s="11">
        <v>140.800003</v>
      </c>
      <c r="D1594" s="3">
        <f>B1594-'ADF test'!$E$3*'Profitability analysis'!C1594</f>
        <v>-28.273654174150863</v>
      </c>
      <c r="E1594" s="3">
        <f t="shared" si="317"/>
        <v>-26.227011828538988</v>
      </c>
      <c r="F1594" s="3">
        <f t="shared" si="313"/>
        <v>3.2655379638621906</v>
      </c>
      <c r="G1594" s="17">
        <f t="shared" si="314"/>
        <v>-0.62673971892560298</v>
      </c>
      <c r="H1594" s="30">
        <f t="shared" si="315"/>
        <v>-2.5999989999999968</v>
      </c>
      <c r="I1594" s="30">
        <f>(C1594-C1593)*'ADF test'!$E$3</f>
        <v>-2.7257231135822888</v>
      </c>
      <c r="J1594" s="5">
        <f t="shared" si="318"/>
        <v>0</v>
      </c>
      <c r="K1594" s="49">
        <f t="shared" si="324"/>
        <v>73</v>
      </c>
      <c r="L1594" s="5">
        <f t="shared" si="319"/>
        <v>0</v>
      </c>
      <c r="M1594" s="49">
        <f t="shared" si="325"/>
        <v>-2099</v>
      </c>
      <c r="N1594" s="42">
        <f t="shared" si="316"/>
        <v>0</v>
      </c>
      <c r="P1594" s="5">
        <f t="shared" si="320"/>
        <v>-189.79992699999977</v>
      </c>
      <c r="Q1594" s="5">
        <f t="shared" si="321"/>
        <v>198.97778729150707</v>
      </c>
      <c r="R1594" s="5">
        <f t="shared" si="322"/>
        <v>9.1778602915073009</v>
      </c>
      <c r="S1594" s="3">
        <f t="shared" si="323"/>
        <v>48473.587041925595</v>
      </c>
    </row>
    <row r="1595" spans="1:19" x14ac:dyDescent="0.3">
      <c r="A1595" s="4">
        <v>42632</v>
      </c>
      <c r="B1595" s="11">
        <v>117.150002</v>
      </c>
      <c r="C1595" s="11">
        <v>141.75</v>
      </c>
      <c r="D1595" s="3">
        <f>B1595-'ADF test'!$E$3*'Profitability analysis'!C1595</f>
        <v>-28.650800322680936</v>
      </c>
      <c r="E1595" s="3">
        <f t="shared" si="317"/>
        <v>-26.438967043675195</v>
      </c>
      <c r="F1595" s="3">
        <f t="shared" si="313"/>
        <v>3.2071698879486594</v>
      </c>
      <c r="G1595" s="17">
        <f t="shared" si="314"/>
        <v>-0.68965267082264048</v>
      </c>
      <c r="H1595" s="30">
        <f t="shared" si="315"/>
        <v>0.59999899999999684</v>
      </c>
      <c r="I1595" s="30">
        <f>(C1595-C1594)*'ADF test'!$E$3</f>
        <v>0.97714514853008372</v>
      </c>
      <c r="J1595" s="5">
        <f t="shared" si="318"/>
        <v>0</v>
      </c>
      <c r="K1595" s="49">
        <f t="shared" si="324"/>
        <v>73</v>
      </c>
      <c r="L1595" s="5">
        <f t="shared" si="319"/>
        <v>0</v>
      </c>
      <c r="M1595" s="49">
        <f t="shared" si="325"/>
        <v>-2099</v>
      </c>
      <c r="N1595" s="42">
        <f t="shared" si="316"/>
        <v>0</v>
      </c>
      <c r="P1595" s="5">
        <f t="shared" si="320"/>
        <v>43.799926999999769</v>
      </c>
      <c r="Q1595" s="5">
        <f t="shared" si="321"/>
        <v>-71.331595842696117</v>
      </c>
      <c r="R1595" s="5">
        <f t="shared" si="322"/>
        <v>-27.531668842696348</v>
      </c>
      <c r="S1595" s="3">
        <f t="shared" si="323"/>
        <v>48446.055373082898</v>
      </c>
    </row>
    <row r="1596" spans="1:19" x14ac:dyDescent="0.3">
      <c r="A1596" s="4">
        <v>42633</v>
      </c>
      <c r="B1596" s="11">
        <v>116.800003</v>
      </c>
      <c r="C1596" s="11">
        <v>141.550003</v>
      </c>
      <c r="D1596" s="3">
        <f>B1596-'ADF test'!$E$3*'Profitability analysis'!C1596</f>
        <v>-28.795086990672985</v>
      </c>
      <c r="E1596" s="3">
        <f t="shared" si="317"/>
        <v>-26.537683197633992</v>
      </c>
      <c r="F1596" s="3">
        <f t="shared" si="313"/>
        <v>3.2333643760555626</v>
      </c>
      <c r="G1596" s="17">
        <f t="shared" si="314"/>
        <v>-0.69815941864023345</v>
      </c>
      <c r="H1596" s="30">
        <f t="shared" si="315"/>
        <v>-0.34999899999999684</v>
      </c>
      <c r="I1596" s="30">
        <f>(C1596-C1595)*'ADF test'!$E$3</f>
        <v>-0.20571233200796238</v>
      </c>
      <c r="J1596" s="5">
        <f t="shared" si="318"/>
        <v>0</v>
      </c>
      <c r="K1596" s="49">
        <f t="shared" si="324"/>
        <v>73</v>
      </c>
      <c r="L1596" s="5">
        <f t="shared" si="319"/>
        <v>0</v>
      </c>
      <c r="M1596" s="49">
        <f t="shared" si="325"/>
        <v>-2099</v>
      </c>
      <c r="N1596" s="42">
        <f t="shared" si="316"/>
        <v>0</v>
      </c>
      <c r="P1596" s="5">
        <f t="shared" si="320"/>
        <v>-25.549926999999769</v>
      </c>
      <c r="Q1596" s="5">
        <f t="shared" si="321"/>
        <v>15.017000236581254</v>
      </c>
      <c r="R1596" s="5">
        <f t="shared" si="322"/>
        <v>-10.532926763418516</v>
      </c>
      <c r="S1596" s="3">
        <f t="shared" si="323"/>
        <v>48435.522446319483</v>
      </c>
    </row>
    <row r="1597" spans="1:19" x14ac:dyDescent="0.3">
      <c r="A1597" s="4">
        <v>42634</v>
      </c>
      <c r="B1597" s="11">
        <v>115.849998</v>
      </c>
      <c r="C1597" s="11">
        <v>141.5</v>
      </c>
      <c r="D1597" s="3">
        <f>B1597-'ADF test'!$E$3*'Profitability analysis'!C1597</f>
        <v>-29.693660050506907</v>
      </c>
      <c r="E1597" s="3">
        <f t="shared" si="317"/>
        <v>-26.541874264927344</v>
      </c>
      <c r="F1597" s="3">
        <f t="shared" si="313"/>
        <v>3.2375064353662957</v>
      </c>
      <c r="G1597" s="17">
        <f t="shared" si="314"/>
        <v>-0.97352263184705157</v>
      </c>
      <c r="H1597" s="30">
        <f t="shared" si="315"/>
        <v>-0.95000500000000443</v>
      </c>
      <c r="I1597" s="30">
        <f>(C1597-C1596)*'ADF test'!$E$3</f>
        <v>-5.1431940166078084E-2</v>
      </c>
      <c r="J1597" s="5">
        <f t="shared" si="318"/>
        <v>0</v>
      </c>
      <c r="K1597" s="49">
        <f t="shared" si="324"/>
        <v>73</v>
      </c>
      <c r="L1597" s="5">
        <f t="shared" si="319"/>
        <v>0</v>
      </c>
      <c r="M1597" s="49">
        <f t="shared" si="325"/>
        <v>-2099</v>
      </c>
      <c r="N1597" s="42">
        <f t="shared" si="316"/>
        <v>0</v>
      </c>
      <c r="P1597" s="5">
        <f t="shared" si="320"/>
        <v>-69.350365000000323</v>
      </c>
      <c r="Q1597" s="5">
        <f t="shared" si="321"/>
        <v>3.7545316321237001</v>
      </c>
      <c r="R1597" s="5">
        <f t="shared" si="322"/>
        <v>-65.595833367876622</v>
      </c>
      <c r="S1597" s="3">
        <f t="shared" si="323"/>
        <v>48369.926612951604</v>
      </c>
    </row>
    <row r="1598" spans="1:19" x14ac:dyDescent="0.3">
      <c r="A1598" s="4">
        <v>42635</v>
      </c>
      <c r="B1598" s="11">
        <v>119.650002</v>
      </c>
      <c r="C1598" s="11">
        <v>145.800003</v>
      </c>
      <c r="D1598" s="3">
        <f>B1598-'ADF test'!$E$3*'Profitability analysis'!C1598</f>
        <v>-30.316540617631659</v>
      </c>
      <c r="E1598" s="3">
        <f t="shared" si="317"/>
        <v>-26.823496501994569</v>
      </c>
      <c r="F1598" s="3">
        <f t="shared" si="313"/>
        <v>3.1839277418588261</v>
      </c>
      <c r="G1598" s="17">
        <f t="shared" si="314"/>
        <v>-1.0970864915413556</v>
      </c>
      <c r="H1598" s="30">
        <f t="shared" si="315"/>
        <v>3.8000040000000013</v>
      </c>
      <c r="I1598" s="30">
        <f>(C1598-C1597)*'ADF test'!$E$3</f>
        <v>4.4228845671247656</v>
      </c>
      <c r="J1598" s="5">
        <f t="shared" si="318"/>
        <v>1</v>
      </c>
      <c r="K1598" s="49">
        <f t="shared" si="324"/>
        <v>74</v>
      </c>
      <c r="L1598" s="5">
        <f t="shared" si="319"/>
        <v>0</v>
      </c>
      <c r="M1598" s="49">
        <f t="shared" si="325"/>
        <v>-2099</v>
      </c>
      <c r="N1598" s="42">
        <f t="shared" si="316"/>
        <v>1</v>
      </c>
      <c r="P1598" s="5">
        <f t="shared" si="320"/>
        <v>277.40029200000009</v>
      </c>
      <c r="Q1598" s="5">
        <f t="shared" si="321"/>
        <v>-322.8705734001079</v>
      </c>
      <c r="R1598" s="5">
        <f t="shared" si="322"/>
        <v>-45.470281400107808</v>
      </c>
      <c r="S1598" s="3">
        <f t="shared" si="323"/>
        <v>48324.456331551497</v>
      </c>
    </row>
    <row r="1599" spans="1:19" x14ac:dyDescent="0.3">
      <c r="A1599" s="4">
        <v>42636</v>
      </c>
      <c r="B1599" s="11">
        <v>118.449997</v>
      </c>
      <c r="C1599" s="11">
        <v>145.199997</v>
      </c>
      <c r="D1599" s="3">
        <f>B1599-'ADF test'!$E$3*'Profitability analysis'!C1599</f>
        <v>-30.899393192951436</v>
      </c>
      <c r="E1599" s="3">
        <f t="shared" si="317"/>
        <v>-27.095166306893393</v>
      </c>
      <c r="F1599" s="3">
        <f t="shared" si="313"/>
        <v>3.1719905342619112</v>
      </c>
      <c r="G1599" s="17">
        <f t="shared" si="314"/>
        <v>-1.1993184862839594</v>
      </c>
      <c r="H1599" s="30">
        <f t="shared" si="315"/>
        <v>-1.2000050000000044</v>
      </c>
      <c r="I1599" s="30">
        <f>(C1599-C1598)*'ADF test'!$E$3</f>
        <v>-0.61715242468023712</v>
      </c>
      <c r="J1599" s="5">
        <f t="shared" si="318"/>
        <v>1</v>
      </c>
      <c r="K1599" s="49">
        <f t="shared" si="324"/>
        <v>75</v>
      </c>
      <c r="L1599" s="5">
        <f t="shared" si="319"/>
        <v>0</v>
      </c>
      <c r="M1599" s="49">
        <f t="shared" si="325"/>
        <v>-2099</v>
      </c>
      <c r="N1599" s="42">
        <f t="shared" si="316"/>
        <v>1</v>
      </c>
      <c r="P1599" s="5">
        <f t="shared" si="320"/>
        <v>-88.800370000000328</v>
      </c>
      <c r="Q1599" s="5">
        <f t="shared" si="321"/>
        <v>45.669279426337546</v>
      </c>
      <c r="R1599" s="5">
        <f t="shared" si="322"/>
        <v>-43.131090573662782</v>
      </c>
      <c r="S1599" s="3">
        <f t="shared" si="323"/>
        <v>48281.325240977836</v>
      </c>
    </row>
    <row r="1600" spans="1:19" x14ac:dyDescent="0.3">
      <c r="A1600" s="4">
        <v>42639</v>
      </c>
      <c r="B1600" s="11">
        <v>117.699997</v>
      </c>
      <c r="C1600" s="11">
        <v>141.300003</v>
      </c>
      <c r="D1600" s="3">
        <f>B1600-'ADF test'!$E$3*'Profitability analysis'!C1600</f>
        <v>-27.637948718498933</v>
      </c>
      <c r="E1600" s="3">
        <f t="shared" si="317"/>
        <v>-27.236312403262289</v>
      </c>
      <c r="F1600" s="3">
        <f t="shared" si="313"/>
        <v>3.0953425890541393</v>
      </c>
      <c r="G1600" s="17">
        <f t="shared" si="314"/>
        <v>-0.1297550444519209</v>
      </c>
      <c r="H1600" s="30">
        <f t="shared" si="315"/>
        <v>-0.75</v>
      </c>
      <c r="I1600" s="30">
        <f>(C1600-C1599)*'ADF test'!$E$3</f>
        <v>-4.0114444744524915</v>
      </c>
      <c r="J1600" s="5">
        <f t="shared" si="318"/>
        <v>0</v>
      </c>
      <c r="K1600" s="49">
        <f t="shared" si="324"/>
        <v>75</v>
      </c>
      <c r="L1600" s="5">
        <f t="shared" si="319"/>
        <v>0</v>
      </c>
      <c r="M1600" s="49">
        <f t="shared" si="325"/>
        <v>-2099</v>
      </c>
      <c r="N1600" s="42">
        <f t="shared" si="316"/>
        <v>0</v>
      </c>
      <c r="P1600" s="5">
        <f t="shared" si="320"/>
        <v>-56.25</v>
      </c>
      <c r="Q1600" s="5">
        <f t="shared" si="321"/>
        <v>300.85833558393688</v>
      </c>
      <c r="R1600" s="5">
        <f t="shared" si="322"/>
        <v>244.60833558393688</v>
      </c>
      <c r="S1600" s="3">
        <f t="shared" si="323"/>
        <v>48525.933576561772</v>
      </c>
    </row>
    <row r="1601" spans="1:19" x14ac:dyDescent="0.3">
      <c r="A1601" s="4">
        <v>42640</v>
      </c>
      <c r="B1601" s="11">
        <v>116.550003</v>
      </c>
      <c r="C1601" s="11">
        <v>141.550003</v>
      </c>
      <c r="D1601" s="3">
        <f>B1601-'ADF test'!$E$3*'Profitability analysis'!C1601</f>
        <v>-29.045086990672985</v>
      </c>
      <c r="E1601" s="3">
        <f t="shared" si="317"/>
        <v>-27.41322034740752</v>
      </c>
      <c r="F1601" s="3">
        <f t="shared" si="313"/>
        <v>3.0396616811122095</v>
      </c>
      <c r="G1601" s="17">
        <f t="shared" si="314"/>
        <v>-0.53685798436238008</v>
      </c>
      <c r="H1601" s="30">
        <f t="shared" si="315"/>
        <v>-1.1499939999999924</v>
      </c>
      <c r="I1601" s="30">
        <f>(C1601-C1600)*'ADF test'!$E$3</f>
        <v>0.25714427217404046</v>
      </c>
      <c r="J1601" s="5">
        <f t="shared" si="318"/>
        <v>0</v>
      </c>
      <c r="K1601" s="49">
        <f t="shared" si="324"/>
        <v>75</v>
      </c>
      <c r="L1601" s="5">
        <f t="shared" si="319"/>
        <v>0</v>
      </c>
      <c r="M1601" s="49">
        <f t="shared" si="325"/>
        <v>-2099</v>
      </c>
      <c r="N1601" s="42">
        <f t="shared" si="316"/>
        <v>0</v>
      </c>
      <c r="P1601" s="5">
        <f t="shared" si="320"/>
        <v>-86.249549999999431</v>
      </c>
      <c r="Q1601" s="5">
        <f t="shared" si="321"/>
        <v>-19.285820413053035</v>
      </c>
      <c r="R1601" s="5">
        <f t="shared" si="322"/>
        <v>-105.53537041305246</v>
      </c>
      <c r="S1601" s="3">
        <f t="shared" si="323"/>
        <v>48420.398206148719</v>
      </c>
    </row>
    <row r="1602" spans="1:19" x14ac:dyDescent="0.3">
      <c r="A1602" s="4">
        <v>42641</v>
      </c>
      <c r="B1602" s="11">
        <v>120</v>
      </c>
      <c r="C1602" s="11">
        <v>146</v>
      </c>
      <c r="D1602" s="3">
        <f>B1602-'ADF test'!$E$3*'Profitability analysis'!C1602</f>
        <v>-30.172254949639637</v>
      </c>
      <c r="E1602" s="3">
        <f t="shared" si="317"/>
        <v>-27.78741369258514</v>
      </c>
      <c r="F1602" s="3">
        <f t="shared" si="313"/>
        <v>2.6239761928869001</v>
      </c>
      <c r="G1602" s="17">
        <f t="shared" si="314"/>
        <v>-0.9088654323615234</v>
      </c>
      <c r="H1602" s="30">
        <f t="shared" si="315"/>
        <v>3.4499969999999962</v>
      </c>
      <c r="I1602" s="30">
        <f>(C1602-C1601)*'ADF test'!$E$3</f>
        <v>4.5771649589666499</v>
      </c>
      <c r="J1602" s="5">
        <f t="shared" si="318"/>
        <v>0</v>
      </c>
      <c r="K1602" s="49">
        <f t="shared" si="324"/>
        <v>75</v>
      </c>
      <c r="L1602" s="5">
        <f t="shared" si="319"/>
        <v>0</v>
      </c>
      <c r="M1602" s="49">
        <f t="shared" si="325"/>
        <v>-2099</v>
      </c>
      <c r="N1602" s="42">
        <f t="shared" si="316"/>
        <v>0</v>
      </c>
      <c r="P1602" s="5">
        <f t="shared" si="320"/>
        <v>258.74977499999972</v>
      </c>
      <c r="Q1602" s="5">
        <f t="shared" si="321"/>
        <v>-343.28737192249872</v>
      </c>
      <c r="R1602" s="5">
        <f t="shared" si="322"/>
        <v>-84.537596922499006</v>
      </c>
      <c r="S1602" s="3">
        <f t="shared" si="323"/>
        <v>48335.86060922622</v>
      </c>
    </row>
    <row r="1603" spans="1:19" x14ac:dyDescent="0.3">
      <c r="A1603" s="4">
        <v>42642</v>
      </c>
      <c r="B1603" s="11">
        <v>110.150002</v>
      </c>
      <c r="C1603" s="11">
        <v>135.39999399999999</v>
      </c>
      <c r="D1603" s="3">
        <f>B1603-'ADF test'!$E$3*'Profitability analysis'!C1603</f>
        <v>-29.119329637997765</v>
      </c>
      <c r="E1603" s="3">
        <f t="shared" si="317"/>
        <v>-28.035938360840575</v>
      </c>
      <c r="F1603" s="3">
        <f t="shared" si="313"/>
        <v>2.3641877215031379</v>
      </c>
      <c r="G1603" s="17">
        <f t="shared" si="314"/>
        <v>-0.45825095329924814</v>
      </c>
      <c r="H1603" s="30">
        <f t="shared" si="315"/>
        <v>-9.8499979999999994</v>
      </c>
      <c r="I1603" s="30">
        <f>(C1603-C1602)*'ADF test'!$E$3</f>
        <v>-10.902923311641855</v>
      </c>
      <c r="J1603" s="5">
        <f t="shared" si="318"/>
        <v>0</v>
      </c>
      <c r="K1603" s="49">
        <f t="shared" si="324"/>
        <v>75</v>
      </c>
      <c r="L1603" s="5">
        <f t="shared" si="319"/>
        <v>0</v>
      </c>
      <c r="M1603" s="49">
        <f t="shared" si="325"/>
        <v>-2099</v>
      </c>
      <c r="N1603" s="42">
        <f t="shared" si="316"/>
        <v>0</v>
      </c>
      <c r="P1603" s="5">
        <f t="shared" si="320"/>
        <v>-738.74984999999992</v>
      </c>
      <c r="Q1603" s="5">
        <f t="shared" si="321"/>
        <v>817.71924837313907</v>
      </c>
      <c r="R1603" s="5">
        <f t="shared" si="322"/>
        <v>78.969398373139143</v>
      </c>
      <c r="S1603" s="3">
        <f t="shared" si="323"/>
        <v>48414.830007599361</v>
      </c>
    </row>
    <row r="1604" spans="1:19" x14ac:dyDescent="0.3">
      <c r="A1604" s="4">
        <v>42643</v>
      </c>
      <c r="B1604" s="11">
        <v>112.5</v>
      </c>
      <c r="C1604" s="11">
        <v>137.35000600000001</v>
      </c>
      <c r="D1604" s="3">
        <f>B1604-'ADF test'!$E$3*'Profitability analysis'!C1604</f>
        <v>-28.775069303880372</v>
      </c>
      <c r="E1604" s="3">
        <f t="shared" si="317"/>
        <v>-28.21927261802907</v>
      </c>
      <c r="F1604" s="3">
        <f t="shared" si="313"/>
        <v>2.1890318822868156</v>
      </c>
      <c r="G1604" s="17">
        <f t="shared" si="314"/>
        <v>-0.25390068109500441</v>
      </c>
      <c r="H1604" s="30">
        <f t="shared" si="315"/>
        <v>2.3499979999999994</v>
      </c>
      <c r="I1604" s="30">
        <f>(C1604-C1603)*'ADF test'!$E$3</f>
        <v>2.0057376658825956</v>
      </c>
      <c r="J1604" s="5">
        <f t="shared" si="318"/>
        <v>0</v>
      </c>
      <c r="K1604" s="49">
        <f t="shared" si="324"/>
        <v>75</v>
      </c>
      <c r="L1604" s="5">
        <f t="shared" si="319"/>
        <v>0</v>
      </c>
      <c r="M1604" s="49">
        <f t="shared" si="325"/>
        <v>-2099</v>
      </c>
      <c r="N1604" s="42">
        <f t="shared" si="316"/>
        <v>0</v>
      </c>
      <c r="P1604" s="5">
        <f t="shared" si="320"/>
        <v>176.24984999999995</v>
      </c>
      <c r="Q1604" s="5">
        <f t="shared" si="321"/>
        <v>-150.43032494119467</v>
      </c>
      <c r="R1604" s="5">
        <f t="shared" si="322"/>
        <v>25.819525058805283</v>
      </c>
      <c r="S1604" s="3">
        <f t="shared" si="323"/>
        <v>48440.649532658164</v>
      </c>
    </row>
    <row r="1605" spans="1:19" x14ac:dyDescent="0.3">
      <c r="A1605" s="4">
        <v>42646</v>
      </c>
      <c r="B1605" s="11">
        <v>116.400002</v>
      </c>
      <c r="C1605" s="11">
        <v>143.199997</v>
      </c>
      <c r="D1605" s="3">
        <f>B1605-'ADF test'!$E$3*'Profitability analysis'!C1605</f>
        <v>-30.892234015559097</v>
      </c>
      <c r="E1605" s="3">
        <f t="shared" si="317"/>
        <v>-28.42856017185532</v>
      </c>
      <c r="F1605" s="3">
        <f t="shared" si="313"/>
        <v>2.1318101377300027</v>
      </c>
      <c r="G1605" s="17">
        <f t="shared" si="314"/>
        <v>-1.1556722618493362</v>
      </c>
      <c r="H1605" s="30">
        <f t="shared" si="315"/>
        <v>3.9000020000000006</v>
      </c>
      <c r="I1605" s="30">
        <f>(C1605-C1604)*'ADF test'!$E$3</f>
        <v>6.0171667116787368</v>
      </c>
      <c r="J1605" s="5">
        <f t="shared" si="318"/>
        <v>1</v>
      </c>
      <c r="K1605" s="49">
        <f t="shared" si="324"/>
        <v>76</v>
      </c>
      <c r="L1605" s="5">
        <f t="shared" si="319"/>
        <v>0</v>
      </c>
      <c r="M1605" s="49">
        <f t="shared" si="325"/>
        <v>-2099</v>
      </c>
      <c r="N1605" s="42">
        <f t="shared" si="316"/>
        <v>1</v>
      </c>
      <c r="P1605" s="5">
        <f t="shared" si="320"/>
        <v>292.50015000000008</v>
      </c>
      <c r="Q1605" s="5">
        <f t="shared" si="321"/>
        <v>-451.28750337590526</v>
      </c>
      <c r="R1605" s="5">
        <f t="shared" si="322"/>
        <v>-158.78735337590518</v>
      </c>
      <c r="S1605" s="3">
        <f t="shared" si="323"/>
        <v>48281.86217928226</v>
      </c>
    </row>
    <row r="1606" spans="1:19" x14ac:dyDescent="0.3">
      <c r="A1606" s="4">
        <v>42647</v>
      </c>
      <c r="B1606" s="11">
        <v>119.050003</v>
      </c>
      <c r="C1606" s="11">
        <v>152.199997</v>
      </c>
      <c r="D1606" s="3">
        <f>B1606-'ADF test'!$E$3*'Profitability analysis'!C1606</f>
        <v>-37.499426813824556</v>
      </c>
      <c r="E1606" s="3">
        <f t="shared" si="317"/>
        <v>-28.79580094328827</v>
      </c>
      <c r="F1606" s="3">
        <f t="shared" si="313"/>
        <v>2.6667826664856085</v>
      </c>
      <c r="G1606" s="17">
        <f t="shared" si="314"/>
        <v>-3.2637177299514502</v>
      </c>
      <c r="H1606" s="30">
        <f t="shared" si="315"/>
        <v>2.6500010000000032</v>
      </c>
      <c r="I1606" s="30">
        <f>(C1606-C1605)*'ADF test'!$E$3</f>
        <v>9.2571937982654564</v>
      </c>
      <c r="J1606" s="5">
        <f t="shared" si="318"/>
        <v>0</v>
      </c>
      <c r="K1606" s="49">
        <f t="shared" si="324"/>
        <v>76</v>
      </c>
      <c r="L1606" s="5">
        <f t="shared" si="319"/>
        <v>0</v>
      </c>
      <c r="M1606" s="49">
        <f t="shared" si="325"/>
        <v>-2099</v>
      </c>
      <c r="N1606" s="42">
        <f t="shared" si="316"/>
        <v>0</v>
      </c>
      <c r="P1606" s="5">
        <f t="shared" si="320"/>
        <v>201.40007600000024</v>
      </c>
      <c r="Q1606" s="5">
        <f t="shared" si="321"/>
        <v>-703.54672866817464</v>
      </c>
      <c r="R1606" s="5">
        <f t="shared" si="322"/>
        <v>-502.1466526681744</v>
      </c>
      <c r="S1606" s="3">
        <f t="shared" si="323"/>
        <v>47779.715526614084</v>
      </c>
    </row>
    <row r="1607" spans="1:19" x14ac:dyDescent="0.3">
      <c r="A1607" s="4">
        <v>42648</v>
      </c>
      <c r="B1607" s="11">
        <v>119.650002</v>
      </c>
      <c r="C1607" s="11">
        <v>152.35000600000001</v>
      </c>
      <c r="D1607" s="3">
        <f>B1607-'ADF test'!$E$3*'Profitability analysis'!C1607</f>
        <v>-37.053723634322779</v>
      </c>
      <c r="E1607" s="3">
        <f t="shared" si="317"/>
        <v>-29.243661657056702</v>
      </c>
      <c r="F1607" s="3">
        <f t="shared" si="313"/>
        <v>2.8863856371574834</v>
      </c>
      <c r="G1607" s="17">
        <f t="shared" si="314"/>
        <v>-2.705827619402041</v>
      </c>
      <c r="H1607" s="30">
        <f t="shared" si="315"/>
        <v>0.59999899999999684</v>
      </c>
      <c r="I1607" s="30">
        <f>(C1607-C1606)*'ADF test'!$E$3</f>
        <v>0.15429582049823426</v>
      </c>
      <c r="J1607" s="5">
        <f t="shared" si="318"/>
        <v>0</v>
      </c>
      <c r="K1607" s="49">
        <f t="shared" si="324"/>
        <v>76</v>
      </c>
      <c r="L1607" s="5">
        <f t="shared" si="319"/>
        <v>0</v>
      </c>
      <c r="M1607" s="49">
        <f t="shared" si="325"/>
        <v>-2099</v>
      </c>
      <c r="N1607" s="42">
        <f t="shared" si="316"/>
        <v>0</v>
      </c>
      <c r="P1607" s="5">
        <f t="shared" si="320"/>
        <v>45.59992399999976</v>
      </c>
      <c r="Q1607" s="5">
        <f t="shared" si="321"/>
        <v>-11.726482357865804</v>
      </c>
      <c r="R1607" s="5">
        <f t="shared" si="322"/>
        <v>33.873441642133955</v>
      </c>
      <c r="S1607" s="3">
        <f t="shared" si="323"/>
        <v>47813.588968256219</v>
      </c>
    </row>
    <row r="1608" spans="1:19" x14ac:dyDescent="0.3">
      <c r="A1608" s="4">
        <v>42649</v>
      </c>
      <c r="B1608" s="11">
        <v>116.650002</v>
      </c>
      <c r="C1608" s="11">
        <v>149.39999399999999</v>
      </c>
      <c r="D1608" s="3">
        <f>B1608-'ADF test'!$E$3*'Profitability analysis'!C1608</f>
        <v>-37.019408879744049</v>
      </c>
      <c r="E1608" s="3">
        <f t="shared" si="317"/>
        <v>-29.666902202437168</v>
      </c>
      <c r="F1608" s="3">
        <f t="shared" si="313"/>
        <v>3.0652268237797564</v>
      </c>
      <c r="G1608" s="17">
        <f t="shared" si="314"/>
        <v>-2.3986827403005839</v>
      </c>
      <c r="H1608" s="30">
        <f t="shared" si="315"/>
        <v>-3</v>
      </c>
      <c r="I1608" s="30">
        <f>(C1608-C1607)*'ADF test'!$E$3</f>
        <v>-3.0343147545787574</v>
      </c>
      <c r="J1608" s="5">
        <f t="shared" si="318"/>
        <v>10</v>
      </c>
      <c r="K1608" s="49">
        <f t="shared" si="324"/>
        <v>86</v>
      </c>
      <c r="L1608" s="5">
        <f t="shared" si="319"/>
        <v>0</v>
      </c>
      <c r="M1608" s="49">
        <f t="shared" si="325"/>
        <v>-2099</v>
      </c>
      <c r="N1608" s="42">
        <f t="shared" si="316"/>
        <v>10</v>
      </c>
      <c r="P1608" s="5">
        <f t="shared" si="320"/>
        <v>-228</v>
      </c>
      <c r="Q1608" s="5">
        <f t="shared" si="321"/>
        <v>230.60792134798555</v>
      </c>
      <c r="R1608" s="5">
        <f t="shared" si="322"/>
        <v>2.6079213479855525</v>
      </c>
      <c r="S1608" s="3">
        <f t="shared" si="323"/>
        <v>47816.196889604202</v>
      </c>
    </row>
    <row r="1609" spans="1:19" x14ac:dyDescent="0.3">
      <c r="A1609" s="4">
        <v>42650</v>
      </c>
      <c r="B1609" s="11">
        <v>116.949997</v>
      </c>
      <c r="C1609" s="11">
        <v>149.10000600000001</v>
      </c>
      <c r="D1609" s="3">
        <f>B1609-'ADF test'!$E$3*'Profitability analysis'!C1609</f>
        <v>-36.410853096060265</v>
      </c>
      <c r="E1609" s="3">
        <f t="shared" si="317"/>
        <v>-30.024190825816316</v>
      </c>
      <c r="F1609" s="3">
        <f t="shared" si="313"/>
        <v>3.2073502095916533</v>
      </c>
      <c r="G1609" s="17">
        <f t="shared" si="314"/>
        <v>-1.9912581579474831</v>
      </c>
      <c r="H1609" s="30">
        <f t="shared" si="315"/>
        <v>0.29999499999999557</v>
      </c>
      <c r="I1609" s="30">
        <f>(C1609-C1608)*'ADF test'!$E$3</f>
        <v>-0.3085607836837686</v>
      </c>
      <c r="J1609" s="5">
        <f t="shared" si="318"/>
        <v>10</v>
      </c>
      <c r="K1609" s="49">
        <f t="shared" si="324"/>
        <v>96</v>
      </c>
      <c r="L1609" s="5">
        <f t="shared" si="319"/>
        <v>0</v>
      </c>
      <c r="M1609" s="49">
        <f t="shared" si="325"/>
        <v>-2099</v>
      </c>
      <c r="N1609" s="42">
        <f t="shared" si="316"/>
        <v>10</v>
      </c>
      <c r="P1609" s="5">
        <f t="shared" si="320"/>
        <v>25.799569999999619</v>
      </c>
      <c r="Q1609" s="5">
        <f t="shared" si="321"/>
        <v>26.536227396804101</v>
      </c>
      <c r="R1609" s="5">
        <f t="shared" si="322"/>
        <v>52.33579739680372</v>
      </c>
      <c r="S1609" s="3">
        <f t="shared" si="323"/>
        <v>47868.532687001003</v>
      </c>
    </row>
    <row r="1610" spans="1:19" x14ac:dyDescent="0.3">
      <c r="A1610" s="4">
        <v>42653</v>
      </c>
      <c r="B1610" s="11">
        <v>116.099998</v>
      </c>
      <c r="C1610" s="11">
        <v>145.64999399999999</v>
      </c>
      <c r="D1610" s="3">
        <f>B1610-'ADF test'!$E$3*'Profitability analysis'!C1610</f>
        <v>-33.712248797133441</v>
      </c>
      <c r="E1610" s="3">
        <f t="shared" si="317"/>
        <v>-30.318526093533499</v>
      </c>
      <c r="F1610" s="3">
        <f t="shared" si="313"/>
        <v>3.1232629662168581</v>
      </c>
      <c r="G1610" s="17">
        <f t="shared" si="314"/>
        <v>-1.0865952500024951</v>
      </c>
      <c r="H1610" s="30">
        <f t="shared" si="315"/>
        <v>-0.84999899999999684</v>
      </c>
      <c r="I1610" s="30">
        <f>(C1610-C1609)*'ADF test'!$E$3</f>
        <v>-3.5486032989268383</v>
      </c>
      <c r="J1610" s="5">
        <f t="shared" si="318"/>
        <v>1</v>
      </c>
      <c r="K1610" s="49">
        <f t="shared" si="324"/>
        <v>97</v>
      </c>
      <c r="L1610" s="5">
        <f t="shared" si="319"/>
        <v>0</v>
      </c>
      <c r="M1610" s="49">
        <f t="shared" si="325"/>
        <v>-2099</v>
      </c>
      <c r="N1610" s="42">
        <f t="shared" si="316"/>
        <v>1</v>
      </c>
      <c r="P1610" s="5">
        <f t="shared" si="320"/>
        <v>-81.599903999999697</v>
      </c>
      <c r="Q1610" s="5">
        <f t="shared" si="321"/>
        <v>340.66591669697647</v>
      </c>
      <c r="R1610" s="5">
        <f t="shared" si="322"/>
        <v>259.06601269697677</v>
      </c>
      <c r="S1610" s="3">
        <f t="shared" si="323"/>
        <v>48127.598699697977</v>
      </c>
    </row>
    <row r="1611" spans="1:19" x14ac:dyDescent="0.3">
      <c r="A1611" s="4">
        <v>42656</v>
      </c>
      <c r="B1611" s="11">
        <v>111</v>
      </c>
      <c r="C1611" s="11">
        <v>142.25</v>
      </c>
      <c r="D1611" s="3">
        <f>B1611-'ADF test'!$E$3*'Profitability analysis'!C1611</f>
        <v>-35.315090867029028</v>
      </c>
      <c r="E1611" s="3">
        <f t="shared" si="317"/>
        <v>-30.598051526258278</v>
      </c>
      <c r="F1611" s="3">
        <f t="shared" si="313"/>
        <v>3.1841381454114592</v>
      </c>
      <c r="G1611" s="17">
        <f t="shared" si="314"/>
        <v>-1.4814179301762698</v>
      </c>
      <c r="H1611" s="30">
        <f t="shared" si="315"/>
        <v>-5.0999979999999994</v>
      </c>
      <c r="I1611" s="30">
        <f>(C1611-C1610)*'ADF test'!$E$3</f>
        <v>-3.4971559301044102</v>
      </c>
      <c r="J1611" s="5">
        <f t="shared" si="318"/>
        <v>1</v>
      </c>
      <c r="K1611" s="49">
        <f t="shared" si="324"/>
        <v>98</v>
      </c>
      <c r="L1611" s="5">
        <f t="shared" si="319"/>
        <v>0</v>
      </c>
      <c r="M1611" s="49">
        <f t="shared" si="325"/>
        <v>-2099</v>
      </c>
      <c r="N1611" s="42">
        <f t="shared" si="316"/>
        <v>1</v>
      </c>
      <c r="P1611" s="5">
        <f t="shared" si="320"/>
        <v>-494.69980599999997</v>
      </c>
      <c r="Q1611" s="5">
        <f t="shared" si="321"/>
        <v>339.2241252201278</v>
      </c>
      <c r="R1611" s="5">
        <f t="shared" si="322"/>
        <v>-155.47568077987216</v>
      </c>
      <c r="S1611" s="3">
        <f t="shared" si="323"/>
        <v>47972.123018918108</v>
      </c>
    </row>
    <row r="1612" spans="1:19" x14ac:dyDescent="0.3">
      <c r="A1612" s="4">
        <v>42657</v>
      </c>
      <c r="B1612" s="11">
        <v>112.050003</v>
      </c>
      <c r="C1612" s="11">
        <v>141.25</v>
      </c>
      <c r="D1612" s="3">
        <f>B1612-'ADF test'!$E$3*'Profitability analysis'!C1612</f>
        <v>-33.236510778332843</v>
      </c>
      <c r="E1612" s="3">
        <f t="shared" si="317"/>
        <v>-30.811290550942978</v>
      </c>
      <c r="F1612" s="3">
        <f t="shared" si="313"/>
        <v>3.1376070657085404</v>
      </c>
      <c r="G1612" s="17">
        <f t="shared" si="314"/>
        <v>-0.77295218190178216</v>
      </c>
      <c r="H1612" s="30">
        <f t="shared" si="315"/>
        <v>1.0500030000000038</v>
      </c>
      <c r="I1612" s="30">
        <f>(C1612-C1611)*'ADF test'!$E$3</f>
        <v>-1.0285770886961618</v>
      </c>
      <c r="J1612" s="5">
        <f t="shared" si="318"/>
        <v>0</v>
      </c>
      <c r="K1612" s="49">
        <f t="shared" si="324"/>
        <v>98</v>
      </c>
      <c r="L1612" s="5">
        <f t="shared" si="319"/>
        <v>0</v>
      </c>
      <c r="M1612" s="49">
        <f t="shared" si="325"/>
        <v>-2099</v>
      </c>
      <c r="N1612" s="42">
        <f t="shared" si="316"/>
        <v>0</v>
      </c>
      <c r="P1612" s="5">
        <f t="shared" si="320"/>
        <v>102.90029400000037</v>
      </c>
      <c r="Q1612" s="5">
        <f t="shared" si="321"/>
        <v>100.80055469222386</v>
      </c>
      <c r="R1612" s="5">
        <f t="shared" si="322"/>
        <v>203.70084869222421</v>
      </c>
      <c r="S1612" s="3">
        <f t="shared" si="323"/>
        <v>48175.823867610336</v>
      </c>
    </row>
    <row r="1613" spans="1:19" x14ac:dyDescent="0.3">
      <c r="A1613" s="4">
        <v>42660</v>
      </c>
      <c r="B1613" s="11">
        <v>110.699997</v>
      </c>
      <c r="C1613" s="11">
        <v>137.300003</v>
      </c>
      <c r="D1613" s="3">
        <f>B1613-'ADF test'!$E$3*'Profitability analysis'!C1613</f>
        <v>-30.523640363714293</v>
      </c>
      <c r="E1613" s="3">
        <f t="shared" si="317"/>
        <v>-30.86233769272209</v>
      </c>
      <c r="F1613" s="3">
        <f t="shared" si="313"/>
        <v>3.1193961492094275</v>
      </c>
      <c r="G1613" s="17">
        <f t="shared" si="314"/>
        <v>0.10857785058612561</v>
      </c>
      <c r="H1613" s="30">
        <f t="shared" si="315"/>
        <v>-1.3500060000000076</v>
      </c>
      <c r="I1613" s="30">
        <f>(C1613-C1612)*'ADF test'!$E$3</f>
        <v>-4.062876414618569</v>
      </c>
      <c r="J1613" s="5">
        <f t="shared" si="318"/>
        <v>0</v>
      </c>
      <c r="K1613" s="49">
        <f t="shared" si="324"/>
        <v>98</v>
      </c>
      <c r="L1613" s="5">
        <f t="shared" si="319"/>
        <v>0</v>
      </c>
      <c r="M1613" s="49">
        <f t="shared" si="325"/>
        <v>-2099</v>
      </c>
      <c r="N1613" s="42">
        <f t="shared" si="316"/>
        <v>0</v>
      </c>
      <c r="P1613" s="5">
        <f t="shared" si="320"/>
        <v>-132.30058800000074</v>
      </c>
      <c r="Q1613" s="5">
        <f t="shared" si="321"/>
        <v>398.16188863261976</v>
      </c>
      <c r="R1613" s="5">
        <f t="shared" si="322"/>
        <v>265.86130063261902</v>
      </c>
      <c r="S1613" s="3">
        <f t="shared" si="323"/>
        <v>48441.685168242955</v>
      </c>
    </row>
    <row r="1614" spans="1:19" x14ac:dyDescent="0.3">
      <c r="A1614" s="4">
        <v>42661</v>
      </c>
      <c r="B1614" s="11">
        <v>112.699997</v>
      </c>
      <c r="C1614" s="11">
        <v>143.199997</v>
      </c>
      <c r="D1614" s="3">
        <f>B1614-'ADF test'!$E$3*'Profitability analysis'!C1614</f>
        <v>-34.592239015559102</v>
      </c>
      <c r="E1614" s="3">
        <f t="shared" si="317"/>
        <v>-31.065433313823569</v>
      </c>
      <c r="F1614" s="3">
        <f t="shared" si="313"/>
        <v>3.1583466438839154</v>
      </c>
      <c r="G1614" s="17">
        <f t="shared" si="314"/>
        <v>-1.1166620068652477</v>
      </c>
      <c r="H1614" s="30">
        <f t="shared" si="315"/>
        <v>2</v>
      </c>
      <c r="I1614" s="30">
        <f>(C1614-C1613)*'ADF test'!$E$3</f>
        <v>6.0685986518448152</v>
      </c>
      <c r="J1614" s="5">
        <f t="shared" si="318"/>
        <v>1</v>
      </c>
      <c r="K1614" s="49">
        <f t="shared" si="324"/>
        <v>99</v>
      </c>
      <c r="L1614" s="5">
        <f t="shared" si="319"/>
        <v>0</v>
      </c>
      <c r="M1614" s="49">
        <f t="shared" si="325"/>
        <v>-2099</v>
      </c>
      <c r="N1614" s="42">
        <f t="shared" si="316"/>
        <v>1</v>
      </c>
      <c r="P1614" s="5">
        <f t="shared" si="320"/>
        <v>196</v>
      </c>
      <c r="Q1614" s="5">
        <f t="shared" si="321"/>
        <v>-594.72266788079185</v>
      </c>
      <c r="R1614" s="5">
        <f t="shared" si="322"/>
        <v>-398.72266788079185</v>
      </c>
      <c r="S1614" s="3">
        <f t="shared" si="323"/>
        <v>48042.962500362162</v>
      </c>
    </row>
    <row r="1615" spans="1:19" x14ac:dyDescent="0.3">
      <c r="A1615" s="4">
        <v>42662</v>
      </c>
      <c r="B1615" s="11">
        <v>112.800003</v>
      </c>
      <c r="C1615" s="11">
        <v>142.75</v>
      </c>
      <c r="D1615" s="3">
        <f>B1615-'ADF test'!$E$3*'Profitability analysis'!C1615</f>
        <v>-34.029376411377086</v>
      </c>
      <c r="E1615" s="3">
        <f t="shared" si="317"/>
        <v>-31.290434271012064</v>
      </c>
      <c r="F1615" s="3">
        <f t="shared" si="313"/>
        <v>3.1195225298937164</v>
      </c>
      <c r="G1615" s="17">
        <f t="shared" si="314"/>
        <v>-0.87800043568152708</v>
      </c>
      <c r="H1615" s="30">
        <f t="shared" si="315"/>
        <v>0.10000600000000759</v>
      </c>
      <c r="I1615" s="30">
        <f>(C1615-C1614)*'ADF test'!$E$3</f>
        <v>-0.46285660418200281</v>
      </c>
      <c r="J1615" s="5">
        <f t="shared" si="318"/>
        <v>0</v>
      </c>
      <c r="K1615" s="49">
        <f t="shared" si="324"/>
        <v>99</v>
      </c>
      <c r="L1615" s="5">
        <f t="shared" si="319"/>
        <v>0</v>
      </c>
      <c r="M1615" s="49">
        <f t="shared" si="325"/>
        <v>-2099</v>
      </c>
      <c r="N1615" s="42">
        <f t="shared" si="316"/>
        <v>0</v>
      </c>
      <c r="P1615" s="5">
        <f t="shared" si="320"/>
        <v>9.9005940000007513</v>
      </c>
      <c r="Q1615" s="5">
        <f t="shared" si="321"/>
        <v>45.822803814018279</v>
      </c>
      <c r="R1615" s="5">
        <f t="shared" si="322"/>
        <v>55.72339781401903</v>
      </c>
      <c r="S1615" s="3">
        <f t="shared" si="323"/>
        <v>48098.685898176183</v>
      </c>
    </row>
    <row r="1616" spans="1:19" x14ac:dyDescent="0.3">
      <c r="A1616" s="4">
        <v>42663</v>
      </c>
      <c r="B1616" s="11">
        <v>114.449997</v>
      </c>
      <c r="C1616" s="11">
        <v>147.85000600000001</v>
      </c>
      <c r="D1616" s="3">
        <f>B1616-'ADF test'!$E$3*'Profitability analysis'!C1616</f>
        <v>-37.625131735190081</v>
      </c>
      <c r="E1616" s="3">
        <f t="shared" si="317"/>
        <v>-31.646245681602977</v>
      </c>
      <c r="F1616" s="3">
        <f t="shared" si="313"/>
        <v>3.2147774381668133</v>
      </c>
      <c r="G1616" s="17">
        <f t="shared" si="314"/>
        <v>-1.8598133676701702</v>
      </c>
      <c r="H1616" s="30">
        <f t="shared" si="315"/>
        <v>1.6499939999999924</v>
      </c>
      <c r="I1616" s="30">
        <f>(C1616-C1615)*'ADF test'!$E$3</f>
        <v>5.2457493238129649</v>
      </c>
      <c r="J1616" s="5">
        <f t="shared" si="318"/>
        <v>10</v>
      </c>
      <c r="K1616" s="49">
        <f t="shared" si="324"/>
        <v>109</v>
      </c>
      <c r="L1616" s="5">
        <f t="shared" si="319"/>
        <v>0</v>
      </c>
      <c r="M1616" s="49">
        <f t="shared" si="325"/>
        <v>-2099</v>
      </c>
      <c r="N1616" s="42">
        <f t="shared" si="316"/>
        <v>10</v>
      </c>
      <c r="P1616" s="5">
        <f t="shared" si="320"/>
        <v>163.34940599999925</v>
      </c>
      <c r="Q1616" s="5">
        <f t="shared" si="321"/>
        <v>-519.32918305748353</v>
      </c>
      <c r="R1616" s="5">
        <f t="shared" si="322"/>
        <v>-355.97977705748428</v>
      </c>
      <c r="S1616" s="3">
        <f t="shared" si="323"/>
        <v>47742.706121118696</v>
      </c>
    </row>
    <row r="1617" spans="1:19" x14ac:dyDescent="0.3">
      <c r="A1617" s="4">
        <v>42664</v>
      </c>
      <c r="B1617" s="11">
        <v>113.349998</v>
      </c>
      <c r="C1617" s="11">
        <v>146.949997</v>
      </c>
      <c r="D1617" s="3">
        <f>B1617-'ADF test'!$E$3*'Profitability analysis'!C1617</f>
        <v>-37.799402098169708</v>
      </c>
      <c r="E1617" s="3">
        <f t="shared" si="317"/>
        <v>-31.890769860298651</v>
      </c>
      <c r="F1617" s="3">
        <f t="shared" si="313"/>
        <v>3.3956266380760387</v>
      </c>
      <c r="G1617" s="17">
        <f t="shared" si="314"/>
        <v>-1.7400712350457017</v>
      </c>
      <c r="H1617" s="30">
        <f t="shared" si="315"/>
        <v>-1.0999989999999968</v>
      </c>
      <c r="I1617" s="30">
        <f>(C1617-C1616)*'ADF test'!$E$3</f>
        <v>-0.92572863702035557</v>
      </c>
      <c r="J1617" s="5">
        <f t="shared" si="318"/>
        <v>10</v>
      </c>
      <c r="K1617" s="49">
        <f t="shared" si="324"/>
        <v>119</v>
      </c>
      <c r="L1617" s="5">
        <f t="shared" si="319"/>
        <v>0</v>
      </c>
      <c r="M1617" s="49">
        <f t="shared" si="325"/>
        <v>-2099</v>
      </c>
      <c r="N1617" s="42">
        <f t="shared" si="316"/>
        <v>10</v>
      </c>
      <c r="P1617" s="5">
        <f t="shared" si="320"/>
        <v>-119.89989099999966</v>
      </c>
      <c r="Q1617" s="5">
        <f t="shared" si="321"/>
        <v>100.90442143521875</v>
      </c>
      <c r="R1617" s="5">
        <f t="shared" si="322"/>
        <v>-18.995469564780905</v>
      </c>
      <c r="S1617" s="3">
        <f t="shared" si="323"/>
        <v>47723.710651553913</v>
      </c>
    </row>
    <row r="1618" spans="1:19" x14ac:dyDescent="0.3">
      <c r="A1618" s="4">
        <v>42667</v>
      </c>
      <c r="B1618" s="11">
        <v>114.949997</v>
      </c>
      <c r="C1618" s="11">
        <v>148</v>
      </c>
      <c r="D1618" s="3">
        <f>B1618-'ADF test'!$E$3*'Profitability analysis'!C1618</f>
        <v>-37.279412127031947</v>
      </c>
      <c r="E1618" s="3">
        <f t="shared" si="317"/>
        <v>-32.064817060501504</v>
      </c>
      <c r="F1618" s="3">
        <f t="shared" ref="F1618:F1681" si="326">_xlfn.STDEV.S(D1589:D1618)</f>
        <v>3.5354307922200858</v>
      </c>
      <c r="G1618" s="17">
        <f t="shared" ref="G1618:G1681" si="327">(D1618-E1618)/F1618</f>
        <v>-1.4749532300294075</v>
      </c>
      <c r="H1618" s="30">
        <f t="shared" ref="H1618:H1681" si="328">B1618-B1617</f>
        <v>1.5999989999999968</v>
      </c>
      <c r="I1618" s="30">
        <f>(C1618-C1617)*'ADF test'!$E$3</f>
        <v>1.0800090288622399</v>
      </c>
      <c r="J1618" s="5">
        <f t="shared" si="318"/>
        <v>1</v>
      </c>
      <c r="K1618" s="49">
        <f t="shared" si="324"/>
        <v>120</v>
      </c>
      <c r="L1618" s="5">
        <f t="shared" si="319"/>
        <v>0</v>
      </c>
      <c r="M1618" s="49">
        <f t="shared" si="325"/>
        <v>-2099</v>
      </c>
      <c r="N1618" s="42">
        <f t="shared" si="316"/>
        <v>1</v>
      </c>
      <c r="P1618" s="5">
        <f t="shared" si="320"/>
        <v>190.39988099999962</v>
      </c>
      <c r="Q1618" s="5">
        <f t="shared" si="321"/>
        <v>-128.52107443460656</v>
      </c>
      <c r="R1618" s="5">
        <f t="shared" si="322"/>
        <v>61.878806565393063</v>
      </c>
      <c r="S1618" s="3">
        <f t="shared" si="323"/>
        <v>47785.589458119306</v>
      </c>
    </row>
    <row r="1619" spans="1:19" x14ac:dyDescent="0.3">
      <c r="A1619" s="4">
        <v>42668</v>
      </c>
      <c r="B1619" s="11">
        <v>114.050003</v>
      </c>
      <c r="C1619" s="11">
        <v>147.75</v>
      </c>
      <c r="D1619" s="3">
        <f>B1619-'ADF test'!$E$3*'Profitability analysis'!C1619</f>
        <v>-37.922261854857908</v>
      </c>
      <c r="E1619" s="3">
        <f t="shared" si="317"/>
        <v>-32.250673010258474</v>
      </c>
      <c r="F1619" s="3">
        <f t="shared" si="326"/>
        <v>3.6937638497746152</v>
      </c>
      <c r="G1619" s="17">
        <f t="shared" si="327"/>
        <v>-1.5354497675712271</v>
      </c>
      <c r="H1619" s="30">
        <f t="shared" si="328"/>
        <v>-0.89999399999999241</v>
      </c>
      <c r="I1619" s="30">
        <f>(C1619-C1618)*'ADF test'!$E$3</f>
        <v>-0.25714427217404046</v>
      </c>
      <c r="J1619" s="5">
        <f t="shared" si="318"/>
        <v>10</v>
      </c>
      <c r="K1619" s="49">
        <f t="shared" si="324"/>
        <v>130</v>
      </c>
      <c r="L1619" s="5">
        <f t="shared" si="319"/>
        <v>0</v>
      </c>
      <c r="M1619" s="49">
        <f t="shared" si="325"/>
        <v>-2099</v>
      </c>
      <c r="N1619" s="42">
        <f t="shared" si="316"/>
        <v>10</v>
      </c>
      <c r="P1619" s="5">
        <f t="shared" si="320"/>
        <v>-107.99927999999909</v>
      </c>
      <c r="Q1619" s="5">
        <f t="shared" si="321"/>
        <v>30.857312660884855</v>
      </c>
      <c r="R1619" s="5">
        <f t="shared" si="322"/>
        <v>-77.141967339114231</v>
      </c>
      <c r="S1619" s="3">
        <f t="shared" si="323"/>
        <v>47708.447490780192</v>
      </c>
    </row>
    <row r="1620" spans="1:19" x14ac:dyDescent="0.3">
      <c r="A1620" s="4">
        <v>42669</v>
      </c>
      <c r="B1620" s="11">
        <v>114.150002</v>
      </c>
      <c r="C1620" s="11">
        <v>144.64999399999999</v>
      </c>
      <c r="D1620" s="3">
        <f>B1620-'ADF test'!$E$3*'Profitability analysis'!C1620</f>
        <v>-34.633667708437258</v>
      </c>
      <c r="E1620" s="3">
        <f t="shared" si="317"/>
        <v>-32.399576586270776</v>
      </c>
      <c r="F1620" s="3">
        <f t="shared" si="326"/>
        <v>3.6968897467399207</v>
      </c>
      <c r="G1620" s="17">
        <f t="shared" si="327"/>
        <v>-0.6043164051988843</v>
      </c>
      <c r="H1620" s="30">
        <f t="shared" si="328"/>
        <v>9.999899999999684E-2</v>
      </c>
      <c r="I1620" s="30">
        <f>(C1620-C1619)*'ADF test'!$E$3</f>
        <v>-3.1885951464206417</v>
      </c>
      <c r="J1620" s="5">
        <f t="shared" si="318"/>
        <v>0</v>
      </c>
      <c r="K1620" s="49">
        <f t="shared" si="324"/>
        <v>130</v>
      </c>
      <c r="L1620" s="5">
        <f t="shared" si="319"/>
        <v>0</v>
      </c>
      <c r="M1620" s="49">
        <f t="shared" si="325"/>
        <v>-2099</v>
      </c>
      <c r="N1620" s="42">
        <f t="shared" si="316"/>
        <v>0</v>
      </c>
      <c r="P1620" s="5">
        <f t="shared" si="320"/>
        <v>12.999869999999589</v>
      </c>
      <c r="Q1620" s="5">
        <f t="shared" si="321"/>
        <v>414.51736903468344</v>
      </c>
      <c r="R1620" s="5">
        <f t="shared" si="322"/>
        <v>427.51723903468303</v>
      </c>
      <c r="S1620" s="3">
        <f t="shared" si="323"/>
        <v>48135.964729814878</v>
      </c>
    </row>
    <row r="1621" spans="1:19" x14ac:dyDescent="0.3">
      <c r="A1621" s="4">
        <v>42670</v>
      </c>
      <c r="B1621" s="11">
        <v>113.550003</v>
      </c>
      <c r="C1621" s="11">
        <v>143.85000600000001</v>
      </c>
      <c r="D1621" s="3">
        <f>B1621-'ADF test'!$E$3*'Profitability analysis'!C1621</f>
        <v>-34.410817380405405</v>
      </c>
      <c r="E1621" s="3">
        <f t="shared" si="317"/>
        <v>-32.573910517406794</v>
      </c>
      <c r="F1621" s="3">
        <f t="shared" si="326"/>
        <v>3.6630287724964434</v>
      </c>
      <c r="G1621" s="17">
        <f t="shared" si="327"/>
        <v>-0.50147213606152308</v>
      </c>
      <c r="H1621" s="30">
        <f t="shared" si="328"/>
        <v>-0.59999899999999684</v>
      </c>
      <c r="I1621" s="30">
        <f>(C1621-C1620)*'ADF test'!$E$3</f>
        <v>-0.82284932803184951</v>
      </c>
      <c r="J1621" s="5">
        <f t="shared" si="318"/>
        <v>0</v>
      </c>
      <c r="K1621" s="49">
        <f t="shared" si="324"/>
        <v>130</v>
      </c>
      <c r="L1621" s="5">
        <f t="shared" si="319"/>
        <v>0</v>
      </c>
      <c r="M1621" s="49">
        <f t="shared" si="325"/>
        <v>-2099</v>
      </c>
      <c r="N1621" s="42">
        <f t="shared" si="316"/>
        <v>0</v>
      </c>
      <c r="P1621" s="5">
        <f t="shared" si="320"/>
        <v>-77.999869999999589</v>
      </c>
      <c r="Q1621" s="5">
        <f t="shared" si="321"/>
        <v>106.97041264414044</v>
      </c>
      <c r="R1621" s="5">
        <f t="shared" si="322"/>
        <v>28.970542644140849</v>
      </c>
      <c r="S1621" s="3">
        <f t="shared" si="323"/>
        <v>48164.935272459021</v>
      </c>
    </row>
    <row r="1622" spans="1:19" x14ac:dyDescent="0.3">
      <c r="A1622" s="4">
        <v>42671</v>
      </c>
      <c r="B1622" s="11">
        <v>114.849998</v>
      </c>
      <c r="C1622" s="11">
        <v>147.64999399999999</v>
      </c>
      <c r="D1622" s="3">
        <f>B1622-'ADF test'!$E$3*'Profitability analysis'!C1622</f>
        <v>-37.019402974525747</v>
      </c>
      <c r="E1622" s="3">
        <f t="shared" si="317"/>
        <v>-32.891768392943071</v>
      </c>
      <c r="F1622" s="3">
        <f t="shared" si="326"/>
        <v>3.6195657299827997</v>
      </c>
      <c r="G1622" s="17">
        <f t="shared" si="327"/>
        <v>-1.1403673505335929</v>
      </c>
      <c r="H1622" s="30">
        <f t="shared" si="328"/>
        <v>1.2999949999999956</v>
      </c>
      <c r="I1622" s="30">
        <f>(C1622-C1621)*'ADF test'!$E$3</f>
        <v>3.9085805941203349</v>
      </c>
      <c r="J1622" s="5">
        <f t="shared" si="318"/>
        <v>1</v>
      </c>
      <c r="K1622" s="49">
        <f t="shared" si="324"/>
        <v>131</v>
      </c>
      <c r="L1622" s="5">
        <f t="shared" si="319"/>
        <v>0</v>
      </c>
      <c r="M1622" s="49">
        <f t="shared" si="325"/>
        <v>-2099</v>
      </c>
      <c r="N1622" s="42">
        <f t="shared" si="316"/>
        <v>1</v>
      </c>
      <c r="P1622" s="5">
        <f t="shared" si="320"/>
        <v>168.99934999999942</v>
      </c>
      <c r="Q1622" s="5">
        <f t="shared" si="321"/>
        <v>-508.11547723564354</v>
      </c>
      <c r="R1622" s="5">
        <f t="shared" si="322"/>
        <v>-339.11612723564411</v>
      </c>
      <c r="S1622" s="3">
        <f t="shared" si="323"/>
        <v>47825.819145223373</v>
      </c>
    </row>
    <row r="1623" spans="1:19" x14ac:dyDescent="0.3">
      <c r="A1623" s="4">
        <v>42675</v>
      </c>
      <c r="B1623" s="11">
        <v>113.849998</v>
      </c>
      <c r="C1623" s="11">
        <v>144.199997</v>
      </c>
      <c r="D1623" s="3">
        <f>B1623-'ADF test'!$E$3*'Profitability analysis'!C1623</f>
        <v>-34.470815104255252</v>
      </c>
      <c r="E1623" s="3">
        <f t="shared" si="317"/>
        <v>-33.094149620160479</v>
      </c>
      <c r="F1623" s="3">
        <f t="shared" si="326"/>
        <v>3.5283067198045481</v>
      </c>
      <c r="G1623" s="17">
        <f t="shared" si="327"/>
        <v>-0.39017738349318826</v>
      </c>
      <c r="H1623" s="30">
        <f t="shared" si="328"/>
        <v>-1</v>
      </c>
      <c r="I1623" s="30">
        <f>(C1623-C1622)*'ADF test'!$E$3</f>
        <v>-3.5485878702704885</v>
      </c>
      <c r="J1623" s="5">
        <f t="shared" si="318"/>
        <v>0</v>
      </c>
      <c r="K1623" s="49">
        <f t="shared" si="324"/>
        <v>131</v>
      </c>
      <c r="L1623" s="5">
        <f t="shared" si="319"/>
        <v>0</v>
      </c>
      <c r="M1623" s="49">
        <f t="shared" si="325"/>
        <v>-2099</v>
      </c>
      <c r="N1623" s="42">
        <f t="shared" si="316"/>
        <v>0</v>
      </c>
      <c r="P1623" s="5">
        <f t="shared" si="320"/>
        <v>-131</v>
      </c>
      <c r="Q1623" s="5">
        <f t="shared" si="321"/>
        <v>464.86501100543398</v>
      </c>
      <c r="R1623" s="5">
        <f t="shared" si="322"/>
        <v>333.86501100543398</v>
      </c>
      <c r="S1623" s="3">
        <f t="shared" si="323"/>
        <v>48159.68415622881</v>
      </c>
    </row>
    <row r="1624" spans="1:19" x14ac:dyDescent="0.3">
      <c r="A1624" s="4">
        <v>42676</v>
      </c>
      <c r="B1624" s="11">
        <v>109.099998</v>
      </c>
      <c r="C1624" s="11">
        <v>139.050003</v>
      </c>
      <c r="D1624" s="3">
        <f>B1624-'ADF test'!$E$3*'Profitability analysis'!C1624</f>
        <v>-33.923649268932564</v>
      </c>
      <c r="E1624" s="3">
        <f t="shared" si="317"/>
        <v>-33.282482789986531</v>
      </c>
      <c r="F1624" s="3">
        <f t="shared" si="326"/>
        <v>3.4109676693448021</v>
      </c>
      <c r="G1624" s="17">
        <f t="shared" si="327"/>
        <v>-0.18797201882279702</v>
      </c>
      <c r="H1624" s="30">
        <f t="shared" si="328"/>
        <v>-4.75</v>
      </c>
      <c r="I1624" s="30">
        <f>(C1624-C1623)*'ADF test'!$E$3</f>
        <v>-5.2971658353226934</v>
      </c>
      <c r="J1624" s="5">
        <f t="shared" si="318"/>
        <v>0</v>
      </c>
      <c r="K1624" s="49">
        <f t="shared" si="324"/>
        <v>131</v>
      </c>
      <c r="L1624" s="5">
        <f t="shared" si="319"/>
        <v>0</v>
      </c>
      <c r="M1624" s="49">
        <f t="shared" si="325"/>
        <v>-2099</v>
      </c>
      <c r="N1624" s="42">
        <f t="shared" si="316"/>
        <v>0</v>
      </c>
      <c r="P1624" s="5">
        <f t="shared" si="320"/>
        <v>-622.25</v>
      </c>
      <c r="Q1624" s="5">
        <f t="shared" si="321"/>
        <v>693.92872442727287</v>
      </c>
      <c r="R1624" s="5">
        <f t="shared" si="322"/>
        <v>71.678724427272869</v>
      </c>
      <c r="S1624" s="3">
        <f t="shared" si="323"/>
        <v>48231.362880656081</v>
      </c>
    </row>
    <row r="1625" spans="1:19" x14ac:dyDescent="0.3">
      <c r="A1625" s="4">
        <v>42677</v>
      </c>
      <c r="B1625" s="11">
        <v>108.75</v>
      </c>
      <c r="C1625" s="11">
        <v>137.050003</v>
      </c>
      <c r="D1625" s="3">
        <f>B1625-'ADF test'!$E$3*'Profitability analysis'!C1625</f>
        <v>-32.216493091540258</v>
      </c>
      <c r="E1625" s="3">
        <f t="shared" si="317"/>
        <v>-33.401339215615174</v>
      </c>
      <c r="F1625" s="3">
        <f t="shared" si="326"/>
        <v>3.3044711552473442</v>
      </c>
      <c r="G1625" s="17">
        <f t="shared" si="327"/>
        <v>0.35855847075361402</v>
      </c>
      <c r="H1625" s="30">
        <f t="shared" si="328"/>
        <v>-0.34999799999999937</v>
      </c>
      <c r="I1625" s="30">
        <f>(C1625-C1624)*'ADF test'!$E$3</f>
        <v>-2.0571541773923236</v>
      </c>
      <c r="J1625" s="5">
        <f t="shared" si="318"/>
        <v>0</v>
      </c>
      <c r="K1625" s="49">
        <f t="shared" si="324"/>
        <v>131</v>
      </c>
      <c r="L1625" s="5">
        <f t="shared" si="319"/>
        <v>0</v>
      </c>
      <c r="M1625" s="49">
        <f t="shared" si="325"/>
        <v>-2099</v>
      </c>
      <c r="N1625" s="42">
        <f t="shared" si="316"/>
        <v>0</v>
      </c>
      <c r="P1625" s="5">
        <f t="shared" si="320"/>
        <v>-45.849737999999917</v>
      </c>
      <c r="Q1625" s="5">
        <f t="shared" si="321"/>
        <v>269.4871972383944</v>
      </c>
      <c r="R1625" s="5">
        <f t="shared" si="322"/>
        <v>223.63745923839448</v>
      </c>
      <c r="S1625" s="3">
        <f t="shared" si="323"/>
        <v>48455.000339894475</v>
      </c>
    </row>
    <row r="1626" spans="1:19" x14ac:dyDescent="0.3">
      <c r="A1626" s="4">
        <v>42678</v>
      </c>
      <c r="B1626" s="11">
        <v>106.25</v>
      </c>
      <c r="C1626" s="11">
        <v>133.949997</v>
      </c>
      <c r="D1626" s="3">
        <f>B1626-'ADF test'!$E$3*'Profitability analysis'!C1626</f>
        <v>-31.527897945119605</v>
      </c>
      <c r="E1626" s="3">
        <f t="shared" si="317"/>
        <v>-33.492432914096725</v>
      </c>
      <c r="F1626" s="3">
        <f t="shared" si="326"/>
        <v>3.2094130929625808</v>
      </c>
      <c r="G1626" s="17">
        <f t="shared" si="327"/>
        <v>0.61211658084303344</v>
      </c>
      <c r="H1626" s="30">
        <f t="shared" si="328"/>
        <v>-2.5</v>
      </c>
      <c r="I1626" s="30">
        <f>(C1626-C1625)*'ADF test'!$E$3</f>
        <v>-3.1885951464206417</v>
      </c>
      <c r="J1626" s="5">
        <f t="shared" si="318"/>
        <v>0</v>
      </c>
      <c r="K1626" s="49">
        <f t="shared" si="324"/>
        <v>131</v>
      </c>
      <c r="L1626" s="5">
        <f t="shared" si="319"/>
        <v>0</v>
      </c>
      <c r="M1626" s="49">
        <f t="shared" si="325"/>
        <v>-2099</v>
      </c>
      <c r="N1626" s="42">
        <f t="shared" si="316"/>
        <v>0</v>
      </c>
      <c r="P1626" s="5">
        <f t="shared" si="320"/>
        <v>-327.5</v>
      </c>
      <c r="Q1626" s="5">
        <f t="shared" si="321"/>
        <v>417.70596418110404</v>
      </c>
      <c r="R1626" s="5">
        <f t="shared" si="322"/>
        <v>90.205964181104036</v>
      </c>
      <c r="S1626" s="3">
        <f t="shared" si="323"/>
        <v>48545.206304075582</v>
      </c>
    </row>
    <row r="1627" spans="1:19" x14ac:dyDescent="0.3">
      <c r="A1627" s="4">
        <v>42681</v>
      </c>
      <c r="B1627" s="11">
        <v>108.699997</v>
      </c>
      <c r="C1627" s="11">
        <v>132.85000600000001</v>
      </c>
      <c r="D1627" s="3">
        <f>B1627-'ADF test'!$E$3*'Profitability analysis'!C1627</f>
        <v>-27.946475404747645</v>
      </c>
      <c r="E1627" s="3">
        <f t="shared" si="317"/>
        <v>-33.434193425904745</v>
      </c>
      <c r="F1627" s="3">
        <f t="shared" si="326"/>
        <v>3.2954244869365135</v>
      </c>
      <c r="G1627" s="17">
        <f t="shared" si="327"/>
        <v>1.6652537610590443</v>
      </c>
      <c r="H1627" s="30">
        <f t="shared" si="328"/>
        <v>2.4499969999999962</v>
      </c>
      <c r="I1627" s="30">
        <f>(C1627-C1626)*'ADF test'!$E$3</f>
        <v>-1.131425540371968</v>
      </c>
      <c r="J1627" s="5">
        <f t="shared" si="318"/>
        <v>-10</v>
      </c>
      <c r="K1627" s="49">
        <f t="shared" si="324"/>
        <v>121</v>
      </c>
      <c r="L1627" s="5">
        <f t="shared" si="319"/>
        <v>-10</v>
      </c>
      <c r="M1627" s="49">
        <f t="shared" si="325"/>
        <v>-2109</v>
      </c>
      <c r="N1627" s="42">
        <f t="shared" si="316"/>
        <v>-10</v>
      </c>
      <c r="P1627" s="5">
        <f t="shared" si="320"/>
        <v>320.9496069999995</v>
      </c>
      <c r="Q1627" s="5">
        <f t="shared" si="321"/>
        <v>148.21674578872779</v>
      </c>
      <c r="R1627" s="5">
        <f t="shared" si="322"/>
        <v>469.16635278872729</v>
      </c>
      <c r="S1627" s="3">
        <f t="shared" si="323"/>
        <v>49014.372656864311</v>
      </c>
    </row>
    <row r="1628" spans="1:19" x14ac:dyDescent="0.3">
      <c r="A1628" s="4">
        <v>42682</v>
      </c>
      <c r="B1628" s="11">
        <v>109</v>
      </c>
      <c r="C1628" s="11">
        <v>129.550003</v>
      </c>
      <c r="D1628" s="3">
        <f>B1628-'ADF test'!$E$3*'Profitability analysis'!C1628</f>
        <v>-24.25216492631904</v>
      </c>
      <c r="E1628" s="3">
        <f t="shared" si="317"/>
        <v>-33.232047569527666</v>
      </c>
      <c r="F1628" s="3">
        <f t="shared" si="326"/>
        <v>3.659182374476412</v>
      </c>
      <c r="G1628" s="17">
        <f t="shared" si="327"/>
        <v>2.4540680742903791</v>
      </c>
      <c r="H1628" s="30">
        <f t="shared" si="328"/>
        <v>0.30000300000000379</v>
      </c>
      <c r="I1628" s="30">
        <f>(C1628-C1627)*'ADF test'!$E$3</f>
        <v>-3.3943074784286038</v>
      </c>
      <c r="J1628" s="5">
        <f t="shared" si="318"/>
        <v>-10</v>
      </c>
      <c r="K1628" s="49">
        <f t="shared" si="324"/>
        <v>111</v>
      </c>
      <c r="L1628" s="5">
        <f t="shared" si="319"/>
        <v>-10</v>
      </c>
      <c r="M1628" s="49">
        <f t="shared" si="325"/>
        <v>-2119</v>
      </c>
      <c r="N1628" s="42">
        <f t="shared" si="316"/>
        <v>-10</v>
      </c>
      <c r="P1628" s="5">
        <f t="shared" si="320"/>
        <v>36.300363000000459</v>
      </c>
      <c r="Q1628" s="5">
        <f t="shared" si="321"/>
        <v>410.71120488986105</v>
      </c>
      <c r="R1628" s="5">
        <f t="shared" si="322"/>
        <v>447.01156788986151</v>
      </c>
      <c r="S1628" s="3">
        <f t="shared" si="323"/>
        <v>49461.384224754169</v>
      </c>
    </row>
    <row r="1629" spans="1:19" x14ac:dyDescent="0.3">
      <c r="A1629" s="4">
        <v>42683</v>
      </c>
      <c r="B1629" s="11">
        <v>109.75</v>
      </c>
      <c r="C1629" s="11">
        <v>128.699997</v>
      </c>
      <c r="D1629" s="3">
        <f>B1629-'ADF test'!$E$3*'Profitability analysis'!C1629</f>
        <v>-22.627868229464752</v>
      </c>
      <c r="E1629" s="3">
        <f t="shared" si="317"/>
        <v>-32.95633007074477</v>
      </c>
      <c r="F1629" s="3">
        <f t="shared" si="326"/>
        <v>4.1232126439192962</v>
      </c>
      <c r="G1629" s="17">
        <f t="shared" si="327"/>
        <v>2.5049549303531329</v>
      </c>
      <c r="H1629" s="30">
        <f t="shared" si="328"/>
        <v>0.75</v>
      </c>
      <c r="I1629" s="30">
        <f>(C1629-C1628)*'ADF test'!$E$3</f>
        <v>-0.87429669685427758</v>
      </c>
      <c r="J1629" s="5">
        <f t="shared" si="318"/>
        <v>0</v>
      </c>
      <c r="K1629" s="49">
        <f t="shared" si="324"/>
        <v>111</v>
      </c>
      <c r="L1629" s="5">
        <f t="shared" si="319"/>
        <v>0</v>
      </c>
      <c r="M1629" s="49">
        <f t="shared" si="325"/>
        <v>-2119</v>
      </c>
      <c r="N1629" s="42">
        <f t="shared" si="316"/>
        <v>0</v>
      </c>
      <c r="P1629" s="5">
        <f t="shared" si="320"/>
        <v>83.25</v>
      </c>
      <c r="Q1629" s="5">
        <f t="shared" si="321"/>
        <v>97.046933350824816</v>
      </c>
      <c r="R1629" s="5">
        <f t="shared" si="322"/>
        <v>180.29693335082482</v>
      </c>
      <c r="S1629" s="3">
        <f t="shared" si="323"/>
        <v>49641.681158104991</v>
      </c>
    </row>
    <row r="1630" spans="1:19" x14ac:dyDescent="0.3">
      <c r="A1630" s="4">
        <v>42684</v>
      </c>
      <c r="B1630" s="11">
        <v>124.150002</v>
      </c>
      <c r="C1630" s="11">
        <v>143.050003</v>
      </c>
      <c r="D1630" s="3">
        <f>B1630-'ADF test'!$E$3*'Profitability analysis'!C1630</f>
        <v>-22.987953623717232</v>
      </c>
      <c r="E1630" s="3">
        <f t="shared" si="317"/>
        <v>-32.801330234252049</v>
      </c>
      <c r="F1630" s="3">
        <f t="shared" si="326"/>
        <v>4.4076273741238525</v>
      </c>
      <c r="G1630" s="17">
        <f t="shared" si="327"/>
        <v>2.2264533222900944</v>
      </c>
      <c r="H1630" s="30">
        <f t="shared" si="328"/>
        <v>14.400002000000001</v>
      </c>
      <c r="I1630" s="30">
        <f>(C1630-C1629)*'ADF test'!$E$3</f>
        <v>14.760087394252462</v>
      </c>
      <c r="J1630" s="5">
        <f t="shared" si="318"/>
        <v>-10</v>
      </c>
      <c r="K1630" s="49">
        <f t="shared" si="324"/>
        <v>101</v>
      </c>
      <c r="L1630" s="5">
        <f t="shared" si="319"/>
        <v>-10</v>
      </c>
      <c r="M1630" s="49">
        <f t="shared" si="325"/>
        <v>-2129</v>
      </c>
      <c r="N1630" s="42">
        <f t="shared" si="316"/>
        <v>-10</v>
      </c>
      <c r="P1630" s="5">
        <f t="shared" si="320"/>
        <v>1598.400222</v>
      </c>
      <c r="Q1630" s="5">
        <f t="shared" si="321"/>
        <v>-1638.3697007620233</v>
      </c>
      <c r="R1630" s="5">
        <f t="shared" si="322"/>
        <v>-39.9694787620233</v>
      </c>
      <c r="S1630" s="3">
        <f t="shared" si="323"/>
        <v>49601.711679342967</v>
      </c>
    </row>
    <row r="1631" spans="1:19" x14ac:dyDescent="0.3">
      <c r="A1631" s="4">
        <v>42685</v>
      </c>
      <c r="B1631" s="11">
        <v>122.050003</v>
      </c>
      <c r="C1631" s="11">
        <v>143.89999399999999</v>
      </c>
      <c r="D1631" s="3">
        <f>B1631-'ADF test'!$E$3*'Profitability analysis'!C1631</f>
        <v>-25.962233891915133</v>
      </c>
      <c r="E1631" s="3">
        <f t="shared" si="317"/>
        <v>-32.698568464293452</v>
      </c>
      <c r="F1631" s="3">
        <f t="shared" si="326"/>
        <v>4.5323940124494371</v>
      </c>
      <c r="G1631" s="17">
        <f t="shared" si="327"/>
        <v>1.4862641142573145</v>
      </c>
      <c r="H1631" s="30">
        <f t="shared" si="328"/>
        <v>-2.0999989999999968</v>
      </c>
      <c r="I1631" s="30">
        <f>(C1631-C1630)*'ADF test'!$E$3</f>
        <v>0.87428126819792762</v>
      </c>
      <c r="J1631" s="5">
        <f t="shared" si="318"/>
        <v>-1</v>
      </c>
      <c r="K1631" s="49">
        <f t="shared" si="324"/>
        <v>100</v>
      </c>
      <c r="L1631" s="5">
        <f t="shared" si="319"/>
        <v>-1</v>
      </c>
      <c r="M1631" s="49">
        <f t="shared" si="325"/>
        <v>-2130</v>
      </c>
      <c r="N1631" s="42">
        <f t="shared" si="316"/>
        <v>-1</v>
      </c>
      <c r="P1631" s="5">
        <f t="shared" si="320"/>
        <v>-212.09989899999968</v>
      </c>
      <c r="Q1631" s="5">
        <f t="shared" si="321"/>
        <v>-88.302408087990685</v>
      </c>
      <c r="R1631" s="5">
        <f t="shared" si="322"/>
        <v>-300.40230708799038</v>
      </c>
      <c r="S1631" s="3">
        <f t="shared" si="323"/>
        <v>49301.309372254975</v>
      </c>
    </row>
    <row r="1632" spans="1:19" x14ac:dyDescent="0.3">
      <c r="A1632" s="4">
        <v>42689</v>
      </c>
      <c r="B1632" s="11">
        <v>123.25</v>
      </c>
      <c r="C1632" s="11">
        <v>147.800003</v>
      </c>
      <c r="D1632" s="3">
        <f>B1632-'ADF test'!$E$3*'Profitability analysis'!C1632</f>
        <v>-28.773696795023994</v>
      </c>
      <c r="E1632" s="3">
        <f t="shared" si="317"/>
        <v>-32.651949859139606</v>
      </c>
      <c r="F1632" s="3">
        <f t="shared" si="326"/>
        <v>4.5663402227001901</v>
      </c>
      <c r="G1632" s="17">
        <f t="shared" si="327"/>
        <v>0.8493132081652699</v>
      </c>
      <c r="H1632" s="30">
        <f t="shared" si="328"/>
        <v>1.1999969999999962</v>
      </c>
      <c r="I1632" s="30">
        <f>(C1632-C1631)*'ADF test'!$E$3</f>
        <v>4.0114599031088414</v>
      </c>
      <c r="J1632" s="5">
        <f t="shared" si="318"/>
        <v>0</v>
      </c>
      <c r="K1632" s="49">
        <f t="shared" si="324"/>
        <v>100</v>
      </c>
      <c r="L1632" s="5">
        <f t="shared" si="319"/>
        <v>0</v>
      </c>
      <c r="M1632" s="49">
        <f t="shared" si="325"/>
        <v>-2130</v>
      </c>
      <c r="N1632" s="42">
        <f t="shared" si="316"/>
        <v>0</v>
      </c>
      <c r="P1632" s="5">
        <f t="shared" si="320"/>
        <v>119.99969999999962</v>
      </c>
      <c r="Q1632" s="5">
        <f t="shared" si="321"/>
        <v>-401.14599031088414</v>
      </c>
      <c r="R1632" s="5">
        <f t="shared" si="322"/>
        <v>-281.14629031088452</v>
      </c>
      <c r="S1632" s="3">
        <f t="shared" si="323"/>
        <v>49020.163081944091</v>
      </c>
    </row>
    <row r="1633" spans="1:19" x14ac:dyDescent="0.3">
      <c r="A1633" s="4">
        <v>42690</v>
      </c>
      <c r="B1633" s="11">
        <v>121.099998</v>
      </c>
      <c r="C1633" s="11">
        <v>147.85000600000001</v>
      </c>
      <c r="D1633" s="3">
        <f>B1633-'ADF test'!$E$3*'Profitability analysis'!C1633</f>
        <v>-30.975130735190078</v>
      </c>
      <c r="E1633" s="3">
        <f t="shared" si="317"/>
        <v>-32.713809895712679</v>
      </c>
      <c r="F1633" s="3">
        <f t="shared" si="326"/>
        <v>4.5292533626831633</v>
      </c>
      <c r="G1633" s="17">
        <f t="shared" si="327"/>
        <v>0.38387765516667727</v>
      </c>
      <c r="H1633" s="30">
        <f t="shared" si="328"/>
        <v>-2.1500020000000006</v>
      </c>
      <c r="I1633" s="30">
        <f>(C1633-C1632)*'ADF test'!$E$3</f>
        <v>5.1431940166078084E-2</v>
      </c>
      <c r="J1633" s="5">
        <f t="shared" si="318"/>
        <v>0</v>
      </c>
      <c r="K1633" s="49">
        <f t="shared" si="324"/>
        <v>100</v>
      </c>
      <c r="L1633" s="5">
        <f t="shared" si="319"/>
        <v>0</v>
      </c>
      <c r="M1633" s="49">
        <f t="shared" si="325"/>
        <v>-2130</v>
      </c>
      <c r="N1633" s="42">
        <f t="shared" si="316"/>
        <v>0</v>
      </c>
      <c r="P1633" s="5">
        <f t="shared" si="320"/>
        <v>-215.00020000000006</v>
      </c>
      <c r="Q1633" s="5">
        <f t="shared" si="321"/>
        <v>-5.1431940166078087</v>
      </c>
      <c r="R1633" s="5">
        <f t="shared" si="322"/>
        <v>-220.14339401660789</v>
      </c>
      <c r="S1633" s="3">
        <f t="shared" si="323"/>
        <v>48800.019687927481</v>
      </c>
    </row>
    <row r="1634" spans="1:19" x14ac:dyDescent="0.3">
      <c r="A1634" s="4">
        <v>42691</v>
      </c>
      <c r="B1634" s="11">
        <v>119.800003</v>
      </c>
      <c r="C1634" s="11">
        <v>149.39999399999999</v>
      </c>
      <c r="D1634" s="3">
        <f>B1634-'ADF test'!$E$3*'Profitability analysis'!C1634</f>
        <v>-33.869407879744045</v>
      </c>
      <c r="E1634" s="3">
        <f t="shared" si="317"/>
        <v>-32.883621181574796</v>
      </c>
      <c r="F1634" s="3">
        <f t="shared" si="326"/>
        <v>4.4716216210935125</v>
      </c>
      <c r="G1634" s="17">
        <f t="shared" si="327"/>
        <v>-0.22045396093423944</v>
      </c>
      <c r="H1634" s="30">
        <f t="shared" si="328"/>
        <v>-1.2999949999999956</v>
      </c>
      <c r="I1634" s="30">
        <f>(C1634-C1633)*'ADF test'!$E$3</f>
        <v>1.5942821445539708</v>
      </c>
      <c r="J1634" s="5">
        <f t="shared" si="318"/>
        <v>0</v>
      </c>
      <c r="K1634" s="49">
        <f t="shared" si="324"/>
        <v>100</v>
      </c>
      <c r="L1634" s="5">
        <f t="shared" si="319"/>
        <v>0</v>
      </c>
      <c r="M1634" s="49">
        <f t="shared" si="325"/>
        <v>-2130</v>
      </c>
      <c r="N1634" s="42">
        <f t="shared" si="316"/>
        <v>0</v>
      </c>
      <c r="P1634" s="5">
        <f t="shared" si="320"/>
        <v>-129.99949999999956</v>
      </c>
      <c r="Q1634" s="5">
        <f t="shared" si="321"/>
        <v>-159.42821445539707</v>
      </c>
      <c r="R1634" s="5">
        <f t="shared" si="322"/>
        <v>-289.42771445539665</v>
      </c>
      <c r="S1634" s="3">
        <f t="shared" si="323"/>
        <v>48510.591973472081</v>
      </c>
    </row>
    <row r="1635" spans="1:19" x14ac:dyDescent="0.3">
      <c r="A1635" s="4">
        <v>42692</v>
      </c>
      <c r="B1635" s="11">
        <v>121.5</v>
      </c>
      <c r="C1635" s="11">
        <v>157.10000600000001</v>
      </c>
      <c r="D1635" s="3">
        <f>B1635-'ADF test'!$E$3*'Profitability analysis'!C1635</f>
        <v>-40.08946680562957</v>
      </c>
      <c r="E1635" s="3">
        <f t="shared" si="317"/>
        <v>-33.190195607910482</v>
      </c>
      <c r="F1635" s="3">
        <f t="shared" si="326"/>
        <v>4.6424040654152634</v>
      </c>
      <c r="G1635" s="17">
        <f t="shared" si="327"/>
        <v>-1.4861418998653981</v>
      </c>
      <c r="H1635" s="30">
        <f t="shared" si="328"/>
        <v>1.6999969999999962</v>
      </c>
      <c r="I1635" s="30">
        <f>(C1635-C1634)*'ADF test'!$E$3</f>
        <v>7.9200559258855261</v>
      </c>
      <c r="J1635" s="5">
        <f t="shared" si="318"/>
        <v>1</v>
      </c>
      <c r="K1635" s="49">
        <f t="shared" si="324"/>
        <v>101</v>
      </c>
      <c r="L1635" s="5">
        <f t="shared" si="319"/>
        <v>0</v>
      </c>
      <c r="M1635" s="49">
        <f t="shared" si="325"/>
        <v>-2130</v>
      </c>
      <c r="N1635" s="42">
        <f t="shared" ref="N1635:N1698" si="329">IF(J1635&lt;&gt;"",J1635,IF(L1635&lt;&gt;"",L1635,N1634))</f>
        <v>1</v>
      </c>
      <c r="P1635" s="5">
        <f t="shared" si="320"/>
        <v>169.99969999999962</v>
      </c>
      <c r="Q1635" s="5">
        <f t="shared" si="321"/>
        <v>-792.00559258855264</v>
      </c>
      <c r="R1635" s="5">
        <f t="shared" si="322"/>
        <v>-622.00589258855302</v>
      </c>
      <c r="S1635" s="3">
        <f t="shared" si="323"/>
        <v>47888.586080883528</v>
      </c>
    </row>
    <row r="1636" spans="1:19" x14ac:dyDescent="0.3">
      <c r="A1636" s="4">
        <v>42695</v>
      </c>
      <c r="B1636" s="11">
        <v>117.150002</v>
      </c>
      <c r="C1636" s="11">
        <v>148.75</v>
      </c>
      <c r="D1636" s="3">
        <f>B1636-'ADF test'!$E$3*'Profitability analysis'!C1636</f>
        <v>-35.850839943554064</v>
      </c>
      <c r="E1636" s="3">
        <f t="shared" ref="E1636:E1699" si="330">AVERAGE(D1607:D1636)</f>
        <v>-33.135242712234799</v>
      </c>
      <c r="F1636" s="3">
        <f t="shared" si="326"/>
        <v>4.5991922445345361</v>
      </c>
      <c r="G1636" s="17">
        <f t="shared" si="327"/>
        <v>-0.59045090679702572</v>
      </c>
      <c r="H1636" s="30">
        <f t="shared" si="328"/>
        <v>-4.3499979999999994</v>
      </c>
      <c r="I1636" s="30">
        <f>(C1636-C1635)*'ADF test'!$E$3</f>
        <v>-8.5886248620754913</v>
      </c>
      <c r="J1636" s="5">
        <f t="shared" ref="J1636:J1699" si="331">IF(AND(G1636&lt;-1.5,G1636&gt;-2.5),10,IF(AND(G1636&lt;-1,G1636&gt;-1.5),1,IF(AND(G1636&gt;1.5,G1636&lt;2.5),-10,IF(AND(G1636&gt;1,G1636&lt;1.5),-1,0))))</f>
        <v>0</v>
      </c>
      <c r="K1636" s="49">
        <f t="shared" si="324"/>
        <v>101</v>
      </c>
      <c r="L1636" s="5">
        <f t="shared" ref="L1636:L1699" si="332">IF(AND(G1636&gt;1.5,G1636&lt;2.5),-10,IF(AND(G1636&gt;1,G1636&lt;1.5),-1,0))</f>
        <v>0</v>
      </c>
      <c r="M1636" s="49">
        <f t="shared" si="325"/>
        <v>-2130</v>
      </c>
      <c r="N1636" s="42">
        <f t="shared" si="329"/>
        <v>0</v>
      </c>
      <c r="P1636" s="5">
        <f t="shared" ref="P1636:P1699" si="333">K1635*H1636</f>
        <v>-439.34979799999996</v>
      </c>
      <c r="Q1636" s="5">
        <f t="shared" ref="Q1636:Q1699" si="334">I1636*-1*K1635</f>
        <v>867.45111106962463</v>
      </c>
      <c r="R1636" s="5">
        <f t="shared" ref="R1636:R1699" si="335">SUM(P1636:Q1636)</f>
        <v>428.10131306962467</v>
      </c>
      <c r="S1636" s="3">
        <f t="shared" ref="S1636:S1699" si="336">R1636+S1635</f>
        <v>48316.687393953151</v>
      </c>
    </row>
    <row r="1637" spans="1:19" x14ac:dyDescent="0.3">
      <c r="A1637" s="4">
        <v>42696</v>
      </c>
      <c r="B1637" s="11">
        <v>117.150002</v>
      </c>
      <c r="C1637" s="11">
        <v>151.050003</v>
      </c>
      <c r="D1637" s="3">
        <f>B1637-'ADF test'!$E$3*'Profitability analysis'!C1637</f>
        <v>-38.216570333286512</v>
      </c>
      <c r="E1637" s="3">
        <f t="shared" si="330"/>
        <v>-33.174004268866923</v>
      </c>
      <c r="F1637" s="3">
        <f t="shared" si="326"/>
        <v>4.6380912902010767</v>
      </c>
      <c r="G1637" s="17">
        <f t="shared" si="327"/>
        <v>-1.0872071610735754</v>
      </c>
      <c r="H1637" s="30">
        <f t="shared" si="328"/>
        <v>0</v>
      </c>
      <c r="I1637" s="30">
        <f>(C1637-C1636)*'ADF test'!$E$3</f>
        <v>2.365730389732442</v>
      </c>
      <c r="J1637" s="5">
        <f t="shared" si="331"/>
        <v>1</v>
      </c>
      <c r="K1637" s="49">
        <f t="shared" ref="K1637:K1700" si="337">J1637+K1636</f>
        <v>102</v>
      </c>
      <c r="L1637" s="5">
        <f t="shared" si="332"/>
        <v>0</v>
      </c>
      <c r="M1637" s="49">
        <f t="shared" ref="M1637:M1700" si="338">L1637+M1636</f>
        <v>-2130</v>
      </c>
      <c r="N1637" s="42">
        <f t="shared" si="329"/>
        <v>1</v>
      </c>
      <c r="P1637" s="5">
        <f t="shared" si="333"/>
        <v>0</v>
      </c>
      <c r="Q1637" s="5">
        <f t="shared" si="334"/>
        <v>-238.93876936297664</v>
      </c>
      <c r="R1637" s="5">
        <f t="shared" si="335"/>
        <v>-238.93876936297664</v>
      </c>
      <c r="S1637" s="3">
        <f t="shared" si="336"/>
        <v>48077.748624590175</v>
      </c>
    </row>
    <row r="1638" spans="1:19" x14ac:dyDescent="0.3">
      <c r="A1638" s="4">
        <v>42697</v>
      </c>
      <c r="B1638" s="11">
        <v>117.300003</v>
      </c>
      <c r="C1638" s="11">
        <v>149.10000600000001</v>
      </c>
      <c r="D1638" s="3">
        <f>B1638-'ADF test'!$E$3*'Profitability analysis'!C1638</f>
        <v>-36.060847096060257</v>
      </c>
      <c r="E1638" s="3">
        <f t="shared" si="330"/>
        <v>-33.142052209410799</v>
      </c>
      <c r="F1638" s="3">
        <f t="shared" si="326"/>
        <v>4.6139254382246122</v>
      </c>
      <c r="G1638" s="17">
        <f t="shared" si="327"/>
        <v>-0.63260556021741399</v>
      </c>
      <c r="H1638" s="30">
        <f t="shared" si="328"/>
        <v>0.15000100000000316</v>
      </c>
      <c r="I1638" s="30">
        <f>(C1638-C1637)*'ADF test'!$E$3</f>
        <v>-2.0057222372262458</v>
      </c>
      <c r="J1638" s="5">
        <f t="shared" si="331"/>
        <v>0</v>
      </c>
      <c r="K1638" s="49">
        <f t="shared" si="337"/>
        <v>102</v>
      </c>
      <c r="L1638" s="5">
        <f t="shared" si="332"/>
        <v>0</v>
      </c>
      <c r="M1638" s="49">
        <f t="shared" si="338"/>
        <v>-2130</v>
      </c>
      <c r="N1638" s="42">
        <f t="shared" si="329"/>
        <v>0</v>
      </c>
      <c r="P1638" s="5">
        <f t="shared" si="333"/>
        <v>15.300102000000322</v>
      </c>
      <c r="Q1638" s="5">
        <f t="shared" si="334"/>
        <v>204.58366819707706</v>
      </c>
      <c r="R1638" s="5">
        <f t="shared" si="335"/>
        <v>219.88377019707738</v>
      </c>
      <c r="S1638" s="3">
        <f t="shared" si="336"/>
        <v>48297.632394787252</v>
      </c>
    </row>
    <row r="1639" spans="1:19" x14ac:dyDescent="0.3">
      <c r="A1639" s="4">
        <v>42698</v>
      </c>
      <c r="B1639" s="11">
        <v>120.050003</v>
      </c>
      <c r="C1639" s="11">
        <v>151.5</v>
      </c>
      <c r="D1639" s="3">
        <f>B1639-'ADF test'!$E$3*'Profitability analysis'!C1639</f>
        <v>-35.779425937468517</v>
      </c>
      <c r="E1639" s="3">
        <f t="shared" si="330"/>
        <v>-33.121004637457737</v>
      </c>
      <c r="F1639" s="3">
        <f t="shared" si="326"/>
        <v>4.5999187454282495</v>
      </c>
      <c r="G1639" s="17">
        <f t="shared" si="327"/>
        <v>-0.57792788245508064</v>
      </c>
      <c r="H1639" s="30">
        <f t="shared" si="328"/>
        <v>2.75</v>
      </c>
      <c r="I1639" s="30">
        <f>(C1639-C1638)*'ADF test'!$E$3</f>
        <v>2.4685788414082483</v>
      </c>
      <c r="J1639" s="5">
        <f t="shared" si="331"/>
        <v>0</v>
      </c>
      <c r="K1639" s="49">
        <f t="shared" si="337"/>
        <v>102</v>
      </c>
      <c r="L1639" s="5">
        <f t="shared" si="332"/>
        <v>0</v>
      </c>
      <c r="M1639" s="49">
        <f t="shared" si="338"/>
        <v>-2130</v>
      </c>
      <c r="N1639" s="42">
        <f t="shared" si="329"/>
        <v>0</v>
      </c>
      <c r="P1639" s="5">
        <f t="shared" si="333"/>
        <v>280.5</v>
      </c>
      <c r="Q1639" s="5">
        <f t="shared" si="334"/>
        <v>-251.79504182364133</v>
      </c>
      <c r="R1639" s="5">
        <f t="shared" si="335"/>
        <v>28.704958176358673</v>
      </c>
      <c r="S1639" s="3">
        <f t="shared" si="336"/>
        <v>48326.337352963608</v>
      </c>
    </row>
    <row r="1640" spans="1:19" x14ac:dyDescent="0.3">
      <c r="A1640" s="4">
        <v>42699</v>
      </c>
      <c r="B1640" s="11">
        <v>121.400002</v>
      </c>
      <c r="C1640" s="11">
        <v>153.050003</v>
      </c>
      <c r="D1640" s="3">
        <f>B1640-'ADF test'!$E$3*'Profitability analysis'!C1640</f>
        <v>-36.023724510678846</v>
      </c>
      <c r="E1640" s="3">
        <f t="shared" si="330"/>
        <v>-33.198053827909249</v>
      </c>
      <c r="F1640" s="3">
        <f t="shared" si="326"/>
        <v>4.6294277487473963</v>
      </c>
      <c r="G1640" s="17">
        <f t="shared" si="327"/>
        <v>-0.61037148350228632</v>
      </c>
      <c r="H1640" s="30">
        <f t="shared" si="328"/>
        <v>1.3499989999999968</v>
      </c>
      <c r="I1640" s="30">
        <f>(C1640-C1639)*'ADF test'!$E$3</f>
        <v>1.5942975732103208</v>
      </c>
      <c r="J1640" s="5">
        <f t="shared" si="331"/>
        <v>0</v>
      </c>
      <c r="K1640" s="49">
        <f t="shared" si="337"/>
        <v>102</v>
      </c>
      <c r="L1640" s="5">
        <f t="shared" si="332"/>
        <v>0</v>
      </c>
      <c r="M1640" s="49">
        <f t="shared" si="338"/>
        <v>-2130</v>
      </c>
      <c r="N1640" s="42">
        <f t="shared" si="329"/>
        <v>0</v>
      </c>
      <c r="P1640" s="5">
        <f t="shared" si="333"/>
        <v>137.69989799999968</v>
      </c>
      <c r="Q1640" s="5">
        <f t="shared" si="334"/>
        <v>-162.61835246745272</v>
      </c>
      <c r="R1640" s="5">
        <f t="shared" si="335"/>
        <v>-24.918454467453046</v>
      </c>
      <c r="S1640" s="3">
        <f t="shared" si="336"/>
        <v>48301.418898496158</v>
      </c>
    </row>
    <row r="1641" spans="1:19" x14ac:dyDescent="0.3">
      <c r="A1641" s="4">
        <v>42702</v>
      </c>
      <c r="B1641" s="11">
        <v>117.900002</v>
      </c>
      <c r="C1641" s="11">
        <v>150.050003</v>
      </c>
      <c r="D1641" s="3">
        <f>B1641-'ADF test'!$E$3*'Profitability analysis'!C1641</f>
        <v>-36.437993244590359</v>
      </c>
      <c r="E1641" s="3">
        <f t="shared" si="330"/>
        <v>-33.235483907161303</v>
      </c>
      <c r="F1641" s="3">
        <f t="shared" si="326"/>
        <v>4.6516210315702402</v>
      </c>
      <c r="G1641" s="17">
        <f t="shared" si="327"/>
        <v>-0.68847167808680887</v>
      </c>
      <c r="H1641" s="30">
        <f t="shared" si="328"/>
        <v>-3.5</v>
      </c>
      <c r="I1641" s="30">
        <f>(C1641-C1640)*'ADF test'!$E$3</f>
        <v>-3.0857312660884855</v>
      </c>
      <c r="J1641" s="5">
        <f t="shared" si="331"/>
        <v>0</v>
      </c>
      <c r="K1641" s="49">
        <f t="shared" si="337"/>
        <v>102</v>
      </c>
      <c r="L1641" s="5">
        <f t="shared" si="332"/>
        <v>0</v>
      </c>
      <c r="M1641" s="49">
        <f t="shared" si="338"/>
        <v>-2130</v>
      </c>
      <c r="N1641" s="42">
        <f t="shared" si="329"/>
        <v>0</v>
      </c>
      <c r="P1641" s="5">
        <f t="shared" si="333"/>
        <v>-357</v>
      </c>
      <c r="Q1641" s="5">
        <f t="shared" si="334"/>
        <v>314.74458914102553</v>
      </c>
      <c r="R1641" s="5">
        <f t="shared" si="335"/>
        <v>-42.255410858974471</v>
      </c>
      <c r="S1641" s="3">
        <f t="shared" si="336"/>
        <v>48259.163487637183</v>
      </c>
    </row>
    <row r="1642" spans="1:19" x14ac:dyDescent="0.3">
      <c r="A1642" s="4">
        <v>42703</v>
      </c>
      <c r="B1642" s="11">
        <v>116.449997</v>
      </c>
      <c r="C1642" s="11">
        <v>149.25</v>
      </c>
      <c r="D1642" s="3">
        <f>B1642-'ADF test'!$E$3*'Profitability analysis'!C1642</f>
        <v>-37.065133487902159</v>
      </c>
      <c r="E1642" s="3">
        <f t="shared" si="330"/>
        <v>-33.363104664146945</v>
      </c>
      <c r="F1642" s="3">
        <f t="shared" si="326"/>
        <v>4.7038772398780742</v>
      </c>
      <c r="G1642" s="17">
        <f t="shared" si="327"/>
        <v>-0.78701646215817722</v>
      </c>
      <c r="H1642" s="30">
        <f t="shared" si="328"/>
        <v>-1.4500050000000044</v>
      </c>
      <c r="I1642" s="30">
        <f>(C1642-C1641)*'ADF test'!$E$3</f>
        <v>-0.82286475668819947</v>
      </c>
      <c r="J1642" s="5">
        <f t="shared" si="331"/>
        <v>0</v>
      </c>
      <c r="K1642" s="49">
        <f t="shared" si="337"/>
        <v>102</v>
      </c>
      <c r="L1642" s="5">
        <f t="shared" si="332"/>
        <v>0</v>
      </c>
      <c r="M1642" s="49">
        <f t="shared" si="338"/>
        <v>-2130</v>
      </c>
      <c r="N1642" s="42">
        <f t="shared" si="329"/>
        <v>0</v>
      </c>
      <c r="P1642" s="5">
        <f t="shared" si="333"/>
        <v>-147.90051000000045</v>
      </c>
      <c r="Q1642" s="5">
        <f t="shared" si="334"/>
        <v>83.932205182196341</v>
      </c>
      <c r="R1642" s="5">
        <f t="shared" si="335"/>
        <v>-63.96830481780411</v>
      </c>
      <c r="S1642" s="3">
        <f t="shared" si="336"/>
        <v>48195.195182819378</v>
      </c>
    </row>
    <row r="1643" spans="1:19" x14ac:dyDescent="0.3">
      <c r="A1643" s="4">
        <v>42704</v>
      </c>
      <c r="B1643" s="11">
        <v>119.5</v>
      </c>
      <c r="C1643" s="11">
        <v>151.949997</v>
      </c>
      <c r="D1643" s="3">
        <f>B1643-'ADF test'!$E$3*'Profitability analysis'!C1643</f>
        <v>-36.792285541650529</v>
      </c>
      <c r="E1643" s="3">
        <f t="shared" si="330"/>
        <v>-33.572059503411488</v>
      </c>
      <c r="F1643" s="3">
        <f t="shared" si="326"/>
        <v>4.712617808932956</v>
      </c>
      <c r="G1643" s="17">
        <f t="shared" si="327"/>
        <v>-0.68332000785953262</v>
      </c>
      <c r="H1643" s="30">
        <f t="shared" si="328"/>
        <v>3.0500030000000038</v>
      </c>
      <c r="I1643" s="30">
        <f>(C1643-C1642)*'ADF test'!$E$3</f>
        <v>2.7771550537483671</v>
      </c>
      <c r="J1643" s="5">
        <f t="shared" si="331"/>
        <v>0</v>
      </c>
      <c r="K1643" s="49">
        <f t="shared" si="337"/>
        <v>102</v>
      </c>
      <c r="L1643" s="5">
        <f t="shared" si="332"/>
        <v>0</v>
      </c>
      <c r="M1643" s="49">
        <f t="shared" si="338"/>
        <v>-2130</v>
      </c>
      <c r="N1643" s="42">
        <f t="shared" si="329"/>
        <v>0</v>
      </c>
      <c r="P1643" s="5">
        <f t="shared" si="333"/>
        <v>311.10030600000039</v>
      </c>
      <c r="Q1643" s="5">
        <f t="shared" si="334"/>
        <v>-283.26981548233346</v>
      </c>
      <c r="R1643" s="5">
        <f t="shared" si="335"/>
        <v>27.830490517666931</v>
      </c>
      <c r="S1643" s="3">
        <f t="shared" si="336"/>
        <v>48223.025673337048</v>
      </c>
    </row>
    <row r="1644" spans="1:19" x14ac:dyDescent="0.3">
      <c r="A1644" s="4">
        <v>42705</v>
      </c>
      <c r="B1644" s="11">
        <v>116.800003</v>
      </c>
      <c r="C1644" s="11">
        <v>147.699997</v>
      </c>
      <c r="D1644" s="3">
        <f>B1644-'ADF test'!$E$3*'Profitability analysis'!C1644</f>
        <v>-35.120829914691825</v>
      </c>
      <c r="E1644" s="3">
        <f t="shared" si="330"/>
        <v>-33.589679200049247</v>
      </c>
      <c r="F1644" s="3">
        <f t="shared" si="326"/>
        <v>4.7175491946620944</v>
      </c>
      <c r="G1644" s="17">
        <f t="shared" si="327"/>
        <v>-0.32456486439507082</v>
      </c>
      <c r="H1644" s="30">
        <f t="shared" si="328"/>
        <v>-2.6999969999999962</v>
      </c>
      <c r="I1644" s="30">
        <f>(C1644-C1643)*'ADF test'!$E$3</f>
        <v>-4.3714526269586873</v>
      </c>
      <c r="J1644" s="5">
        <f t="shared" si="331"/>
        <v>0</v>
      </c>
      <c r="K1644" s="49">
        <f t="shared" si="337"/>
        <v>102</v>
      </c>
      <c r="L1644" s="5">
        <f t="shared" si="332"/>
        <v>0</v>
      </c>
      <c r="M1644" s="49">
        <f t="shared" si="338"/>
        <v>-2130</v>
      </c>
      <c r="N1644" s="42">
        <f t="shared" si="329"/>
        <v>0</v>
      </c>
      <c r="P1644" s="5">
        <f t="shared" si="333"/>
        <v>-275.39969399999961</v>
      </c>
      <c r="Q1644" s="5">
        <f t="shared" si="334"/>
        <v>445.88816794978612</v>
      </c>
      <c r="R1644" s="5">
        <f t="shared" si="335"/>
        <v>170.48847394978651</v>
      </c>
      <c r="S1644" s="3">
        <f t="shared" si="336"/>
        <v>48393.514147286834</v>
      </c>
    </row>
    <row r="1645" spans="1:19" x14ac:dyDescent="0.3">
      <c r="A1645" s="4">
        <v>42706</v>
      </c>
      <c r="B1645" s="11">
        <v>116.199997</v>
      </c>
      <c r="C1645" s="11">
        <v>141.89999399999999</v>
      </c>
      <c r="D1645" s="3">
        <f>B1645-'ADF test'!$E$3*'Profitability analysis'!C1645</f>
        <v>-29.755085714522835</v>
      </c>
      <c r="E1645" s="3">
        <f t="shared" si="330"/>
        <v>-33.447202843487432</v>
      </c>
      <c r="F1645" s="3">
        <f t="shared" si="326"/>
        <v>4.7680858225102467</v>
      </c>
      <c r="G1645" s="17">
        <f t="shared" si="327"/>
        <v>0.77433948683012876</v>
      </c>
      <c r="H1645" s="30">
        <f t="shared" si="328"/>
        <v>-0.60000600000000759</v>
      </c>
      <c r="I1645" s="30">
        <f>(C1645-C1644)*'ADF test'!$E$3</f>
        <v>-5.9657502001690084</v>
      </c>
      <c r="J1645" s="5">
        <f t="shared" si="331"/>
        <v>0</v>
      </c>
      <c r="K1645" s="49">
        <f t="shared" si="337"/>
        <v>102</v>
      </c>
      <c r="L1645" s="5">
        <f t="shared" si="332"/>
        <v>0</v>
      </c>
      <c r="M1645" s="49">
        <f t="shared" si="338"/>
        <v>-2130</v>
      </c>
      <c r="N1645" s="42">
        <f t="shared" si="329"/>
        <v>0</v>
      </c>
      <c r="P1645" s="5">
        <f t="shared" si="333"/>
        <v>-61.200612000000774</v>
      </c>
      <c r="Q1645" s="5">
        <f t="shared" si="334"/>
        <v>608.5065204172389</v>
      </c>
      <c r="R1645" s="5">
        <f t="shared" si="335"/>
        <v>547.30590841723813</v>
      </c>
      <c r="S1645" s="3">
        <f t="shared" si="336"/>
        <v>48940.820055704069</v>
      </c>
    </row>
    <row r="1646" spans="1:19" x14ac:dyDescent="0.3">
      <c r="A1646" s="4">
        <v>42709</v>
      </c>
      <c r="B1646" s="11">
        <v>117.400002</v>
      </c>
      <c r="C1646" s="11">
        <v>144.60000600000001</v>
      </c>
      <c r="D1646" s="3">
        <f>B1646-'ADF test'!$E$3*'Profitability analysis'!C1646</f>
        <v>-31.33225119692753</v>
      </c>
      <c r="E1646" s="3">
        <f t="shared" si="330"/>
        <v>-33.237440158878684</v>
      </c>
      <c r="F1646" s="3">
        <f t="shared" si="326"/>
        <v>4.7160860051874103</v>
      </c>
      <c r="G1646" s="17">
        <f t="shared" si="327"/>
        <v>0.40397672134383494</v>
      </c>
      <c r="H1646" s="30">
        <f t="shared" si="328"/>
        <v>1.2000050000000044</v>
      </c>
      <c r="I1646" s="30">
        <f>(C1646-C1645)*'ADF test'!$E$3</f>
        <v>2.777170482404717</v>
      </c>
      <c r="J1646" s="5">
        <f t="shared" si="331"/>
        <v>0</v>
      </c>
      <c r="K1646" s="49">
        <f t="shared" si="337"/>
        <v>102</v>
      </c>
      <c r="L1646" s="5">
        <f t="shared" si="332"/>
        <v>0</v>
      </c>
      <c r="M1646" s="49">
        <f t="shared" si="338"/>
        <v>-2130</v>
      </c>
      <c r="N1646" s="42">
        <f t="shared" si="329"/>
        <v>0</v>
      </c>
      <c r="P1646" s="5">
        <f t="shared" si="333"/>
        <v>122.40051000000045</v>
      </c>
      <c r="Q1646" s="5">
        <f t="shared" si="334"/>
        <v>-283.27138920528114</v>
      </c>
      <c r="R1646" s="5">
        <f t="shared" si="335"/>
        <v>-160.87087920528069</v>
      </c>
      <c r="S1646" s="3">
        <f t="shared" si="336"/>
        <v>48779.949176498791</v>
      </c>
    </row>
    <row r="1647" spans="1:19" x14ac:dyDescent="0.3">
      <c r="A1647" s="4">
        <v>42710</v>
      </c>
      <c r="B1647" s="11">
        <v>117</v>
      </c>
      <c r="C1647" s="11">
        <v>143.199997</v>
      </c>
      <c r="D1647" s="3">
        <f>B1647-'ADF test'!$E$3*'Profitability analysis'!C1647</f>
        <v>-30.292236015559098</v>
      </c>
      <c r="E1647" s="3">
        <f t="shared" si="330"/>
        <v>-32.987201289458334</v>
      </c>
      <c r="F1647" s="3">
        <f t="shared" si="326"/>
        <v>4.6645644916223867</v>
      </c>
      <c r="G1647" s="17">
        <f t="shared" si="327"/>
        <v>0.57775281673978895</v>
      </c>
      <c r="H1647" s="30">
        <f t="shared" si="328"/>
        <v>-0.40000200000000063</v>
      </c>
      <c r="I1647" s="30">
        <f>(C1647-C1646)*'ADF test'!$E$3</f>
        <v>-1.4400171813684366</v>
      </c>
      <c r="J1647" s="5">
        <f t="shared" si="331"/>
        <v>0</v>
      </c>
      <c r="K1647" s="49">
        <f t="shared" si="337"/>
        <v>102</v>
      </c>
      <c r="L1647" s="5">
        <f t="shared" si="332"/>
        <v>0</v>
      </c>
      <c r="M1647" s="49">
        <f t="shared" si="338"/>
        <v>-2130</v>
      </c>
      <c r="N1647" s="42">
        <f t="shared" si="329"/>
        <v>0</v>
      </c>
      <c r="P1647" s="5">
        <f t="shared" si="333"/>
        <v>-40.800204000000065</v>
      </c>
      <c r="Q1647" s="5">
        <f t="shared" si="334"/>
        <v>146.88175249958053</v>
      </c>
      <c r="R1647" s="5">
        <f t="shared" si="335"/>
        <v>106.08154849958046</v>
      </c>
      <c r="S1647" s="3">
        <f t="shared" si="336"/>
        <v>48886.030724998374</v>
      </c>
    </row>
    <row r="1648" spans="1:19" x14ac:dyDescent="0.3">
      <c r="A1648" s="4">
        <v>42711</v>
      </c>
      <c r="B1648" s="11">
        <v>114.25</v>
      </c>
      <c r="C1648" s="11">
        <v>141.300003</v>
      </c>
      <c r="D1648" s="3">
        <f>B1648-'ADF test'!$E$3*'Profitability analysis'!C1648</f>
        <v>-31.087945718498929</v>
      </c>
      <c r="E1648" s="3">
        <f t="shared" si="330"/>
        <v>-32.780819075840562</v>
      </c>
      <c r="F1648" s="3">
        <f t="shared" si="326"/>
        <v>4.6046939480660889</v>
      </c>
      <c r="G1648" s="17">
        <f t="shared" si="327"/>
        <v>0.36764079794111332</v>
      </c>
      <c r="H1648" s="30">
        <f t="shared" si="328"/>
        <v>-2.75</v>
      </c>
      <c r="I1648" s="30">
        <f>(C1648-C1647)*'ADF test'!$E$3</f>
        <v>-1.9542902970601674</v>
      </c>
      <c r="J1648" s="5">
        <f t="shared" si="331"/>
        <v>0</v>
      </c>
      <c r="K1648" s="49">
        <f t="shared" si="337"/>
        <v>102</v>
      </c>
      <c r="L1648" s="5">
        <f t="shared" si="332"/>
        <v>0</v>
      </c>
      <c r="M1648" s="49">
        <f t="shared" si="338"/>
        <v>-2130</v>
      </c>
      <c r="N1648" s="42">
        <f t="shared" si="329"/>
        <v>0</v>
      </c>
      <c r="P1648" s="5">
        <f t="shared" si="333"/>
        <v>-280.5</v>
      </c>
      <c r="Q1648" s="5">
        <f t="shared" si="334"/>
        <v>199.33761030013707</v>
      </c>
      <c r="R1648" s="5">
        <f t="shared" si="335"/>
        <v>-81.162389699862928</v>
      </c>
      <c r="S1648" s="3">
        <f t="shared" si="336"/>
        <v>48804.86833529851</v>
      </c>
    </row>
    <row r="1649" spans="1:19" x14ac:dyDescent="0.3">
      <c r="A1649" s="4">
        <v>42712</v>
      </c>
      <c r="B1649" s="11">
        <v>114.699997</v>
      </c>
      <c r="C1649" s="11">
        <v>141.699997</v>
      </c>
      <c r="D1649" s="3">
        <f>B1649-'ADF test'!$E$3*'Profitability analysis'!C1649</f>
        <v>-31.049373382514858</v>
      </c>
      <c r="E1649" s="3">
        <f t="shared" si="330"/>
        <v>-32.551722793429121</v>
      </c>
      <c r="F1649" s="3">
        <f t="shared" si="326"/>
        <v>4.510072640465304</v>
      </c>
      <c r="G1649" s="17">
        <f t="shared" si="327"/>
        <v>0.33310980347298041</v>
      </c>
      <c r="H1649" s="30">
        <f t="shared" si="328"/>
        <v>0.44999699999999621</v>
      </c>
      <c r="I1649" s="30">
        <f>(C1649-C1648)*'ADF test'!$E$3</f>
        <v>0.41142466401592476</v>
      </c>
      <c r="J1649" s="5">
        <f t="shared" si="331"/>
        <v>0</v>
      </c>
      <c r="K1649" s="49">
        <f t="shared" si="337"/>
        <v>102</v>
      </c>
      <c r="L1649" s="5">
        <f t="shared" si="332"/>
        <v>0</v>
      </c>
      <c r="M1649" s="49">
        <f t="shared" si="338"/>
        <v>-2130</v>
      </c>
      <c r="N1649" s="42">
        <f t="shared" si="329"/>
        <v>0</v>
      </c>
      <c r="P1649" s="5">
        <f t="shared" si="333"/>
        <v>45.899693999999613</v>
      </c>
      <c r="Q1649" s="5">
        <f t="shared" si="334"/>
        <v>-41.965315729624322</v>
      </c>
      <c r="R1649" s="5">
        <f t="shared" si="335"/>
        <v>3.9343782703752908</v>
      </c>
      <c r="S1649" s="3">
        <f t="shared" si="336"/>
        <v>48808.802713568883</v>
      </c>
    </row>
    <row r="1650" spans="1:19" x14ac:dyDescent="0.3">
      <c r="A1650" s="4">
        <v>42713</v>
      </c>
      <c r="B1650" s="11">
        <v>117.050003</v>
      </c>
      <c r="C1650" s="11">
        <v>144.25</v>
      </c>
      <c r="D1650" s="3">
        <f>B1650-'ADF test'!$E$3*'Profitability analysis'!C1650</f>
        <v>-31.32224204442133</v>
      </c>
      <c r="E1650" s="3">
        <f t="shared" si="330"/>
        <v>-32.44134193796193</v>
      </c>
      <c r="F1650" s="3">
        <f t="shared" si="326"/>
        <v>4.4978673556872844</v>
      </c>
      <c r="G1650" s="17">
        <f t="shared" si="327"/>
        <v>0.24880677997886377</v>
      </c>
      <c r="H1650" s="30">
        <f t="shared" si="328"/>
        <v>2.3500060000000076</v>
      </c>
      <c r="I1650" s="30">
        <f>(C1650-C1649)*'ADF test'!$E$3</f>
        <v>2.6228746619064824</v>
      </c>
      <c r="J1650" s="5">
        <f t="shared" si="331"/>
        <v>0</v>
      </c>
      <c r="K1650" s="49">
        <f t="shared" si="337"/>
        <v>102</v>
      </c>
      <c r="L1650" s="5">
        <f t="shared" si="332"/>
        <v>0</v>
      </c>
      <c r="M1650" s="49">
        <f t="shared" si="338"/>
        <v>-2130</v>
      </c>
      <c r="N1650" s="42">
        <f t="shared" si="329"/>
        <v>0</v>
      </c>
      <c r="P1650" s="5">
        <f t="shared" si="333"/>
        <v>239.70061200000077</v>
      </c>
      <c r="Q1650" s="5">
        <f t="shared" si="334"/>
        <v>-267.53321551446123</v>
      </c>
      <c r="R1650" s="5">
        <f t="shared" si="335"/>
        <v>-27.832603514460459</v>
      </c>
      <c r="S1650" s="3">
        <f t="shared" si="336"/>
        <v>48780.970110054419</v>
      </c>
    </row>
    <row r="1651" spans="1:19" x14ac:dyDescent="0.3">
      <c r="A1651" s="4">
        <v>42716</v>
      </c>
      <c r="B1651" s="11">
        <v>115.650002</v>
      </c>
      <c r="C1651" s="11">
        <v>141.60000600000001</v>
      </c>
      <c r="D1651" s="3">
        <f>B1651-'ADF test'!$E$3*'Profitability analysis'!C1651</f>
        <v>-29.996519930839042</v>
      </c>
      <c r="E1651" s="3">
        <f t="shared" si="330"/>
        <v>-32.294198689643046</v>
      </c>
      <c r="F1651" s="3">
        <f t="shared" si="326"/>
        <v>4.5034174716454451</v>
      </c>
      <c r="G1651" s="17">
        <f t="shared" si="327"/>
        <v>0.51020780846339897</v>
      </c>
      <c r="H1651" s="30">
        <f t="shared" si="328"/>
        <v>-1.4000010000000032</v>
      </c>
      <c r="I1651" s="30">
        <f>(C1651-C1650)*'ADF test'!$E$3</f>
        <v>-2.7257231135822888</v>
      </c>
      <c r="J1651" s="5">
        <f t="shared" si="331"/>
        <v>0</v>
      </c>
      <c r="K1651" s="49">
        <f t="shared" si="337"/>
        <v>102</v>
      </c>
      <c r="L1651" s="5">
        <f t="shared" si="332"/>
        <v>0</v>
      </c>
      <c r="M1651" s="49">
        <f t="shared" si="338"/>
        <v>-2130</v>
      </c>
      <c r="N1651" s="42">
        <f t="shared" si="329"/>
        <v>0</v>
      </c>
      <c r="P1651" s="5">
        <f t="shared" si="333"/>
        <v>-142.80010200000032</v>
      </c>
      <c r="Q1651" s="5">
        <f t="shared" si="334"/>
        <v>278.02375758539347</v>
      </c>
      <c r="R1651" s="5">
        <f t="shared" si="335"/>
        <v>135.22365558539315</v>
      </c>
      <c r="S1651" s="3">
        <f t="shared" si="336"/>
        <v>48916.193765639815</v>
      </c>
    </row>
    <row r="1652" spans="1:19" x14ac:dyDescent="0.3">
      <c r="A1652" s="4">
        <v>42717</v>
      </c>
      <c r="B1652" s="11">
        <v>115</v>
      </c>
      <c r="C1652" s="11">
        <v>142.39999399999999</v>
      </c>
      <c r="D1652" s="3">
        <f>B1652-'ADF test'!$E$3*'Profitability analysis'!C1652</f>
        <v>-31.469371258870893</v>
      </c>
      <c r="E1652" s="3">
        <f t="shared" si="330"/>
        <v>-32.109197632454553</v>
      </c>
      <c r="F1652" s="3">
        <f t="shared" si="326"/>
        <v>4.4157567470155241</v>
      </c>
      <c r="G1652" s="17">
        <f t="shared" si="327"/>
        <v>0.1448962001849623</v>
      </c>
      <c r="H1652" s="30">
        <f t="shared" si="328"/>
        <v>-0.65000200000000063</v>
      </c>
      <c r="I1652" s="30">
        <f>(C1652-C1651)*'ADF test'!$E$3</f>
        <v>0.82284932803184951</v>
      </c>
      <c r="J1652" s="5">
        <f t="shared" si="331"/>
        <v>0</v>
      </c>
      <c r="K1652" s="49">
        <f t="shared" si="337"/>
        <v>102</v>
      </c>
      <c r="L1652" s="5">
        <f t="shared" si="332"/>
        <v>0</v>
      </c>
      <c r="M1652" s="49">
        <f t="shared" si="338"/>
        <v>-2130</v>
      </c>
      <c r="N1652" s="42">
        <f t="shared" si="329"/>
        <v>0</v>
      </c>
      <c r="P1652" s="5">
        <f t="shared" si="333"/>
        <v>-66.300204000000065</v>
      </c>
      <c r="Q1652" s="5">
        <f t="shared" si="334"/>
        <v>-83.930631459248644</v>
      </c>
      <c r="R1652" s="5">
        <f t="shared" si="335"/>
        <v>-150.23083545924871</v>
      </c>
      <c r="S1652" s="3">
        <f t="shared" si="336"/>
        <v>48765.962930180569</v>
      </c>
    </row>
    <row r="1653" spans="1:19" x14ac:dyDescent="0.3">
      <c r="A1653" s="4">
        <v>42718</v>
      </c>
      <c r="B1653" s="11">
        <v>113.900002</v>
      </c>
      <c r="C1653" s="11">
        <v>139.64999399999999</v>
      </c>
      <c r="D1653" s="3">
        <f>B1653-'ADF test'!$E$3*'Profitability analysis'!C1653</f>
        <v>-29.740782264956465</v>
      </c>
      <c r="E1653" s="3">
        <f t="shared" si="330"/>
        <v>-31.95152987114459</v>
      </c>
      <c r="F1653" s="3">
        <f t="shared" si="326"/>
        <v>4.4129695311261239</v>
      </c>
      <c r="G1653" s="17">
        <f t="shared" si="327"/>
        <v>0.50096598007192117</v>
      </c>
      <c r="H1653" s="30">
        <f t="shared" si="328"/>
        <v>-1.0999979999999994</v>
      </c>
      <c r="I1653" s="30">
        <f>(C1653-C1652)*'ADF test'!$E$3</f>
        <v>-2.828586993914445</v>
      </c>
      <c r="J1653" s="5">
        <f t="shared" si="331"/>
        <v>0</v>
      </c>
      <c r="K1653" s="49">
        <f t="shared" si="337"/>
        <v>102</v>
      </c>
      <c r="L1653" s="5">
        <f t="shared" si="332"/>
        <v>0</v>
      </c>
      <c r="M1653" s="49">
        <f t="shared" si="338"/>
        <v>-2130</v>
      </c>
      <c r="N1653" s="42">
        <f t="shared" si="329"/>
        <v>0</v>
      </c>
      <c r="P1653" s="5">
        <f t="shared" si="333"/>
        <v>-112.19979599999994</v>
      </c>
      <c r="Q1653" s="5">
        <f t="shared" si="334"/>
        <v>288.51587337927339</v>
      </c>
      <c r="R1653" s="5">
        <f t="shared" si="335"/>
        <v>176.31607737927345</v>
      </c>
      <c r="S1653" s="3">
        <f t="shared" si="336"/>
        <v>48942.279007559846</v>
      </c>
    </row>
    <row r="1654" spans="1:19" x14ac:dyDescent="0.3">
      <c r="A1654" s="4">
        <v>42719</v>
      </c>
      <c r="B1654" s="11">
        <v>114</v>
      </c>
      <c r="C1654" s="11">
        <v>139.050003</v>
      </c>
      <c r="D1654" s="3">
        <f>B1654-'ADF test'!$E$3*'Profitability analysis'!C1654</f>
        <v>-29.023647268932564</v>
      </c>
      <c r="E1654" s="3">
        <f t="shared" si="330"/>
        <v>-31.788196471144587</v>
      </c>
      <c r="F1654" s="3">
        <f t="shared" si="326"/>
        <v>4.4281139832980854</v>
      </c>
      <c r="G1654" s="17">
        <f t="shared" si="327"/>
        <v>0.62431753397480771</v>
      </c>
      <c r="H1654" s="30">
        <f t="shared" si="328"/>
        <v>9.9997999999999365E-2</v>
      </c>
      <c r="I1654" s="30">
        <f>(C1654-C1653)*'ADF test'!$E$3</f>
        <v>-0.61713699602388716</v>
      </c>
      <c r="J1654" s="5">
        <f t="shared" si="331"/>
        <v>0</v>
      </c>
      <c r="K1654" s="49">
        <f t="shared" si="337"/>
        <v>102</v>
      </c>
      <c r="L1654" s="5">
        <f t="shared" si="332"/>
        <v>0</v>
      </c>
      <c r="M1654" s="49">
        <f t="shared" si="338"/>
        <v>-2130</v>
      </c>
      <c r="N1654" s="42">
        <f t="shared" si="329"/>
        <v>0</v>
      </c>
      <c r="P1654" s="5">
        <f t="shared" si="333"/>
        <v>10.199795999999935</v>
      </c>
      <c r="Q1654" s="5">
        <f t="shared" si="334"/>
        <v>62.94797359443649</v>
      </c>
      <c r="R1654" s="5">
        <f t="shared" si="335"/>
        <v>73.147769594436426</v>
      </c>
      <c r="S1654" s="3">
        <f t="shared" si="336"/>
        <v>49015.42677715428</v>
      </c>
    </row>
    <row r="1655" spans="1:19" x14ac:dyDescent="0.3">
      <c r="A1655" s="4">
        <v>42720</v>
      </c>
      <c r="B1655" s="11">
        <v>113.5</v>
      </c>
      <c r="C1655" s="11">
        <v>137.14999399999999</v>
      </c>
      <c r="D1655" s="3">
        <f>B1655-'ADF test'!$E$3*'Profitability analysis'!C1655</f>
        <v>-27.569341543216041</v>
      </c>
      <c r="E1655" s="3">
        <f t="shared" si="330"/>
        <v>-31.633291419533787</v>
      </c>
      <c r="F1655" s="3">
        <f t="shared" si="326"/>
        <v>4.4934168002439918</v>
      </c>
      <c r="G1655" s="17">
        <f t="shared" si="327"/>
        <v>0.90442308314178077</v>
      </c>
      <c r="H1655" s="30">
        <f t="shared" si="328"/>
        <v>-0.5</v>
      </c>
      <c r="I1655" s="30">
        <f>(C1655-C1654)*'ADF test'!$E$3</f>
        <v>-1.9543057257165175</v>
      </c>
      <c r="J1655" s="5">
        <f t="shared" si="331"/>
        <v>0</v>
      </c>
      <c r="K1655" s="49">
        <f t="shared" si="337"/>
        <v>102</v>
      </c>
      <c r="L1655" s="5">
        <f t="shared" si="332"/>
        <v>0</v>
      </c>
      <c r="M1655" s="49">
        <f t="shared" si="338"/>
        <v>-2130</v>
      </c>
      <c r="N1655" s="42">
        <f t="shared" si="329"/>
        <v>0</v>
      </c>
      <c r="P1655" s="5">
        <f t="shared" si="333"/>
        <v>-51</v>
      </c>
      <c r="Q1655" s="5">
        <f t="shared" si="334"/>
        <v>199.33918402308478</v>
      </c>
      <c r="R1655" s="5">
        <f t="shared" si="335"/>
        <v>148.33918402308478</v>
      </c>
      <c r="S1655" s="3">
        <f t="shared" si="336"/>
        <v>49163.765961177363</v>
      </c>
    </row>
    <row r="1656" spans="1:19" x14ac:dyDescent="0.3">
      <c r="A1656" s="4">
        <v>42723</v>
      </c>
      <c r="B1656" s="11">
        <v>112.5</v>
      </c>
      <c r="C1656" s="11">
        <v>133.550003</v>
      </c>
      <c r="D1656" s="3">
        <f>B1656-'ADF test'!$E$3*'Profitability analysis'!C1656</f>
        <v>-24.86647328110368</v>
      </c>
      <c r="E1656" s="3">
        <f t="shared" si="330"/>
        <v>-31.411243930733256</v>
      </c>
      <c r="F1656" s="3">
        <f t="shared" si="326"/>
        <v>4.6602967531544248</v>
      </c>
      <c r="G1656" s="17">
        <f t="shared" si="327"/>
        <v>1.40436778949744</v>
      </c>
      <c r="H1656" s="30">
        <f t="shared" si="328"/>
        <v>-1</v>
      </c>
      <c r="I1656" s="30">
        <f>(C1656-C1655)*'ADF test'!$E$3</f>
        <v>-3.7028682621123727</v>
      </c>
      <c r="J1656" s="5">
        <f t="shared" si="331"/>
        <v>-1</v>
      </c>
      <c r="K1656" s="49">
        <f t="shared" si="337"/>
        <v>101</v>
      </c>
      <c r="L1656" s="5">
        <f t="shared" si="332"/>
        <v>-1</v>
      </c>
      <c r="M1656" s="49">
        <f t="shared" si="338"/>
        <v>-2131</v>
      </c>
      <c r="N1656" s="42">
        <f t="shared" si="329"/>
        <v>-1</v>
      </c>
      <c r="P1656" s="5">
        <f t="shared" si="333"/>
        <v>-102</v>
      </c>
      <c r="Q1656" s="5">
        <f t="shared" si="334"/>
        <v>377.69256273546205</v>
      </c>
      <c r="R1656" s="5">
        <f t="shared" si="335"/>
        <v>275.69256273546205</v>
      </c>
      <c r="S1656" s="3">
        <f t="shared" si="336"/>
        <v>49439.458523912828</v>
      </c>
    </row>
    <row r="1657" spans="1:19" x14ac:dyDescent="0.3">
      <c r="A1657" s="4">
        <v>42724</v>
      </c>
      <c r="B1657" s="11">
        <v>110.400002</v>
      </c>
      <c r="C1657" s="11">
        <v>129.35000600000001</v>
      </c>
      <c r="D1657" s="3">
        <f>B1657-'ADF test'!$E$3*'Profitability analysis'!C1657</f>
        <v>-22.646450594311062</v>
      </c>
      <c r="E1657" s="3">
        <f t="shared" si="330"/>
        <v>-31.234576437052034</v>
      </c>
      <c r="F1657" s="3">
        <f t="shared" si="326"/>
        <v>4.8909249114302531</v>
      </c>
      <c r="G1657" s="17">
        <f t="shared" si="327"/>
        <v>1.7559308307249286</v>
      </c>
      <c r="H1657" s="30">
        <f t="shared" si="328"/>
        <v>-2.0999979999999994</v>
      </c>
      <c r="I1657" s="30">
        <f>(C1657-C1656)*'ADF test'!$E$3</f>
        <v>-4.3200206867926099</v>
      </c>
      <c r="J1657" s="5">
        <f t="shared" si="331"/>
        <v>-10</v>
      </c>
      <c r="K1657" s="49">
        <f t="shared" si="337"/>
        <v>91</v>
      </c>
      <c r="L1657" s="5">
        <f t="shared" si="332"/>
        <v>-10</v>
      </c>
      <c r="M1657" s="49">
        <f t="shared" si="338"/>
        <v>-2141</v>
      </c>
      <c r="N1657" s="42">
        <f t="shared" si="329"/>
        <v>-10</v>
      </c>
      <c r="P1657" s="5">
        <f t="shared" si="333"/>
        <v>-212.09979799999994</v>
      </c>
      <c r="Q1657" s="5">
        <f t="shared" si="334"/>
        <v>436.3220893660536</v>
      </c>
      <c r="R1657" s="5">
        <f t="shared" si="335"/>
        <v>224.22229136605367</v>
      </c>
      <c r="S1657" s="3">
        <f t="shared" si="336"/>
        <v>49663.68081527888</v>
      </c>
    </row>
    <row r="1658" spans="1:19" x14ac:dyDescent="0.3">
      <c r="A1658" s="4">
        <v>42725</v>
      </c>
      <c r="B1658" s="11">
        <v>109.099998</v>
      </c>
      <c r="C1658" s="11">
        <v>128.10000600000001</v>
      </c>
      <c r="D1658" s="3">
        <f>B1658-'ADF test'!$E$3*'Profitability analysis'!C1658</f>
        <v>-22.66073323344088</v>
      </c>
      <c r="E1658" s="3">
        <f t="shared" si="330"/>
        <v>-31.181528713956094</v>
      </c>
      <c r="F1658" s="3">
        <f t="shared" si="326"/>
        <v>4.9771392667403811</v>
      </c>
      <c r="G1658" s="17">
        <f t="shared" si="327"/>
        <v>1.7119865496742748</v>
      </c>
      <c r="H1658" s="30">
        <f t="shared" si="328"/>
        <v>-1.3000040000000013</v>
      </c>
      <c r="I1658" s="30">
        <f>(C1658-C1657)*'ADF test'!$E$3</f>
        <v>-1.2857213608702023</v>
      </c>
      <c r="J1658" s="5">
        <f t="shared" si="331"/>
        <v>-10</v>
      </c>
      <c r="K1658" s="49">
        <f t="shared" si="337"/>
        <v>81</v>
      </c>
      <c r="L1658" s="5">
        <f t="shared" si="332"/>
        <v>-10</v>
      </c>
      <c r="M1658" s="49">
        <f t="shared" si="338"/>
        <v>-2151</v>
      </c>
      <c r="N1658" s="42">
        <f t="shared" si="329"/>
        <v>-10</v>
      </c>
      <c r="P1658" s="5">
        <f t="shared" si="333"/>
        <v>-118.30036400000012</v>
      </c>
      <c r="Q1658" s="5">
        <f t="shared" si="334"/>
        <v>117.00064383918841</v>
      </c>
      <c r="R1658" s="5">
        <f t="shared" si="335"/>
        <v>-1.2997201608117024</v>
      </c>
      <c r="S1658" s="3">
        <f t="shared" si="336"/>
        <v>49662.381095118071</v>
      </c>
    </row>
    <row r="1659" spans="1:19" x14ac:dyDescent="0.3">
      <c r="A1659" s="4">
        <v>42726</v>
      </c>
      <c r="B1659" s="11">
        <v>107.650002</v>
      </c>
      <c r="C1659" s="11">
        <v>126.25</v>
      </c>
      <c r="D1659" s="3">
        <f>B1659-'ADF test'!$E$3*'Profitability analysis'!C1659</f>
        <v>-22.207855447890438</v>
      </c>
      <c r="E1659" s="3">
        <f t="shared" si="330"/>
        <v>-31.167528287903622</v>
      </c>
      <c r="F1659" s="3">
        <f t="shared" si="326"/>
        <v>5.0025557846571704</v>
      </c>
      <c r="G1659" s="17">
        <f t="shared" si="327"/>
        <v>1.7910190761875129</v>
      </c>
      <c r="H1659" s="30">
        <f t="shared" si="328"/>
        <v>-1.4499959999999987</v>
      </c>
      <c r="I1659" s="30">
        <f>(C1659-C1658)*'ADF test'!$E$3</f>
        <v>-1.9028737855504394</v>
      </c>
      <c r="J1659" s="5">
        <f t="shared" si="331"/>
        <v>-10</v>
      </c>
      <c r="K1659" s="49">
        <f t="shared" si="337"/>
        <v>71</v>
      </c>
      <c r="L1659" s="5">
        <f t="shared" si="332"/>
        <v>-10</v>
      </c>
      <c r="M1659" s="49">
        <f t="shared" si="338"/>
        <v>-2161</v>
      </c>
      <c r="N1659" s="42">
        <f t="shared" si="329"/>
        <v>-10</v>
      </c>
      <c r="P1659" s="5">
        <f t="shared" si="333"/>
        <v>-117.4496759999999</v>
      </c>
      <c r="Q1659" s="5">
        <f t="shared" si="334"/>
        <v>154.13277662958558</v>
      </c>
      <c r="R1659" s="5">
        <f t="shared" si="335"/>
        <v>36.683100629585681</v>
      </c>
      <c r="S1659" s="3">
        <f t="shared" si="336"/>
        <v>49699.064195747655</v>
      </c>
    </row>
    <row r="1660" spans="1:19" x14ac:dyDescent="0.3">
      <c r="A1660" s="4">
        <v>42727</v>
      </c>
      <c r="B1660" s="11">
        <v>107.050003</v>
      </c>
      <c r="C1660" s="11">
        <v>126.550003</v>
      </c>
      <c r="D1660" s="3">
        <f>B1660-'ADF test'!$E$3*'Profitability analysis'!C1660</f>
        <v>-23.116430660230549</v>
      </c>
      <c r="E1660" s="3">
        <f t="shared" si="330"/>
        <v>-31.171810855787392</v>
      </c>
      <c r="F1660" s="3">
        <f t="shared" si="326"/>
        <v>4.9953618076527082</v>
      </c>
      <c r="G1660" s="17">
        <f t="shared" si="327"/>
        <v>1.6125719228617836</v>
      </c>
      <c r="H1660" s="30">
        <f t="shared" si="328"/>
        <v>-0.59999899999999684</v>
      </c>
      <c r="I1660" s="30">
        <f>(C1660-C1659)*'ADF test'!$E$3</f>
        <v>0.30857621234011856</v>
      </c>
      <c r="J1660" s="5">
        <f t="shared" si="331"/>
        <v>-10</v>
      </c>
      <c r="K1660" s="49">
        <f t="shared" si="337"/>
        <v>61</v>
      </c>
      <c r="L1660" s="5">
        <f t="shared" si="332"/>
        <v>-10</v>
      </c>
      <c r="M1660" s="49">
        <f t="shared" si="338"/>
        <v>-2171</v>
      </c>
      <c r="N1660" s="42">
        <f t="shared" si="329"/>
        <v>-10</v>
      </c>
      <c r="P1660" s="5">
        <f t="shared" si="333"/>
        <v>-42.599928999999776</v>
      </c>
      <c r="Q1660" s="5">
        <f t="shared" si="334"/>
        <v>-21.908911076148417</v>
      </c>
      <c r="R1660" s="5">
        <f t="shared" si="335"/>
        <v>-64.508840076148189</v>
      </c>
      <c r="S1660" s="3">
        <f t="shared" si="336"/>
        <v>49634.555355671509</v>
      </c>
    </row>
    <row r="1661" spans="1:19" x14ac:dyDescent="0.3">
      <c r="A1661" s="4">
        <v>42730</v>
      </c>
      <c r="B1661" s="11">
        <v>103.5</v>
      </c>
      <c r="C1661" s="11">
        <v>121.800003</v>
      </c>
      <c r="D1661" s="3">
        <f>B1661-'ADF test'!$E$3*'Profitability analysis'!C1661</f>
        <v>-21.780692488923776</v>
      </c>
      <c r="E1661" s="3">
        <f t="shared" si="330"/>
        <v>-31.03242614235435</v>
      </c>
      <c r="F1661" s="3">
        <f t="shared" si="326"/>
        <v>5.1998876552156803</v>
      </c>
      <c r="G1661" s="17">
        <f t="shared" si="327"/>
        <v>1.7792179883253325</v>
      </c>
      <c r="H1661" s="30">
        <f t="shared" si="328"/>
        <v>-3.5500030000000038</v>
      </c>
      <c r="I1661" s="30">
        <f>(C1661-C1660)*'ADF test'!$E$3</f>
        <v>-4.8857411713067691</v>
      </c>
      <c r="J1661" s="5">
        <f t="shared" si="331"/>
        <v>-10</v>
      </c>
      <c r="K1661" s="49">
        <f t="shared" si="337"/>
        <v>51</v>
      </c>
      <c r="L1661" s="5">
        <f t="shared" si="332"/>
        <v>-10</v>
      </c>
      <c r="M1661" s="49">
        <f t="shared" si="338"/>
        <v>-2181</v>
      </c>
      <c r="N1661" s="42">
        <f t="shared" si="329"/>
        <v>-10</v>
      </c>
      <c r="P1661" s="5">
        <f t="shared" si="333"/>
        <v>-216.55018300000023</v>
      </c>
      <c r="Q1661" s="5">
        <f t="shared" si="334"/>
        <v>298.03021144971291</v>
      </c>
      <c r="R1661" s="5">
        <f t="shared" si="335"/>
        <v>81.480028449712677</v>
      </c>
      <c r="S1661" s="3">
        <f t="shared" si="336"/>
        <v>49716.03538412122</v>
      </c>
    </row>
    <row r="1662" spans="1:19" x14ac:dyDescent="0.3">
      <c r="A1662" s="4">
        <v>42731</v>
      </c>
      <c r="B1662" s="11">
        <v>104.75</v>
      </c>
      <c r="C1662" s="11">
        <v>124</v>
      </c>
      <c r="D1662" s="3">
        <f>B1662-'ADF test'!$E$3*'Profitability analysis'!C1662</f>
        <v>-22.793558998324073</v>
      </c>
      <c r="E1662" s="3">
        <f t="shared" si="330"/>
        <v>-30.833088215797694</v>
      </c>
      <c r="F1662" s="3">
        <f t="shared" si="326"/>
        <v>5.4002270784395314</v>
      </c>
      <c r="G1662" s="17">
        <f t="shared" si="327"/>
        <v>1.4887391031335577</v>
      </c>
      <c r="H1662" s="30">
        <f t="shared" si="328"/>
        <v>1.25</v>
      </c>
      <c r="I1662" s="30">
        <f>(C1662-C1661)*'ADF test'!$E$3</f>
        <v>2.2628665094002862</v>
      </c>
      <c r="J1662" s="5">
        <f t="shared" si="331"/>
        <v>-1</v>
      </c>
      <c r="K1662" s="49">
        <f t="shared" si="337"/>
        <v>50</v>
      </c>
      <c r="L1662" s="5">
        <f t="shared" si="332"/>
        <v>-1</v>
      </c>
      <c r="M1662" s="49">
        <f t="shared" si="338"/>
        <v>-2182</v>
      </c>
      <c r="N1662" s="42">
        <f t="shared" si="329"/>
        <v>-1</v>
      </c>
      <c r="P1662" s="5">
        <f t="shared" si="333"/>
        <v>63.75</v>
      </c>
      <c r="Q1662" s="5">
        <f t="shared" si="334"/>
        <v>-115.4061919794146</v>
      </c>
      <c r="R1662" s="5">
        <f t="shared" si="335"/>
        <v>-51.656191979414601</v>
      </c>
      <c r="S1662" s="3">
        <f t="shared" si="336"/>
        <v>49664.379192141809</v>
      </c>
    </row>
    <row r="1663" spans="1:19" x14ac:dyDescent="0.3">
      <c r="A1663" s="4">
        <v>42732</v>
      </c>
      <c r="B1663" s="11">
        <v>104.25</v>
      </c>
      <c r="C1663" s="11">
        <v>124.150002</v>
      </c>
      <c r="D1663" s="3">
        <f>B1663-'ADF test'!$E$3*'Profitability analysis'!C1663</f>
        <v>-23.447847618782674</v>
      </c>
      <c r="E1663" s="3">
        <f t="shared" si="330"/>
        <v>-30.582178778584115</v>
      </c>
      <c r="F1663" s="3">
        <f t="shared" si="326"/>
        <v>5.5657327760286535</v>
      </c>
      <c r="G1663" s="17">
        <f t="shared" si="327"/>
        <v>1.2818314221855325</v>
      </c>
      <c r="H1663" s="30">
        <f t="shared" si="328"/>
        <v>-0.5</v>
      </c>
      <c r="I1663" s="30">
        <f>(C1663-C1662)*'ADF test'!$E$3</f>
        <v>0.15428862045860231</v>
      </c>
      <c r="J1663" s="5">
        <f t="shared" si="331"/>
        <v>-1</v>
      </c>
      <c r="K1663" s="49">
        <f t="shared" si="337"/>
        <v>49</v>
      </c>
      <c r="L1663" s="5">
        <f t="shared" si="332"/>
        <v>-1</v>
      </c>
      <c r="M1663" s="49">
        <f t="shared" si="338"/>
        <v>-2183</v>
      </c>
      <c r="N1663" s="42">
        <f t="shared" si="329"/>
        <v>-1</v>
      </c>
      <c r="P1663" s="5">
        <f t="shared" si="333"/>
        <v>-25</v>
      </c>
      <c r="Q1663" s="5">
        <f t="shared" si="334"/>
        <v>-7.7144310229301158</v>
      </c>
      <c r="R1663" s="5">
        <f t="shared" si="335"/>
        <v>-32.714431022930114</v>
      </c>
      <c r="S1663" s="3">
        <f t="shared" si="336"/>
        <v>49631.664761118882</v>
      </c>
    </row>
    <row r="1664" spans="1:19" x14ac:dyDescent="0.3">
      <c r="A1664" s="4">
        <v>42733</v>
      </c>
      <c r="B1664" s="11">
        <v>105.349998</v>
      </c>
      <c r="C1664" s="11">
        <v>121.949997</v>
      </c>
      <c r="D1664" s="3">
        <f>B1664-'ADF test'!$E$3*'Profitability analysis'!C1664</f>
        <v>-20.084974880765671</v>
      </c>
      <c r="E1664" s="3">
        <f t="shared" si="330"/>
        <v>-30.122697678618167</v>
      </c>
      <c r="F1664" s="3">
        <f t="shared" si="326"/>
        <v>5.8468847784531812</v>
      </c>
      <c r="G1664" s="17">
        <f t="shared" si="327"/>
        <v>1.7167642562144039</v>
      </c>
      <c r="H1664" s="30">
        <f t="shared" si="328"/>
        <v>1.0999979999999994</v>
      </c>
      <c r="I1664" s="30">
        <f>(C1664-C1663)*'ADF test'!$E$3</f>
        <v>-2.262874738017004</v>
      </c>
      <c r="J1664" s="5">
        <f t="shared" si="331"/>
        <v>-10</v>
      </c>
      <c r="K1664" s="49">
        <f t="shared" si="337"/>
        <v>39</v>
      </c>
      <c r="L1664" s="5">
        <f t="shared" si="332"/>
        <v>-10</v>
      </c>
      <c r="M1664" s="49">
        <f t="shared" si="338"/>
        <v>-2193</v>
      </c>
      <c r="N1664" s="42">
        <f t="shared" si="329"/>
        <v>-10</v>
      </c>
      <c r="P1664" s="5">
        <f t="shared" si="333"/>
        <v>53.899901999999969</v>
      </c>
      <c r="Q1664" s="5">
        <f t="shared" si="334"/>
        <v>110.8808621628332</v>
      </c>
      <c r="R1664" s="5">
        <f t="shared" si="335"/>
        <v>164.78076416283318</v>
      </c>
      <c r="S1664" s="3">
        <f t="shared" si="336"/>
        <v>49796.445525281713</v>
      </c>
    </row>
    <row r="1665" spans="1:19" x14ac:dyDescent="0.3">
      <c r="A1665" s="4">
        <v>42734</v>
      </c>
      <c r="B1665" s="11">
        <v>107.25</v>
      </c>
      <c r="C1665" s="11">
        <v>123.099998</v>
      </c>
      <c r="D1665" s="3">
        <f>B1665-'ADF test'!$E$3*'Profitability analysis'!C1665</f>
        <v>-19.367837561343336</v>
      </c>
      <c r="E1665" s="3">
        <f t="shared" si="330"/>
        <v>-29.43197670380863</v>
      </c>
      <c r="F1665" s="3">
        <f t="shared" si="326"/>
        <v>5.8528314754556643</v>
      </c>
      <c r="G1665" s="17">
        <f t="shared" si="327"/>
        <v>1.7195333890391511</v>
      </c>
      <c r="H1665" s="30">
        <f t="shared" si="328"/>
        <v>1.9000020000000006</v>
      </c>
      <c r="I1665" s="30">
        <f>(C1665-C1664)*'ADF test'!$E$3</f>
        <v>1.1828646805776781</v>
      </c>
      <c r="J1665" s="5">
        <f t="shared" si="331"/>
        <v>-10</v>
      </c>
      <c r="K1665" s="49">
        <f t="shared" si="337"/>
        <v>29</v>
      </c>
      <c r="L1665" s="5">
        <f t="shared" si="332"/>
        <v>-10</v>
      </c>
      <c r="M1665" s="49">
        <f t="shared" si="338"/>
        <v>-2203</v>
      </c>
      <c r="N1665" s="42">
        <f t="shared" si="329"/>
        <v>-10</v>
      </c>
      <c r="P1665" s="5">
        <f t="shared" si="333"/>
        <v>74.100078000000025</v>
      </c>
      <c r="Q1665" s="5">
        <f t="shared" si="334"/>
        <v>-46.131722542529445</v>
      </c>
      <c r="R1665" s="5">
        <f t="shared" si="335"/>
        <v>27.968355457470579</v>
      </c>
      <c r="S1665" s="3">
        <f t="shared" si="336"/>
        <v>49824.413880739186</v>
      </c>
    </row>
    <row r="1666" spans="1:19" x14ac:dyDescent="0.3">
      <c r="A1666" s="4">
        <v>42737</v>
      </c>
      <c r="B1666" s="11">
        <v>107.449997</v>
      </c>
      <c r="C1666" s="11">
        <v>125.550003</v>
      </c>
      <c r="D1666" s="3">
        <f>B1666-'ADF test'!$E$3*'Profitability analysis'!C1666</f>
        <v>-21.687859571534403</v>
      </c>
      <c r="E1666" s="3">
        <f t="shared" si="330"/>
        <v>-28.959877358074642</v>
      </c>
      <c r="F1666" s="3">
        <f t="shared" si="326"/>
        <v>5.8883188374805187</v>
      </c>
      <c r="G1666" s="17">
        <f t="shared" si="327"/>
        <v>1.2349904934243974</v>
      </c>
      <c r="H1666" s="30">
        <f t="shared" si="328"/>
        <v>0.19999699999999621</v>
      </c>
      <c r="I1666" s="30">
        <f>(C1666-C1665)*'ADF test'!$E$3</f>
        <v>2.5200190101910445</v>
      </c>
      <c r="J1666" s="5">
        <f t="shared" si="331"/>
        <v>-1</v>
      </c>
      <c r="K1666" s="49">
        <f t="shared" si="337"/>
        <v>28</v>
      </c>
      <c r="L1666" s="5">
        <f t="shared" si="332"/>
        <v>-1</v>
      </c>
      <c r="M1666" s="49">
        <f t="shared" si="338"/>
        <v>-2204</v>
      </c>
      <c r="N1666" s="42">
        <f t="shared" si="329"/>
        <v>-1</v>
      </c>
      <c r="P1666" s="5">
        <f t="shared" si="333"/>
        <v>5.79991299999989</v>
      </c>
      <c r="Q1666" s="5">
        <f t="shared" si="334"/>
        <v>-73.080551295540289</v>
      </c>
      <c r="R1666" s="5">
        <f t="shared" si="335"/>
        <v>-67.280638295540399</v>
      </c>
      <c r="S1666" s="3">
        <f t="shared" si="336"/>
        <v>49757.133242443648</v>
      </c>
    </row>
    <row r="1667" spans="1:19" x14ac:dyDescent="0.3">
      <c r="A1667" s="4">
        <v>42738</v>
      </c>
      <c r="B1667" s="11">
        <v>108.349998</v>
      </c>
      <c r="C1667" s="11">
        <v>126.25</v>
      </c>
      <c r="D1667" s="3">
        <f>B1667-'ADF test'!$E$3*'Profitability analysis'!C1667</f>
        <v>-21.507859447890439</v>
      </c>
      <c r="E1667" s="3">
        <f t="shared" si="330"/>
        <v>-28.402920328561443</v>
      </c>
      <c r="F1667" s="3">
        <f t="shared" si="326"/>
        <v>5.771621523596532</v>
      </c>
      <c r="G1667" s="17">
        <f t="shared" si="327"/>
        <v>1.1946488265873696</v>
      </c>
      <c r="H1667" s="30">
        <f t="shared" si="328"/>
        <v>0.90000100000000316</v>
      </c>
      <c r="I1667" s="30">
        <f>(C1667-C1666)*'ADF test'!$E$3</f>
        <v>0.72000087635604326</v>
      </c>
      <c r="J1667" s="5">
        <f t="shared" si="331"/>
        <v>-1</v>
      </c>
      <c r="K1667" s="49">
        <f t="shared" si="337"/>
        <v>27</v>
      </c>
      <c r="L1667" s="5">
        <f t="shared" si="332"/>
        <v>-1</v>
      </c>
      <c r="M1667" s="49">
        <f t="shared" si="338"/>
        <v>-2205</v>
      </c>
      <c r="N1667" s="42">
        <f t="shared" si="329"/>
        <v>-1</v>
      </c>
      <c r="P1667" s="5">
        <f t="shared" si="333"/>
        <v>25.200028000000088</v>
      </c>
      <c r="Q1667" s="5">
        <f t="shared" si="334"/>
        <v>-20.16002453796921</v>
      </c>
      <c r="R1667" s="5">
        <f t="shared" si="335"/>
        <v>5.040003462030878</v>
      </c>
      <c r="S1667" s="3">
        <f t="shared" si="336"/>
        <v>49762.17324590568</v>
      </c>
    </row>
    <row r="1668" spans="1:19" x14ac:dyDescent="0.3">
      <c r="A1668" s="4">
        <v>42739</v>
      </c>
      <c r="B1668" s="11">
        <v>107.699997</v>
      </c>
      <c r="C1668" s="11">
        <v>125.550003</v>
      </c>
      <c r="D1668" s="3">
        <f>B1668-'ADF test'!$E$3*'Profitability analysis'!C1668</f>
        <v>-21.437859571534403</v>
      </c>
      <c r="E1668" s="3">
        <f t="shared" si="330"/>
        <v>-27.915487411077248</v>
      </c>
      <c r="F1668" s="3">
        <f t="shared" si="326"/>
        <v>5.7198304135667506</v>
      </c>
      <c r="G1668" s="17">
        <f t="shared" si="327"/>
        <v>1.1324859954201945</v>
      </c>
      <c r="H1668" s="30">
        <f t="shared" si="328"/>
        <v>-0.65000100000000316</v>
      </c>
      <c r="I1668" s="30">
        <f>(C1668-C1667)*'ADF test'!$E$3</f>
        <v>-0.72000087635604326</v>
      </c>
      <c r="J1668" s="5">
        <f t="shared" si="331"/>
        <v>-1</v>
      </c>
      <c r="K1668" s="49">
        <f t="shared" si="337"/>
        <v>26</v>
      </c>
      <c r="L1668" s="5">
        <f t="shared" si="332"/>
        <v>-1</v>
      </c>
      <c r="M1668" s="49">
        <f t="shared" si="338"/>
        <v>-2206</v>
      </c>
      <c r="N1668" s="42">
        <f t="shared" si="329"/>
        <v>-1</v>
      </c>
      <c r="P1668" s="5">
        <f t="shared" si="333"/>
        <v>-17.550027000000085</v>
      </c>
      <c r="Q1668" s="5">
        <f t="shared" si="334"/>
        <v>19.440023661613168</v>
      </c>
      <c r="R1668" s="5">
        <f t="shared" si="335"/>
        <v>1.8899966616130826</v>
      </c>
      <c r="S1668" s="3">
        <f t="shared" si="336"/>
        <v>49764.063242567296</v>
      </c>
    </row>
    <row r="1669" spans="1:19" x14ac:dyDescent="0.3">
      <c r="A1669" s="4">
        <v>42740</v>
      </c>
      <c r="B1669" s="11">
        <v>109.550003</v>
      </c>
      <c r="C1669" s="11">
        <v>127.900002</v>
      </c>
      <c r="D1669" s="3">
        <f>B1669-'ADF test'!$E$3*'Profitability analysis'!C1669</f>
        <v>-22.00500870139328</v>
      </c>
      <c r="E1669" s="3">
        <f t="shared" si="330"/>
        <v>-27.456340169874743</v>
      </c>
      <c r="F1669" s="3">
        <f t="shared" si="326"/>
        <v>5.6187649968242175</v>
      </c>
      <c r="G1669" s="17">
        <f t="shared" si="327"/>
        <v>0.97020100886273242</v>
      </c>
      <c r="H1669" s="30">
        <f t="shared" si="328"/>
        <v>1.8500060000000076</v>
      </c>
      <c r="I1669" s="30">
        <f>(C1669-C1668)*'ADF test'!$E$3</f>
        <v>2.4171551298588883</v>
      </c>
      <c r="J1669" s="5">
        <f t="shared" si="331"/>
        <v>0</v>
      </c>
      <c r="K1669" s="49">
        <f t="shared" si="337"/>
        <v>26</v>
      </c>
      <c r="L1669" s="5">
        <f t="shared" si="332"/>
        <v>0</v>
      </c>
      <c r="M1669" s="49">
        <f t="shared" si="338"/>
        <v>-2206</v>
      </c>
      <c r="N1669" s="42">
        <f t="shared" si="329"/>
        <v>0</v>
      </c>
      <c r="P1669" s="5">
        <f t="shared" si="333"/>
        <v>48.100156000000197</v>
      </c>
      <c r="Q1669" s="5">
        <f t="shared" si="334"/>
        <v>-62.846033376331093</v>
      </c>
      <c r="R1669" s="5">
        <f t="shared" si="335"/>
        <v>-14.745877376330895</v>
      </c>
      <c r="S1669" s="3">
        <f t="shared" si="336"/>
        <v>49749.317365190967</v>
      </c>
    </row>
    <row r="1670" spans="1:19" x14ac:dyDescent="0.3">
      <c r="A1670" s="4">
        <v>42741</v>
      </c>
      <c r="B1670" s="11">
        <v>110.550003</v>
      </c>
      <c r="C1670" s="11">
        <v>129.14999399999999</v>
      </c>
      <c r="D1670" s="3">
        <f>B1670-'ADF test'!$E$3*'Profitability analysis'!C1670</f>
        <v>-22.290721833646757</v>
      </c>
      <c r="E1670" s="3">
        <f t="shared" si="330"/>
        <v>-26.99857341397367</v>
      </c>
      <c r="F1670" s="3">
        <f t="shared" si="326"/>
        <v>5.4536988677563842</v>
      </c>
      <c r="G1670" s="17">
        <f t="shared" si="327"/>
        <v>0.86324010446577748</v>
      </c>
      <c r="H1670" s="30">
        <f t="shared" si="328"/>
        <v>1</v>
      </c>
      <c r="I1670" s="30">
        <f>(C1670-C1669)*'ADF test'!$E$3</f>
        <v>1.2857131322534843</v>
      </c>
      <c r="J1670" s="5">
        <f t="shared" si="331"/>
        <v>0</v>
      </c>
      <c r="K1670" s="49">
        <f t="shared" si="337"/>
        <v>26</v>
      </c>
      <c r="L1670" s="5">
        <f t="shared" si="332"/>
        <v>0</v>
      </c>
      <c r="M1670" s="49">
        <f t="shared" si="338"/>
        <v>-2206</v>
      </c>
      <c r="N1670" s="42">
        <f t="shared" si="329"/>
        <v>0</v>
      </c>
      <c r="P1670" s="5">
        <f t="shared" si="333"/>
        <v>26</v>
      </c>
      <c r="Q1670" s="5">
        <f t="shared" si="334"/>
        <v>-33.428541438590592</v>
      </c>
      <c r="R1670" s="5">
        <f t="shared" si="335"/>
        <v>-7.4285414385905923</v>
      </c>
      <c r="S1670" s="3">
        <f t="shared" si="336"/>
        <v>49741.888823752379</v>
      </c>
    </row>
    <row r="1671" spans="1:19" x14ac:dyDescent="0.3">
      <c r="A1671" s="4">
        <v>42744</v>
      </c>
      <c r="B1671" s="11">
        <v>111.199997</v>
      </c>
      <c r="C1671" s="11">
        <v>127.650002</v>
      </c>
      <c r="D1671" s="3">
        <f>B1671-'ADF test'!$E$3*'Profitability analysis'!C1671</f>
        <v>-20.097870429219228</v>
      </c>
      <c r="E1671" s="3">
        <f t="shared" si="330"/>
        <v>-26.453902653461299</v>
      </c>
      <c r="F1671" s="3">
        <f t="shared" si="326"/>
        <v>5.2920212444164392</v>
      </c>
      <c r="G1671" s="17">
        <f t="shared" si="327"/>
        <v>1.2010594687140117</v>
      </c>
      <c r="H1671" s="30">
        <f t="shared" si="328"/>
        <v>0.64999399999999241</v>
      </c>
      <c r="I1671" s="30">
        <f>(C1671-C1670)*'ADF test'!$E$3</f>
        <v>-1.5428574044275247</v>
      </c>
      <c r="J1671" s="5">
        <f t="shared" si="331"/>
        <v>-1</v>
      </c>
      <c r="K1671" s="49">
        <f t="shared" si="337"/>
        <v>25</v>
      </c>
      <c r="L1671" s="5">
        <f t="shared" si="332"/>
        <v>-1</v>
      </c>
      <c r="M1671" s="49">
        <f t="shared" si="338"/>
        <v>-2207</v>
      </c>
      <c r="N1671" s="42">
        <f t="shared" si="329"/>
        <v>-1</v>
      </c>
      <c r="P1671" s="5">
        <f t="shared" si="333"/>
        <v>16.899843999999803</v>
      </c>
      <c r="Q1671" s="5">
        <f t="shared" si="334"/>
        <v>40.114292515115643</v>
      </c>
      <c r="R1671" s="5">
        <f t="shared" si="335"/>
        <v>57.014136515115446</v>
      </c>
      <c r="S1671" s="3">
        <f t="shared" si="336"/>
        <v>49798.902960267493</v>
      </c>
    </row>
    <row r="1672" spans="1:19" x14ac:dyDescent="0.3">
      <c r="A1672" s="4">
        <v>42745</v>
      </c>
      <c r="B1672" s="11">
        <v>111.25</v>
      </c>
      <c r="C1672" s="11">
        <v>131.25</v>
      </c>
      <c r="D1672" s="3">
        <f>B1672-'ADF test'!$E$3*'Profitability analysis'!C1672</f>
        <v>-23.750742891371232</v>
      </c>
      <c r="E1672" s="3">
        <f t="shared" si="330"/>
        <v>-26.010089633576936</v>
      </c>
      <c r="F1672" s="3">
        <f t="shared" si="326"/>
        <v>4.9164008761257065</v>
      </c>
      <c r="G1672" s="17">
        <f t="shared" si="327"/>
        <v>0.45955299397516725</v>
      </c>
      <c r="H1672" s="30">
        <f t="shared" si="328"/>
        <v>5.0003000000003794E-2</v>
      </c>
      <c r="I1672" s="30">
        <f>(C1672-C1671)*'ADF test'!$E$3</f>
        <v>3.7028754621520044</v>
      </c>
      <c r="J1672" s="5">
        <f t="shared" si="331"/>
        <v>0</v>
      </c>
      <c r="K1672" s="49">
        <f t="shared" si="337"/>
        <v>25</v>
      </c>
      <c r="L1672" s="5">
        <f t="shared" si="332"/>
        <v>0</v>
      </c>
      <c r="M1672" s="49">
        <f t="shared" si="338"/>
        <v>-2207</v>
      </c>
      <c r="N1672" s="42">
        <f t="shared" si="329"/>
        <v>0</v>
      </c>
      <c r="P1672" s="5">
        <f t="shared" si="333"/>
        <v>1.2500750000000949</v>
      </c>
      <c r="Q1672" s="5">
        <f t="shared" si="334"/>
        <v>-92.571886553800113</v>
      </c>
      <c r="R1672" s="5">
        <f t="shared" si="335"/>
        <v>-91.321811553800018</v>
      </c>
      <c r="S1672" s="3">
        <f t="shared" si="336"/>
        <v>49707.581148713696</v>
      </c>
    </row>
    <row r="1673" spans="1:19" x14ac:dyDescent="0.3">
      <c r="A1673" s="4">
        <v>42746</v>
      </c>
      <c r="B1673" s="11">
        <v>114.25</v>
      </c>
      <c r="C1673" s="11">
        <v>140.199997</v>
      </c>
      <c r="D1673" s="3">
        <f>B1673-'ADF test'!$E$3*'Profitability analysis'!C1673</f>
        <v>-29.956504749470611</v>
      </c>
      <c r="E1673" s="3">
        <f t="shared" si="330"/>
        <v>-25.782230273837602</v>
      </c>
      <c r="F1673" s="3">
        <f t="shared" si="326"/>
        <v>4.5437329962707427</v>
      </c>
      <c r="G1673" s="17">
        <f t="shared" si="327"/>
        <v>-0.91868832941086864</v>
      </c>
      <c r="H1673" s="30">
        <f t="shared" si="328"/>
        <v>3</v>
      </c>
      <c r="I1673" s="30">
        <f>(C1673-C1672)*'ADF test'!$E$3</f>
        <v>9.205761858099379</v>
      </c>
      <c r="J1673" s="5">
        <f t="shared" si="331"/>
        <v>0</v>
      </c>
      <c r="K1673" s="49">
        <f t="shared" si="337"/>
        <v>25</v>
      </c>
      <c r="L1673" s="5">
        <f t="shared" si="332"/>
        <v>0</v>
      </c>
      <c r="M1673" s="49">
        <f t="shared" si="338"/>
        <v>-2207</v>
      </c>
      <c r="N1673" s="42">
        <f t="shared" si="329"/>
        <v>0</v>
      </c>
      <c r="P1673" s="5">
        <f t="shared" si="333"/>
        <v>75</v>
      </c>
      <c r="Q1673" s="5">
        <f t="shared" si="334"/>
        <v>-230.14404645248447</v>
      </c>
      <c r="R1673" s="5">
        <f t="shared" si="335"/>
        <v>-155.14404645248447</v>
      </c>
      <c r="S1673" s="3">
        <f t="shared" si="336"/>
        <v>49552.43710226121</v>
      </c>
    </row>
    <row r="1674" spans="1:19" x14ac:dyDescent="0.3">
      <c r="A1674" s="4">
        <v>42747</v>
      </c>
      <c r="B1674" s="11">
        <v>114.150002</v>
      </c>
      <c r="C1674" s="11">
        <v>136.39999399999999</v>
      </c>
      <c r="D1674" s="3">
        <f>B1674-'ADF test'!$E$3*'Profitability analysis'!C1674</f>
        <v>-26.147906726693918</v>
      </c>
      <c r="E1674" s="3">
        <f t="shared" si="330"/>
        <v>-25.483132834237672</v>
      </c>
      <c r="F1674" s="3">
        <f t="shared" si="326"/>
        <v>4.1893142981232376</v>
      </c>
      <c r="G1674" s="17">
        <f t="shared" si="327"/>
        <v>-0.15868322239609875</v>
      </c>
      <c r="H1674" s="30">
        <f t="shared" si="328"/>
        <v>-9.9997999999999365E-2</v>
      </c>
      <c r="I1674" s="30">
        <f>(C1674-C1673)*'ADF test'!$E$3</f>
        <v>-3.9085960227766847</v>
      </c>
      <c r="J1674" s="5">
        <f t="shared" si="331"/>
        <v>0</v>
      </c>
      <c r="K1674" s="49">
        <f t="shared" si="337"/>
        <v>25</v>
      </c>
      <c r="L1674" s="5">
        <f t="shared" si="332"/>
        <v>0</v>
      </c>
      <c r="M1674" s="49">
        <f t="shared" si="338"/>
        <v>-2207</v>
      </c>
      <c r="N1674" s="42">
        <f t="shared" si="329"/>
        <v>0</v>
      </c>
      <c r="P1674" s="5">
        <f t="shared" si="333"/>
        <v>-2.4999499999999841</v>
      </c>
      <c r="Q1674" s="5">
        <f t="shared" si="334"/>
        <v>97.714900569417125</v>
      </c>
      <c r="R1674" s="5">
        <f t="shared" si="335"/>
        <v>95.214950569417141</v>
      </c>
      <c r="S1674" s="3">
        <f t="shared" si="336"/>
        <v>49647.652052830628</v>
      </c>
    </row>
    <row r="1675" spans="1:19" x14ac:dyDescent="0.3">
      <c r="A1675" s="4">
        <v>42748</v>
      </c>
      <c r="B1675" s="11">
        <v>114</v>
      </c>
      <c r="C1675" s="11">
        <v>138.699997</v>
      </c>
      <c r="D1675" s="3">
        <f>B1675-'ADF test'!$E$3*'Profitability analysis'!C1675</f>
        <v>-28.663639116426367</v>
      </c>
      <c r="E1675" s="3">
        <f t="shared" si="330"/>
        <v>-25.446751280967785</v>
      </c>
      <c r="F1675" s="3">
        <f t="shared" si="326"/>
        <v>4.1555389070926267</v>
      </c>
      <c r="G1675" s="17">
        <f t="shared" si="327"/>
        <v>-0.77412049492979951</v>
      </c>
      <c r="H1675" s="30">
        <f t="shared" si="328"/>
        <v>-0.15000200000000063</v>
      </c>
      <c r="I1675" s="30">
        <f>(C1675-C1674)*'ADF test'!$E$3</f>
        <v>2.365730389732442</v>
      </c>
      <c r="J1675" s="5">
        <f t="shared" si="331"/>
        <v>0</v>
      </c>
      <c r="K1675" s="49">
        <f t="shared" si="337"/>
        <v>25</v>
      </c>
      <c r="L1675" s="5">
        <f t="shared" si="332"/>
        <v>0</v>
      </c>
      <c r="M1675" s="49">
        <f t="shared" si="338"/>
        <v>-2207</v>
      </c>
      <c r="N1675" s="42">
        <f t="shared" si="329"/>
        <v>0</v>
      </c>
      <c r="P1675" s="5">
        <f t="shared" si="333"/>
        <v>-3.7500500000000159</v>
      </c>
      <c r="Q1675" s="5">
        <f t="shared" si="334"/>
        <v>-59.143259743311049</v>
      </c>
      <c r="R1675" s="5">
        <f t="shared" si="335"/>
        <v>-62.893309743311065</v>
      </c>
      <c r="S1675" s="3">
        <f t="shared" si="336"/>
        <v>49584.758743087317</v>
      </c>
    </row>
    <row r="1676" spans="1:19" x14ac:dyDescent="0.3">
      <c r="A1676" s="4">
        <v>42751</v>
      </c>
      <c r="B1676" s="11">
        <v>115.349998</v>
      </c>
      <c r="C1676" s="11">
        <v>137.699997</v>
      </c>
      <c r="D1676" s="3">
        <f>B1676-'ADF test'!$E$3*'Profitability analysis'!C1676</f>
        <v>-26.285064027730215</v>
      </c>
      <c r="E1676" s="3">
        <f t="shared" si="330"/>
        <v>-25.27851170866121</v>
      </c>
      <c r="F1676" s="3">
        <f t="shared" si="326"/>
        <v>4.008616267545082</v>
      </c>
      <c r="G1676" s="17">
        <f t="shared" si="327"/>
        <v>-0.25109719960434829</v>
      </c>
      <c r="H1676" s="30">
        <f t="shared" si="328"/>
        <v>1.3499979999999994</v>
      </c>
      <c r="I1676" s="30">
        <f>(C1676-C1675)*'ADF test'!$E$3</f>
        <v>-1.0285770886961618</v>
      </c>
      <c r="J1676" s="5">
        <f t="shared" si="331"/>
        <v>0</v>
      </c>
      <c r="K1676" s="49">
        <f t="shared" si="337"/>
        <v>25</v>
      </c>
      <c r="L1676" s="5">
        <f t="shared" si="332"/>
        <v>0</v>
      </c>
      <c r="M1676" s="49">
        <f t="shared" si="338"/>
        <v>-2207</v>
      </c>
      <c r="N1676" s="42">
        <f t="shared" si="329"/>
        <v>0</v>
      </c>
      <c r="P1676" s="5">
        <f t="shared" si="333"/>
        <v>33.749949999999984</v>
      </c>
      <c r="Q1676" s="5">
        <f t="shared" si="334"/>
        <v>25.714427217404044</v>
      </c>
      <c r="R1676" s="5">
        <f t="shared" si="335"/>
        <v>59.464377217404028</v>
      </c>
      <c r="S1676" s="3">
        <f t="shared" si="336"/>
        <v>49644.223120304719</v>
      </c>
    </row>
    <row r="1677" spans="1:19" x14ac:dyDescent="0.3">
      <c r="A1677" s="4">
        <v>42752</v>
      </c>
      <c r="B1677" s="11">
        <v>115.050003</v>
      </c>
      <c r="C1677" s="11">
        <v>138.5</v>
      </c>
      <c r="D1677" s="3">
        <f>B1677-'ADF test'!$E$3*'Profitability analysis'!C1677</f>
        <v>-27.407923784418415</v>
      </c>
      <c r="E1677" s="3">
        <f t="shared" si="330"/>
        <v>-25.182367967623183</v>
      </c>
      <c r="F1677" s="3">
        <f t="shared" si="326"/>
        <v>3.9177790278772475</v>
      </c>
      <c r="G1677" s="17">
        <f t="shared" si="327"/>
        <v>-0.56806568235705091</v>
      </c>
      <c r="H1677" s="30">
        <f t="shared" si="328"/>
        <v>-0.29999499999999557</v>
      </c>
      <c r="I1677" s="30">
        <f>(C1677-C1676)*'ADF test'!$E$3</f>
        <v>0.82286475668819947</v>
      </c>
      <c r="J1677" s="5">
        <f t="shared" si="331"/>
        <v>0</v>
      </c>
      <c r="K1677" s="49">
        <f t="shared" si="337"/>
        <v>25</v>
      </c>
      <c r="L1677" s="5">
        <f t="shared" si="332"/>
        <v>0</v>
      </c>
      <c r="M1677" s="49">
        <f t="shared" si="338"/>
        <v>-2207</v>
      </c>
      <c r="N1677" s="42">
        <f t="shared" si="329"/>
        <v>0</v>
      </c>
      <c r="P1677" s="5">
        <f t="shared" si="333"/>
        <v>-7.4998749999998893</v>
      </c>
      <c r="Q1677" s="5">
        <f t="shared" si="334"/>
        <v>-20.571618917204987</v>
      </c>
      <c r="R1677" s="5">
        <f t="shared" si="335"/>
        <v>-28.071493917204876</v>
      </c>
      <c r="S1677" s="3">
        <f t="shared" si="336"/>
        <v>49616.151626387516</v>
      </c>
    </row>
    <row r="1678" spans="1:19" x14ac:dyDescent="0.3">
      <c r="A1678" s="4">
        <v>42753</v>
      </c>
      <c r="B1678" s="11">
        <v>115.199997</v>
      </c>
      <c r="C1678" s="11">
        <v>138.949997</v>
      </c>
      <c r="D1678" s="3">
        <f>B1678-'ADF test'!$E$3*'Profitability analysis'!C1678</f>
        <v>-27.72078638860043</v>
      </c>
      <c r="E1678" s="3">
        <f t="shared" si="330"/>
        <v>-25.070129323293234</v>
      </c>
      <c r="F1678" s="3">
        <f t="shared" si="326"/>
        <v>3.7888701661252062</v>
      </c>
      <c r="G1678" s="17">
        <f t="shared" si="327"/>
        <v>-0.69959036575221711</v>
      </c>
      <c r="H1678" s="30">
        <f t="shared" si="328"/>
        <v>0.14999399999999241</v>
      </c>
      <c r="I1678" s="30">
        <f>(C1678-C1677)*'ADF test'!$E$3</f>
        <v>0.46285660418200281</v>
      </c>
      <c r="J1678" s="5">
        <f t="shared" si="331"/>
        <v>0</v>
      </c>
      <c r="K1678" s="49">
        <f t="shared" si="337"/>
        <v>25</v>
      </c>
      <c r="L1678" s="5">
        <f t="shared" si="332"/>
        <v>0</v>
      </c>
      <c r="M1678" s="49">
        <f t="shared" si="338"/>
        <v>-2207</v>
      </c>
      <c r="N1678" s="42">
        <f t="shared" si="329"/>
        <v>0</v>
      </c>
      <c r="P1678" s="5">
        <f t="shared" si="333"/>
        <v>3.7498499999998103</v>
      </c>
      <c r="Q1678" s="5">
        <f t="shared" si="334"/>
        <v>-11.57141510455007</v>
      </c>
      <c r="R1678" s="5">
        <f t="shared" si="335"/>
        <v>-7.8215651045502597</v>
      </c>
      <c r="S1678" s="3">
        <f t="shared" si="336"/>
        <v>49608.330061282963</v>
      </c>
    </row>
    <row r="1679" spans="1:19" x14ac:dyDescent="0.3">
      <c r="A1679" s="4">
        <v>42754</v>
      </c>
      <c r="B1679" s="11">
        <v>115.599998</v>
      </c>
      <c r="C1679" s="11">
        <v>140.10000600000001</v>
      </c>
      <c r="D1679" s="3">
        <f>B1679-'ADF test'!$E$3*'Profitability analysis'!C1679</f>
        <v>-28.5036582977948</v>
      </c>
      <c r="E1679" s="3">
        <f t="shared" si="330"/>
        <v>-24.985272153802569</v>
      </c>
      <c r="F1679" s="3">
        <f t="shared" si="326"/>
        <v>3.6772005678018838</v>
      </c>
      <c r="G1679" s="17">
        <f t="shared" si="327"/>
        <v>-0.95681105208123385</v>
      </c>
      <c r="H1679" s="30">
        <f t="shared" si="328"/>
        <v>0.40000100000000316</v>
      </c>
      <c r="I1679" s="30">
        <f>(C1679-C1678)*'ADF test'!$E$3</f>
        <v>1.1828729091943961</v>
      </c>
      <c r="J1679" s="5">
        <f t="shared" si="331"/>
        <v>0</v>
      </c>
      <c r="K1679" s="49">
        <f t="shared" si="337"/>
        <v>25</v>
      </c>
      <c r="L1679" s="5">
        <f t="shared" si="332"/>
        <v>0</v>
      </c>
      <c r="M1679" s="49">
        <f t="shared" si="338"/>
        <v>-2207</v>
      </c>
      <c r="N1679" s="42">
        <f t="shared" si="329"/>
        <v>0</v>
      </c>
      <c r="P1679" s="5">
        <f t="shared" si="333"/>
        <v>10.000025000000079</v>
      </c>
      <c r="Q1679" s="5">
        <f t="shared" si="334"/>
        <v>-29.571822729859903</v>
      </c>
      <c r="R1679" s="5">
        <f t="shared" si="335"/>
        <v>-19.571797729859824</v>
      </c>
      <c r="S1679" s="3">
        <f t="shared" si="336"/>
        <v>49588.7582635531</v>
      </c>
    </row>
    <row r="1680" spans="1:19" x14ac:dyDescent="0.3">
      <c r="A1680" s="4">
        <v>42755</v>
      </c>
      <c r="B1680" s="11">
        <v>112.349998</v>
      </c>
      <c r="C1680" s="11">
        <v>135.699997</v>
      </c>
      <c r="D1680" s="3">
        <f>B1680-'ADF test'!$E$3*'Profitability analysis'!C1680</f>
        <v>-27.22790985033788</v>
      </c>
      <c r="E1680" s="3">
        <f t="shared" si="330"/>
        <v>-24.84879441399978</v>
      </c>
      <c r="F1680" s="3">
        <f t="shared" si="326"/>
        <v>3.5058855327759528</v>
      </c>
      <c r="G1680" s="17">
        <f t="shared" si="327"/>
        <v>-0.67860613647996715</v>
      </c>
      <c r="H1680" s="30">
        <f t="shared" si="328"/>
        <v>-3.25</v>
      </c>
      <c r="I1680" s="30">
        <f>(C1680-C1679)*'ADF test'!$E$3</f>
        <v>-4.5257484474569223</v>
      </c>
      <c r="J1680" s="5">
        <f t="shared" si="331"/>
        <v>0</v>
      </c>
      <c r="K1680" s="49">
        <f t="shared" si="337"/>
        <v>25</v>
      </c>
      <c r="L1680" s="5">
        <f t="shared" si="332"/>
        <v>0</v>
      </c>
      <c r="M1680" s="49">
        <f t="shared" si="338"/>
        <v>-2207</v>
      </c>
      <c r="N1680" s="42">
        <f t="shared" si="329"/>
        <v>0</v>
      </c>
      <c r="P1680" s="5">
        <f t="shared" si="333"/>
        <v>-81.25</v>
      </c>
      <c r="Q1680" s="5">
        <f t="shared" si="334"/>
        <v>113.14371118642306</v>
      </c>
      <c r="R1680" s="5">
        <f t="shared" si="335"/>
        <v>31.893711186423062</v>
      </c>
      <c r="S1680" s="3">
        <f t="shared" si="336"/>
        <v>49620.651974739521</v>
      </c>
    </row>
    <row r="1681" spans="1:19" x14ac:dyDescent="0.3">
      <c r="A1681" s="4">
        <v>42758</v>
      </c>
      <c r="B1681" s="11">
        <v>114.150002</v>
      </c>
      <c r="C1681" s="11">
        <v>137.949997</v>
      </c>
      <c r="D1681" s="3">
        <f>B1681-'ADF test'!$E$3*'Profitability analysis'!C1681</f>
        <v>-27.742204299904245</v>
      </c>
      <c r="E1681" s="3">
        <f t="shared" si="330"/>
        <v>-24.773650559635289</v>
      </c>
      <c r="F1681" s="3">
        <f t="shared" si="326"/>
        <v>3.4147202263575847</v>
      </c>
      <c r="G1681" s="17">
        <f t="shared" si="327"/>
        <v>-0.86934025146635618</v>
      </c>
      <c r="H1681" s="30">
        <f t="shared" si="328"/>
        <v>1.8000040000000013</v>
      </c>
      <c r="I1681" s="30">
        <f>(C1681-C1680)*'ADF test'!$E$3</f>
        <v>2.3142984495663641</v>
      </c>
      <c r="J1681" s="5">
        <f t="shared" si="331"/>
        <v>0</v>
      </c>
      <c r="K1681" s="49">
        <f t="shared" si="337"/>
        <v>25</v>
      </c>
      <c r="L1681" s="5">
        <f t="shared" si="332"/>
        <v>0</v>
      </c>
      <c r="M1681" s="49">
        <f t="shared" si="338"/>
        <v>-2207</v>
      </c>
      <c r="N1681" s="42">
        <f t="shared" si="329"/>
        <v>0</v>
      </c>
      <c r="P1681" s="5">
        <f t="shared" si="333"/>
        <v>45.000100000000032</v>
      </c>
      <c r="Q1681" s="5">
        <f t="shared" si="334"/>
        <v>-57.8574612391591</v>
      </c>
      <c r="R1681" s="5">
        <f t="shared" si="335"/>
        <v>-12.857361239159069</v>
      </c>
      <c r="S1681" s="3">
        <f t="shared" si="336"/>
        <v>49607.794613500366</v>
      </c>
    </row>
    <row r="1682" spans="1:19" x14ac:dyDescent="0.3">
      <c r="A1682" s="4">
        <v>42759</v>
      </c>
      <c r="B1682" s="11">
        <v>114.849998</v>
      </c>
      <c r="C1682" s="11">
        <v>138.85000600000001</v>
      </c>
      <c r="D1682" s="3">
        <f>B1682-'ADF test'!$E$3*'Profitability analysis'!C1682</f>
        <v>-27.967936936924616</v>
      </c>
      <c r="E1682" s="3">
        <f t="shared" si="330"/>
        <v>-24.656936082237074</v>
      </c>
      <c r="F1682" s="3">
        <f t="shared" ref="F1682:F1745" si="339">_xlfn.STDEV.S(D1653:D1682)</f>
        <v>3.2329725523622659</v>
      </c>
      <c r="G1682" s="17">
        <f t="shared" ref="G1682:G1745" si="340">(D1682-E1682)/F1682</f>
        <v>-1.02413515767966</v>
      </c>
      <c r="H1682" s="30">
        <f t="shared" ref="H1682:H1745" si="341">B1682-B1681</f>
        <v>0.69999599999999873</v>
      </c>
      <c r="I1682" s="30">
        <f>(C1682-C1681)*'ADF test'!$E$3</f>
        <v>0.92572863702035557</v>
      </c>
      <c r="J1682" s="5">
        <f t="shared" si="331"/>
        <v>1</v>
      </c>
      <c r="K1682" s="49">
        <f t="shared" si="337"/>
        <v>26</v>
      </c>
      <c r="L1682" s="5">
        <f t="shared" si="332"/>
        <v>0</v>
      </c>
      <c r="M1682" s="49">
        <f t="shared" si="338"/>
        <v>-2207</v>
      </c>
      <c r="N1682" s="42">
        <f t="shared" si="329"/>
        <v>1</v>
      </c>
      <c r="P1682" s="5">
        <f t="shared" si="333"/>
        <v>17.499899999999968</v>
      </c>
      <c r="Q1682" s="5">
        <f t="shared" si="334"/>
        <v>-23.143215925508891</v>
      </c>
      <c r="R1682" s="5">
        <f t="shared" si="335"/>
        <v>-5.6433159255089222</v>
      </c>
      <c r="S1682" s="3">
        <f t="shared" si="336"/>
        <v>49602.151297574856</v>
      </c>
    </row>
    <row r="1683" spans="1:19" x14ac:dyDescent="0.3">
      <c r="A1683" s="4">
        <v>42760</v>
      </c>
      <c r="B1683" s="11">
        <v>115.050003</v>
      </c>
      <c r="C1683" s="11">
        <v>142.10000600000001</v>
      </c>
      <c r="D1683" s="3">
        <f>B1683-'ADF test'!$E$3*'Profitability analysis'!C1683</f>
        <v>-31.11080747518713</v>
      </c>
      <c r="E1683" s="3">
        <f t="shared" si="330"/>
        <v>-24.702603589244767</v>
      </c>
      <c r="F1683" s="3">
        <f t="shared" si="339"/>
        <v>3.315874215184321</v>
      </c>
      <c r="G1683" s="17">
        <f t="shared" si="340"/>
        <v>-1.9325835270220428</v>
      </c>
      <c r="H1683" s="30">
        <f t="shared" si="341"/>
        <v>0.20000500000000443</v>
      </c>
      <c r="I1683" s="30">
        <f>(C1683-C1682)*'ADF test'!$E$3</f>
        <v>3.3428755382625259</v>
      </c>
      <c r="J1683" s="5">
        <f t="shared" si="331"/>
        <v>10</v>
      </c>
      <c r="K1683" s="49">
        <f t="shared" si="337"/>
        <v>36</v>
      </c>
      <c r="L1683" s="5">
        <f t="shared" si="332"/>
        <v>0</v>
      </c>
      <c r="M1683" s="49">
        <f t="shared" si="338"/>
        <v>-2207</v>
      </c>
      <c r="N1683" s="42">
        <f t="shared" si="329"/>
        <v>10</v>
      </c>
      <c r="P1683" s="5">
        <f t="shared" si="333"/>
        <v>5.2001300000001152</v>
      </c>
      <c r="Q1683" s="5">
        <f t="shared" si="334"/>
        <v>-86.914763994825677</v>
      </c>
      <c r="R1683" s="5">
        <f t="shared" si="335"/>
        <v>-81.714633994825562</v>
      </c>
      <c r="S1683" s="3">
        <f t="shared" si="336"/>
        <v>49520.436663580032</v>
      </c>
    </row>
    <row r="1684" spans="1:19" x14ac:dyDescent="0.3">
      <c r="A1684" s="4">
        <v>42762</v>
      </c>
      <c r="B1684" s="11">
        <v>117.050003</v>
      </c>
      <c r="C1684" s="11">
        <v>143.050003</v>
      </c>
      <c r="D1684" s="3">
        <f>B1684-'ADF test'!$E$3*'Profitability analysis'!C1684</f>
        <v>-30.087952623717229</v>
      </c>
      <c r="E1684" s="3">
        <f t="shared" si="330"/>
        <v>-24.738080434404257</v>
      </c>
      <c r="F1684" s="3">
        <f t="shared" si="339"/>
        <v>3.368968122293448</v>
      </c>
      <c r="G1684" s="17">
        <f t="shared" si="340"/>
        <v>-1.5879853994198705</v>
      </c>
      <c r="H1684" s="30">
        <f t="shared" si="341"/>
        <v>2</v>
      </c>
      <c r="I1684" s="30">
        <f>(C1684-C1683)*'ADF test'!$E$3</f>
        <v>0.97714514853008372</v>
      </c>
      <c r="J1684" s="5">
        <f t="shared" si="331"/>
        <v>10</v>
      </c>
      <c r="K1684" s="49">
        <f t="shared" si="337"/>
        <v>46</v>
      </c>
      <c r="L1684" s="5">
        <f t="shared" si="332"/>
        <v>0</v>
      </c>
      <c r="M1684" s="49">
        <f t="shared" si="338"/>
        <v>-2207</v>
      </c>
      <c r="N1684" s="42">
        <f t="shared" si="329"/>
        <v>10</v>
      </c>
      <c r="P1684" s="5">
        <f t="shared" si="333"/>
        <v>72</v>
      </c>
      <c r="Q1684" s="5">
        <f t="shared" si="334"/>
        <v>-35.177225347083017</v>
      </c>
      <c r="R1684" s="5">
        <f t="shared" si="335"/>
        <v>36.822774652916983</v>
      </c>
      <c r="S1684" s="3">
        <f t="shared" si="336"/>
        <v>49557.259438232948</v>
      </c>
    </row>
    <row r="1685" spans="1:19" x14ac:dyDescent="0.3">
      <c r="A1685" s="4">
        <v>42765</v>
      </c>
      <c r="B1685" s="11">
        <v>120.300003</v>
      </c>
      <c r="C1685" s="11">
        <v>148.449997</v>
      </c>
      <c r="D1685" s="3">
        <f>B1685-'ADF test'!$E$3*'Profitability analysis'!C1685</f>
        <v>-32.392262731213947</v>
      </c>
      <c r="E1685" s="3">
        <f t="shared" si="330"/>
        <v>-24.898844474004186</v>
      </c>
      <c r="F1685" s="3">
        <f t="shared" si="339"/>
        <v>3.6148332099431344</v>
      </c>
      <c r="G1685" s="17">
        <f t="shared" si="340"/>
        <v>-2.0729637640259595</v>
      </c>
      <c r="H1685" s="30">
        <f t="shared" si="341"/>
        <v>3.25</v>
      </c>
      <c r="I1685" s="30">
        <f>(C1685-C1684)*'ADF test'!$E$3</f>
        <v>5.5543101074967343</v>
      </c>
      <c r="J1685" s="5">
        <f t="shared" si="331"/>
        <v>10</v>
      </c>
      <c r="K1685" s="49">
        <f t="shared" si="337"/>
        <v>56</v>
      </c>
      <c r="L1685" s="5">
        <f t="shared" si="332"/>
        <v>0</v>
      </c>
      <c r="M1685" s="49">
        <f t="shared" si="338"/>
        <v>-2207</v>
      </c>
      <c r="N1685" s="42">
        <f t="shared" si="329"/>
        <v>10</v>
      </c>
      <c r="P1685" s="5">
        <f t="shared" si="333"/>
        <v>149.5</v>
      </c>
      <c r="Q1685" s="5">
        <f t="shared" si="334"/>
        <v>-255.49826494484978</v>
      </c>
      <c r="R1685" s="5">
        <f t="shared" si="335"/>
        <v>-105.99826494484978</v>
      </c>
      <c r="S1685" s="3">
        <f t="shared" si="336"/>
        <v>49451.261173288098</v>
      </c>
    </row>
    <row r="1686" spans="1:19" x14ac:dyDescent="0.3">
      <c r="A1686" s="4">
        <v>42766</v>
      </c>
      <c r="B1686" s="11">
        <v>117.650002</v>
      </c>
      <c r="C1686" s="11">
        <v>144.199997</v>
      </c>
      <c r="D1686" s="3">
        <f>B1686-'ADF test'!$E$3*'Profitability analysis'!C1686</f>
        <v>-30.67081110425525</v>
      </c>
      <c r="E1686" s="3">
        <f t="shared" si="330"/>
        <v>-25.092322401442569</v>
      </c>
      <c r="F1686" s="3">
        <f t="shared" si="339"/>
        <v>3.7652453076194226</v>
      </c>
      <c r="G1686" s="17">
        <f t="shared" si="340"/>
        <v>-1.4815737746286928</v>
      </c>
      <c r="H1686" s="30">
        <f t="shared" si="341"/>
        <v>-2.6500010000000032</v>
      </c>
      <c r="I1686" s="30">
        <f>(C1686-C1685)*'ADF test'!$E$3</f>
        <v>-4.3714526269586873</v>
      </c>
      <c r="J1686" s="5">
        <f t="shared" si="331"/>
        <v>1</v>
      </c>
      <c r="K1686" s="49">
        <f t="shared" si="337"/>
        <v>57</v>
      </c>
      <c r="L1686" s="5">
        <f t="shared" si="332"/>
        <v>0</v>
      </c>
      <c r="M1686" s="49">
        <f t="shared" si="338"/>
        <v>-2207</v>
      </c>
      <c r="N1686" s="42">
        <f t="shared" si="329"/>
        <v>1</v>
      </c>
      <c r="P1686" s="5">
        <f t="shared" si="333"/>
        <v>-148.40005600000018</v>
      </c>
      <c r="Q1686" s="5">
        <f t="shared" si="334"/>
        <v>244.8013471096865</v>
      </c>
      <c r="R1686" s="5">
        <f t="shared" si="335"/>
        <v>96.401291109686326</v>
      </c>
      <c r="S1686" s="3">
        <f t="shared" si="336"/>
        <v>49547.662464397785</v>
      </c>
    </row>
    <row r="1687" spans="1:19" x14ac:dyDescent="0.3">
      <c r="A1687" s="4">
        <v>42767</v>
      </c>
      <c r="B1687" s="11">
        <v>121.150002</v>
      </c>
      <c r="C1687" s="11">
        <v>151.89999399999999</v>
      </c>
      <c r="D1687" s="3">
        <f>B1687-'ADF test'!$E$3*'Profitability analysis'!C1687</f>
        <v>-35.090851601484445</v>
      </c>
      <c r="E1687" s="3">
        <f t="shared" si="330"/>
        <v>-25.507135768348348</v>
      </c>
      <c r="F1687" s="3">
        <f t="shared" si="339"/>
        <v>4.1521132465629078</v>
      </c>
      <c r="G1687" s="17">
        <f t="shared" si="340"/>
        <v>-2.3081537674988595</v>
      </c>
      <c r="H1687" s="30">
        <f t="shared" si="341"/>
        <v>3.5</v>
      </c>
      <c r="I1687" s="30">
        <f>(C1687-C1686)*'ADF test'!$E$3</f>
        <v>7.9200404972291762</v>
      </c>
      <c r="J1687" s="5">
        <f t="shared" si="331"/>
        <v>10</v>
      </c>
      <c r="K1687" s="49">
        <f t="shared" si="337"/>
        <v>67</v>
      </c>
      <c r="L1687" s="5">
        <f t="shared" si="332"/>
        <v>0</v>
      </c>
      <c r="M1687" s="49">
        <f t="shared" si="338"/>
        <v>-2207</v>
      </c>
      <c r="N1687" s="42">
        <f t="shared" si="329"/>
        <v>10</v>
      </c>
      <c r="P1687" s="5">
        <f t="shared" si="333"/>
        <v>199.5</v>
      </c>
      <c r="Q1687" s="5">
        <f t="shared" si="334"/>
        <v>-451.44230834206303</v>
      </c>
      <c r="R1687" s="5">
        <f t="shared" si="335"/>
        <v>-251.94230834206303</v>
      </c>
      <c r="S1687" s="3">
        <f t="shared" si="336"/>
        <v>49295.720156055722</v>
      </c>
    </row>
    <row r="1688" spans="1:19" x14ac:dyDescent="0.3">
      <c r="A1688" s="4">
        <v>42768</v>
      </c>
      <c r="B1688" s="11">
        <v>125.25</v>
      </c>
      <c r="C1688" s="11">
        <v>151.60000600000001</v>
      </c>
      <c r="D1688" s="3">
        <f>B1688-'ADF test'!$E$3*'Profitability analysis'!C1688</f>
        <v>-30.682292817800686</v>
      </c>
      <c r="E1688" s="3">
        <f t="shared" si="330"/>
        <v>-25.774521087827008</v>
      </c>
      <c r="F1688" s="3">
        <f t="shared" si="339"/>
        <v>4.2202168753709168</v>
      </c>
      <c r="G1688" s="17">
        <f t="shared" si="340"/>
        <v>-1.1629193178709167</v>
      </c>
      <c r="H1688" s="30">
        <f t="shared" si="341"/>
        <v>4.0999979999999994</v>
      </c>
      <c r="I1688" s="30">
        <f>(C1688-C1687)*'ADF test'!$E$3</f>
        <v>-0.3085607836837686</v>
      </c>
      <c r="J1688" s="5">
        <f t="shared" si="331"/>
        <v>1</v>
      </c>
      <c r="K1688" s="49">
        <f t="shared" si="337"/>
        <v>68</v>
      </c>
      <c r="L1688" s="5">
        <f t="shared" si="332"/>
        <v>0</v>
      </c>
      <c r="M1688" s="49">
        <f t="shared" si="338"/>
        <v>-2207</v>
      </c>
      <c r="N1688" s="42">
        <f t="shared" si="329"/>
        <v>1</v>
      </c>
      <c r="P1688" s="5">
        <f t="shared" si="333"/>
        <v>274.69986599999993</v>
      </c>
      <c r="Q1688" s="5">
        <f t="shared" si="334"/>
        <v>20.673572506812498</v>
      </c>
      <c r="R1688" s="5">
        <f t="shared" si="335"/>
        <v>295.37343850681242</v>
      </c>
      <c r="S1688" s="3">
        <f t="shared" si="336"/>
        <v>49591.093594562532</v>
      </c>
    </row>
    <row r="1689" spans="1:19" x14ac:dyDescent="0.3">
      <c r="A1689" s="4">
        <v>42769</v>
      </c>
      <c r="B1689" s="11">
        <v>132.949997</v>
      </c>
      <c r="C1689" s="11">
        <v>167.300003</v>
      </c>
      <c r="D1689" s="3">
        <f>B1689-'ADF test'!$E$3*'Profitability analysis'!C1689</f>
        <v>-39.130953024599137</v>
      </c>
      <c r="E1689" s="3">
        <f t="shared" si="330"/>
        <v>-26.338624340383966</v>
      </c>
      <c r="F1689" s="3">
        <f t="shared" si="339"/>
        <v>4.8160059273934097</v>
      </c>
      <c r="G1689" s="17">
        <f t="shared" si="340"/>
        <v>-2.6562111585977273</v>
      </c>
      <c r="H1689" s="30">
        <f t="shared" si="341"/>
        <v>7.6999969999999962</v>
      </c>
      <c r="I1689" s="30">
        <f>(C1689-C1688)*'ADF test'!$E$3</f>
        <v>16.148657206798472</v>
      </c>
      <c r="J1689" s="5">
        <f t="shared" si="331"/>
        <v>0</v>
      </c>
      <c r="K1689" s="49">
        <f t="shared" si="337"/>
        <v>68</v>
      </c>
      <c r="L1689" s="5">
        <f t="shared" si="332"/>
        <v>0</v>
      </c>
      <c r="M1689" s="49">
        <f t="shared" si="338"/>
        <v>-2207</v>
      </c>
      <c r="N1689" s="42">
        <f t="shared" si="329"/>
        <v>0</v>
      </c>
      <c r="P1689" s="5">
        <f t="shared" si="333"/>
        <v>523.59979599999974</v>
      </c>
      <c r="Q1689" s="5">
        <f t="shared" si="334"/>
        <v>-1098.1086900622961</v>
      </c>
      <c r="R1689" s="5">
        <f t="shared" si="335"/>
        <v>-574.50889406229635</v>
      </c>
      <c r="S1689" s="3">
        <f t="shared" si="336"/>
        <v>49016.584700500236</v>
      </c>
    </row>
    <row r="1690" spans="1:19" x14ac:dyDescent="0.3">
      <c r="A1690" s="4">
        <v>42772</v>
      </c>
      <c r="B1690" s="11">
        <v>132.5</v>
      </c>
      <c r="C1690" s="11">
        <v>167.89999399999999</v>
      </c>
      <c r="D1690" s="3">
        <f>B1690-'ADF test'!$E$3*'Profitability analysis'!C1690</f>
        <v>-40.198087020623035</v>
      </c>
      <c r="E1690" s="3">
        <f t="shared" si="330"/>
        <v>-26.908012885730379</v>
      </c>
      <c r="F1690" s="3">
        <f t="shared" si="339"/>
        <v>5.396676991264731</v>
      </c>
      <c r="G1690" s="17">
        <f t="shared" si="340"/>
        <v>-2.4626402796395785</v>
      </c>
      <c r="H1690" s="30">
        <f t="shared" si="341"/>
        <v>-0.44999699999999621</v>
      </c>
      <c r="I1690" s="30">
        <f>(C1690-C1689)*'ADF test'!$E$3</f>
        <v>0.61713699602388716</v>
      </c>
      <c r="J1690" s="5">
        <f t="shared" si="331"/>
        <v>10</v>
      </c>
      <c r="K1690" s="49">
        <f t="shared" si="337"/>
        <v>78</v>
      </c>
      <c r="L1690" s="5">
        <f t="shared" si="332"/>
        <v>0</v>
      </c>
      <c r="M1690" s="49">
        <f t="shared" si="338"/>
        <v>-2207</v>
      </c>
      <c r="N1690" s="42">
        <f t="shared" si="329"/>
        <v>10</v>
      </c>
      <c r="P1690" s="5">
        <f t="shared" si="333"/>
        <v>-30.599795999999742</v>
      </c>
      <c r="Q1690" s="5">
        <f t="shared" si="334"/>
        <v>-41.965315729624329</v>
      </c>
      <c r="R1690" s="5">
        <f t="shared" si="335"/>
        <v>-72.565111729624078</v>
      </c>
      <c r="S1690" s="3">
        <f t="shared" si="336"/>
        <v>48944.019588770614</v>
      </c>
    </row>
    <row r="1691" spans="1:19" x14ac:dyDescent="0.3">
      <c r="A1691" s="4">
        <v>42773</v>
      </c>
      <c r="B1691" s="11">
        <v>133.25</v>
      </c>
      <c r="C1691" s="11">
        <v>168.35000600000001</v>
      </c>
      <c r="D1691" s="3">
        <f>B1691-'ADF test'!$E$3*'Profitability analysis'!C1691</f>
        <v>-39.910959053461369</v>
      </c>
      <c r="E1691" s="3">
        <f t="shared" si="330"/>
        <v>-27.512355104548302</v>
      </c>
      <c r="F1691" s="3">
        <f t="shared" si="339"/>
        <v>5.8025852233690083</v>
      </c>
      <c r="G1691" s="17">
        <f t="shared" si="340"/>
        <v>-2.1367379317376711</v>
      </c>
      <c r="H1691" s="30">
        <f t="shared" si="341"/>
        <v>0.75</v>
      </c>
      <c r="I1691" s="30">
        <f>(C1691-C1690)*'ADF test'!$E$3</f>
        <v>0.46287203283835276</v>
      </c>
      <c r="J1691" s="5">
        <f t="shared" si="331"/>
        <v>10</v>
      </c>
      <c r="K1691" s="49">
        <f t="shared" si="337"/>
        <v>88</v>
      </c>
      <c r="L1691" s="5">
        <f t="shared" si="332"/>
        <v>0</v>
      </c>
      <c r="M1691" s="49">
        <f t="shared" si="338"/>
        <v>-2207</v>
      </c>
      <c r="N1691" s="42">
        <f t="shared" si="329"/>
        <v>10</v>
      </c>
      <c r="P1691" s="5">
        <f t="shared" si="333"/>
        <v>58.5</v>
      </c>
      <c r="Q1691" s="5">
        <f t="shared" si="334"/>
        <v>-36.104018561391513</v>
      </c>
      <c r="R1691" s="5">
        <f t="shared" si="335"/>
        <v>22.395981438608487</v>
      </c>
      <c r="S1691" s="3">
        <f t="shared" si="336"/>
        <v>48966.415570209225</v>
      </c>
    </row>
    <row r="1692" spans="1:19" x14ac:dyDescent="0.3">
      <c r="A1692" s="4">
        <v>42774</v>
      </c>
      <c r="B1692" s="11">
        <v>132.699997</v>
      </c>
      <c r="C1692" s="11">
        <v>166.550003</v>
      </c>
      <c r="D1692" s="3">
        <f>B1692-'ADF test'!$E$3*'Profitability analysis'!C1692</f>
        <v>-38.609520208077015</v>
      </c>
      <c r="E1692" s="3">
        <f t="shared" si="330"/>
        <v>-28.03955381154007</v>
      </c>
      <c r="F1692" s="3">
        <f t="shared" si="339"/>
        <v>6.0713338456723696</v>
      </c>
      <c r="G1692" s="17">
        <f t="shared" si="340"/>
        <v>-1.7409628040914251</v>
      </c>
      <c r="H1692" s="30">
        <f t="shared" si="341"/>
        <v>-0.55000300000000379</v>
      </c>
      <c r="I1692" s="30">
        <f>(C1692-C1691)*'ADF test'!$E$3</f>
        <v>-1.8514418453843613</v>
      </c>
      <c r="J1692" s="5">
        <f t="shared" si="331"/>
        <v>10</v>
      </c>
      <c r="K1692" s="49">
        <f t="shared" si="337"/>
        <v>98</v>
      </c>
      <c r="L1692" s="5">
        <f t="shared" si="332"/>
        <v>0</v>
      </c>
      <c r="M1692" s="49">
        <f t="shared" si="338"/>
        <v>-2207</v>
      </c>
      <c r="N1692" s="42">
        <f t="shared" si="329"/>
        <v>10</v>
      </c>
      <c r="P1692" s="5">
        <f t="shared" si="333"/>
        <v>-48.400264000000334</v>
      </c>
      <c r="Q1692" s="5">
        <f t="shared" si="334"/>
        <v>162.9268823938238</v>
      </c>
      <c r="R1692" s="5">
        <f t="shared" si="335"/>
        <v>114.52661839382347</v>
      </c>
      <c r="S1692" s="3">
        <f t="shared" si="336"/>
        <v>49080.942188603047</v>
      </c>
    </row>
    <row r="1693" spans="1:19" x14ac:dyDescent="0.3">
      <c r="A1693" s="4">
        <v>42775</v>
      </c>
      <c r="B1693" s="11">
        <v>136.85000600000001</v>
      </c>
      <c r="C1693" s="11">
        <v>153.89999399999999</v>
      </c>
      <c r="D1693" s="3">
        <f>B1693-'ADF test'!$E$3*'Profitability analysis'!C1693</f>
        <v>-21.448001778876744</v>
      </c>
      <c r="E1693" s="3">
        <f t="shared" si="330"/>
        <v>-27.972892283543207</v>
      </c>
      <c r="F1693" s="3">
        <f t="shared" si="339"/>
        <v>6.134141945902261</v>
      </c>
      <c r="G1693" s="17">
        <f t="shared" si="340"/>
        <v>1.0637006059217833</v>
      </c>
      <c r="H1693" s="30">
        <f t="shared" si="341"/>
        <v>4.1500090000000114</v>
      </c>
      <c r="I1693" s="30">
        <f>(C1693-C1692)*'ADF test'!$E$3</f>
        <v>-13.011509429200258</v>
      </c>
      <c r="J1693" s="5">
        <f t="shared" si="331"/>
        <v>-1</v>
      </c>
      <c r="K1693" s="49">
        <f t="shared" si="337"/>
        <v>97</v>
      </c>
      <c r="L1693" s="5">
        <f t="shared" si="332"/>
        <v>-1</v>
      </c>
      <c r="M1693" s="49">
        <f t="shared" si="338"/>
        <v>-2208</v>
      </c>
      <c r="N1693" s="42">
        <f t="shared" si="329"/>
        <v>-1</v>
      </c>
      <c r="P1693" s="5">
        <f t="shared" si="333"/>
        <v>406.70088200000112</v>
      </c>
      <c r="Q1693" s="5">
        <f t="shared" si="334"/>
        <v>1275.1279240616252</v>
      </c>
      <c r="R1693" s="5">
        <f t="shared" si="335"/>
        <v>1681.8288060616264</v>
      </c>
      <c r="S1693" s="3">
        <f t="shared" si="336"/>
        <v>50762.770994664672</v>
      </c>
    </row>
    <row r="1694" spans="1:19" x14ac:dyDescent="0.3">
      <c r="A1694" s="4">
        <v>42776</v>
      </c>
      <c r="B1694" s="11">
        <v>133.89999399999999</v>
      </c>
      <c r="C1694" s="11">
        <v>150.199997</v>
      </c>
      <c r="D1694" s="3">
        <f>B1694-'ADF test'!$E$3*'Profitability analysis'!C1694</f>
        <v>-20.592281636432233</v>
      </c>
      <c r="E1694" s="3">
        <f t="shared" si="330"/>
        <v>-27.989802508732094</v>
      </c>
      <c r="F1694" s="3">
        <f t="shared" si="339"/>
        <v>6.112307591955342</v>
      </c>
      <c r="G1694" s="17">
        <f t="shared" si="340"/>
        <v>1.2102664600904642</v>
      </c>
      <c r="H1694" s="30">
        <f t="shared" si="341"/>
        <v>-2.9500120000000152</v>
      </c>
      <c r="I1694" s="30">
        <f>(C1694-C1693)*'ADF test'!$E$3</f>
        <v>-3.805732142444529</v>
      </c>
      <c r="J1694" s="5">
        <f t="shared" si="331"/>
        <v>-1</v>
      </c>
      <c r="K1694" s="49">
        <f t="shared" si="337"/>
        <v>96</v>
      </c>
      <c r="L1694" s="5">
        <f t="shared" si="332"/>
        <v>-1</v>
      </c>
      <c r="M1694" s="49">
        <f t="shared" si="338"/>
        <v>-2209</v>
      </c>
      <c r="N1694" s="42">
        <f t="shared" si="329"/>
        <v>-1</v>
      </c>
      <c r="P1694" s="5">
        <f t="shared" si="333"/>
        <v>-286.15116400000147</v>
      </c>
      <c r="Q1694" s="5">
        <f t="shared" si="334"/>
        <v>369.15601781711933</v>
      </c>
      <c r="R1694" s="5">
        <f t="shared" si="335"/>
        <v>83.004853817117862</v>
      </c>
      <c r="S1694" s="3">
        <f t="shared" si="336"/>
        <v>50845.77584848179</v>
      </c>
    </row>
    <row r="1695" spans="1:19" x14ac:dyDescent="0.3">
      <c r="A1695" s="4">
        <v>42779</v>
      </c>
      <c r="B1695" s="11">
        <v>128.75</v>
      </c>
      <c r="C1695" s="11">
        <v>146.050003</v>
      </c>
      <c r="D1695" s="3">
        <f>B1695-'ADF test'!$E$3*'Profitability analysis'!C1695</f>
        <v>-21.473686889805691</v>
      </c>
      <c r="E1695" s="3">
        <f t="shared" si="330"/>
        <v>-28.059997486347505</v>
      </c>
      <c r="F1695" s="3">
        <f t="shared" si="339"/>
        <v>6.0212911950738066</v>
      </c>
      <c r="G1695" s="17">
        <f t="shared" si="340"/>
        <v>1.0938369168942148</v>
      </c>
      <c r="H1695" s="30">
        <f t="shared" si="341"/>
        <v>-5.1499939999999924</v>
      </c>
      <c r="I1695" s="30">
        <f>(C1695-C1694)*'ADF test'!$E$3</f>
        <v>-4.2685887466265315</v>
      </c>
      <c r="J1695" s="5">
        <f t="shared" si="331"/>
        <v>-1</v>
      </c>
      <c r="K1695" s="49">
        <f t="shared" si="337"/>
        <v>95</v>
      </c>
      <c r="L1695" s="5">
        <f t="shared" si="332"/>
        <v>-1</v>
      </c>
      <c r="M1695" s="49">
        <f t="shared" si="338"/>
        <v>-2210</v>
      </c>
      <c r="N1695" s="42">
        <f t="shared" si="329"/>
        <v>-1</v>
      </c>
      <c r="P1695" s="5">
        <f t="shared" si="333"/>
        <v>-494.39942399999927</v>
      </c>
      <c r="Q1695" s="5">
        <f t="shared" si="334"/>
        <v>409.78451967614706</v>
      </c>
      <c r="R1695" s="5">
        <f t="shared" si="335"/>
        <v>-84.614904323852215</v>
      </c>
      <c r="S1695" s="3">
        <f t="shared" si="336"/>
        <v>50761.160944157935</v>
      </c>
    </row>
    <row r="1696" spans="1:19" x14ac:dyDescent="0.3">
      <c r="A1696" s="4">
        <v>42780</v>
      </c>
      <c r="B1696" s="11">
        <v>128.60000600000001</v>
      </c>
      <c r="C1696" s="11">
        <v>145.14999399999999</v>
      </c>
      <c r="D1696" s="3">
        <f>B1696-'ADF test'!$E$3*'Profitability analysis'!C1696</f>
        <v>-20.697952252785342</v>
      </c>
      <c r="E1696" s="3">
        <f t="shared" si="330"/>
        <v>-28.027000575722528</v>
      </c>
      <c r="F1696" s="3">
        <f t="shared" si="339"/>
        <v>6.0600028068521548</v>
      </c>
      <c r="G1696" s="17">
        <f t="shared" si="340"/>
        <v>1.2094133545037469</v>
      </c>
      <c r="H1696" s="30">
        <f t="shared" si="341"/>
        <v>-0.14999399999999241</v>
      </c>
      <c r="I1696" s="30">
        <f>(C1696-C1695)*'ADF test'!$E$3</f>
        <v>-0.92572863702035557</v>
      </c>
      <c r="J1696" s="5">
        <f t="shared" si="331"/>
        <v>-1</v>
      </c>
      <c r="K1696" s="49">
        <f t="shared" si="337"/>
        <v>94</v>
      </c>
      <c r="L1696" s="5">
        <f t="shared" si="332"/>
        <v>-1</v>
      </c>
      <c r="M1696" s="49">
        <f t="shared" si="338"/>
        <v>-2211</v>
      </c>
      <c r="N1696" s="42">
        <f t="shared" si="329"/>
        <v>-1</v>
      </c>
      <c r="P1696" s="5">
        <f t="shared" si="333"/>
        <v>-14.249429999999279</v>
      </c>
      <c r="Q1696" s="5">
        <f t="shared" si="334"/>
        <v>87.944220516933783</v>
      </c>
      <c r="R1696" s="5">
        <f t="shared" si="335"/>
        <v>73.694790516934503</v>
      </c>
      <c r="S1696" s="3">
        <f t="shared" si="336"/>
        <v>50834.855734674871</v>
      </c>
    </row>
    <row r="1697" spans="1:19" x14ac:dyDescent="0.3">
      <c r="A1697" s="4">
        <v>42781</v>
      </c>
      <c r="B1697" s="11">
        <v>123.75</v>
      </c>
      <c r="C1697" s="11">
        <v>141.449997</v>
      </c>
      <c r="D1697" s="3">
        <f>B1697-'ADF test'!$E$3*'Profitability analysis'!C1697</f>
        <v>-21.742226110340823</v>
      </c>
      <c r="E1697" s="3">
        <f t="shared" si="330"/>
        <v>-28.034812797804214</v>
      </c>
      <c r="F1697" s="3">
        <f t="shared" si="339"/>
        <v>6.0514539280735899</v>
      </c>
      <c r="G1697" s="17">
        <f t="shared" si="340"/>
        <v>1.0398470784469085</v>
      </c>
      <c r="H1697" s="30">
        <f t="shared" si="341"/>
        <v>-4.8500060000000076</v>
      </c>
      <c r="I1697" s="30">
        <f>(C1697-C1696)*'ADF test'!$E$3</f>
        <v>-3.805732142444529</v>
      </c>
      <c r="J1697" s="5">
        <f t="shared" si="331"/>
        <v>-1</v>
      </c>
      <c r="K1697" s="49">
        <f t="shared" si="337"/>
        <v>93</v>
      </c>
      <c r="L1697" s="5">
        <f t="shared" si="332"/>
        <v>-1</v>
      </c>
      <c r="M1697" s="49">
        <f t="shared" si="338"/>
        <v>-2212</v>
      </c>
      <c r="N1697" s="42">
        <f t="shared" si="329"/>
        <v>-1</v>
      </c>
      <c r="P1697" s="5">
        <f t="shared" si="333"/>
        <v>-455.90056400000071</v>
      </c>
      <c r="Q1697" s="5">
        <f t="shared" si="334"/>
        <v>357.7388213897857</v>
      </c>
      <c r="R1697" s="5">
        <f t="shared" si="335"/>
        <v>-98.161742610215015</v>
      </c>
      <c r="S1697" s="3">
        <f t="shared" si="336"/>
        <v>50736.693992064655</v>
      </c>
    </row>
    <row r="1698" spans="1:19" x14ac:dyDescent="0.3">
      <c r="A1698" s="4">
        <v>42782</v>
      </c>
      <c r="B1698" s="11">
        <v>125.449997</v>
      </c>
      <c r="C1698" s="11">
        <v>141.64999399999999</v>
      </c>
      <c r="D1698" s="3">
        <f>B1698-'ADF test'!$E$3*'Profitability analysis'!C1698</f>
        <v>-20.247941442348775</v>
      </c>
      <c r="E1698" s="3">
        <f t="shared" si="330"/>
        <v>-27.99514886016469</v>
      </c>
      <c r="F1698" s="3">
        <f t="shared" si="339"/>
        <v>6.0998901105496888</v>
      </c>
      <c r="G1698" s="17">
        <f t="shared" si="340"/>
        <v>1.2700568825686236</v>
      </c>
      <c r="H1698" s="30">
        <f t="shared" si="341"/>
        <v>1.6999969999999962</v>
      </c>
      <c r="I1698" s="30">
        <f>(C1698-C1697)*'ADF test'!$E$3</f>
        <v>0.20571233200796238</v>
      </c>
      <c r="J1698" s="5">
        <f t="shared" si="331"/>
        <v>-1</v>
      </c>
      <c r="K1698" s="49">
        <f t="shared" si="337"/>
        <v>92</v>
      </c>
      <c r="L1698" s="5">
        <f t="shared" si="332"/>
        <v>-1</v>
      </c>
      <c r="M1698" s="49">
        <f t="shared" si="338"/>
        <v>-2213</v>
      </c>
      <c r="N1698" s="42">
        <f t="shared" si="329"/>
        <v>-1</v>
      </c>
      <c r="P1698" s="5">
        <f t="shared" si="333"/>
        <v>158.09972099999965</v>
      </c>
      <c r="Q1698" s="5">
        <f t="shared" si="334"/>
        <v>-19.131246876740502</v>
      </c>
      <c r="R1698" s="5">
        <f t="shared" si="335"/>
        <v>138.96847412325914</v>
      </c>
      <c r="S1698" s="3">
        <f t="shared" si="336"/>
        <v>50875.66246618791</v>
      </c>
    </row>
    <row r="1699" spans="1:19" x14ac:dyDescent="0.3">
      <c r="A1699" s="4">
        <v>42783</v>
      </c>
      <c r="B1699" s="11">
        <v>124.5</v>
      </c>
      <c r="C1699" s="11">
        <v>141.64999399999999</v>
      </c>
      <c r="D1699" s="3">
        <f>B1699-'ADF test'!$E$3*'Profitability analysis'!C1699</f>
        <v>-21.197938442348772</v>
      </c>
      <c r="E1699" s="3">
        <f t="shared" si="330"/>
        <v>-27.968246518196541</v>
      </c>
      <c r="F1699" s="3">
        <f t="shared" si="339"/>
        <v>6.128929984029436</v>
      </c>
      <c r="G1699" s="17">
        <f t="shared" si="340"/>
        <v>1.1046476454274425</v>
      </c>
      <c r="H1699" s="30">
        <f t="shared" si="341"/>
        <v>-0.94999699999999621</v>
      </c>
      <c r="I1699" s="30">
        <f>(C1699-C1698)*'ADF test'!$E$3</f>
        <v>0</v>
      </c>
      <c r="J1699" s="5">
        <f t="shared" si="331"/>
        <v>-1</v>
      </c>
      <c r="K1699" s="49">
        <f t="shared" si="337"/>
        <v>91</v>
      </c>
      <c r="L1699" s="5">
        <f t="shared" si="332"/>
        <v>-1</v>
      </c>
      <c r="M1699" s="49">
        <f t="shared" si="338"/>
        <v>-2214</v>
      </c>
      <c r="N1699" s="42">
        <f t="shared" ref="N1699:N1762" si="342">IF(J1699&lt;&gt;"",J1699,IF(L1699&lt;&gt;"",L1699,N1698))</f>
        <v>-1</v>
      </c>
      <c r="P1699" s="5">
        <f t="shared" si="333"/>
        <v>-87.399723999999651</v>
      </c>
      <c r="Q1699" s="5">
        <f t="shared" si="334"/>
        <v>0</v>
      </c>
      <c r="R1699" s="5">
        <f t="shared" si="335"/>
        <v>-87.399723999999651</v>
      </c>
      <c r="S1699" s="3">
        <f t="shared" si="336"/>
        <v>50788.262742187908</v>
      </c>
    </row>
    <row r="1700" spans="1:19" x14ac:dyDescent="0.3">
      <c r="A1700" s="4">
        <v>42786</v>
      </c>
      <c r="B1700" s="11">
        <v>126</v>
      </c>
      <c r="C1700" s="11">
        <v>141.60000600000001</v>
      </c>
      <c r="D1700" s="3">
        <f>B1700-'ADF test'!$E$3*'Profitability analysis'!C1700</f>
        <v>-19.646521930839043</v>
      </c>
      <c r="E1700" s="3">
        <f t="shared" ref="E1700:E1763" si="343">AVERAGE(D1671:D1700)</f>
        <v>-27.880106521436289</v>
      </c>
      <c r="F1700" s="3">
        <f t="shared" si="339"/>
        <v>6.2315478055096056</v>
      </c>
      <c r="G1700" s="17">
        <f t="shared" si="340"/>
        <v>1.3212744004495232</v>
      </c>
      <c r="H1700" s="30">
        <f t="shared" si="341"/>
        <v>1.5</v>
      </c>
      <c r="I1700" s="30">
        <f>(C1700-C1699)*'ADF test'!$E$3</f>
        <v>-5.1416511509728126E-2</v>
      </c>
      <c r="J1700" s="5">
        <f t="shared" ref="J1700:J1763" si="344">IF(AND(G1700&lt;-1.5,G1700&gt;-2.5),10,IF(AND(G1700&lt;-1,G1700&gt;-1.5),1,IF(AND(G1700&gt;1.5,G1700&lt;2.5),-10,IF(AND(G1700&gt;1,G1700&lt;1.5),-1,0))))</f>
        <v>-1</v>
      </c>
      <c r="K1700" s="49">
        <f t="shared" si="337"/>
        <v>90</v>
      </c>
      <c r="L1700" s="5">
        <f t="shared" ref="L1700:L1763" si="345">IF(AND(G1700&gt;1.5,G1700&lt;2.5),-10,IF(AND(G1700&gt;1,G1700&lt;1.5),-1,0))</f>
        <v>-1</v>
      </c>
      <c r="M1700" s="49">
        <f t="shared" si="338"/>
        <v>-2215</v>
      </c>
      <c r="N1700" s="42">
        <f t="shared" si="342"/>
        <v>-1</v>
      </c>
      <c r="P1700" s="5">
        <f t="shared" ref="P1700:P1763" si="346">K1699*H1700</f>
        <v>136.5</v>
      </c>
      <c r="Q1700" s="5">
        <f t="shared" ref="Q1700:Q1763" si="347">I1700*-1*K1699</f>
        <v>4.6789025473852597</v>
      </c>
      <c r="R1700" s="5">
        <f t="shared" ref="R1700:R1763" si="348">SUM(P1700:Q1700)</f>
        <v>141.17890254738526</v>
      </c>
      <c r="S1700" s="3">
        <f t="shared" ref="S1700:S1763" si="349">R1700+S1699</f>
        <v>50929.441644735292</v>
      </c>
    </row>
    <row r="1701" spans="1:19" x14ac:dyDescent="0.3">
      <c r="A1701" s="4">
        <v>42787</v>
      </c>
      <c r="B1701" s="11">
        <v>128.10000600000001</v>
      </c>
      <c r="C1701" s="11">
        <v>145.14999399999999</v>
      </c>
      <c r="D1701" s="3">
        <f>B1701-'ADF test'!$E$3*'Profitability analysis'!C1701</f>
        <v>-21.197952252785342</v>
      </c>
      <c r="E1701" s="3">
        <f t="shared" si="343"/>
        <v>-27.916775915555156</v>
      </c>
      <c r="F1701" s="3">
        <f t="shared" si="339"/>
        <v>6.1872535862025</v>
      </c>
      <c r="G1701" s="17">
        <f t="shared" si="340"/>
        <v>1.0859137368723191</v>
      </c>
      <c r="H1701" s="30">
        <f t="shared" si="341"/>
        <v>2.1000060000000076</v>
      </c>
      <c r="I1701" s="30">
        <f>(C1701-C1700)*'ADF test'!$E$3</f>
        <v>3.6514363219462944</v>
      </c>
      <c r="J1701" s="5">
        <f t="shared" si="344"/>
        <v>-1</v>
      </c>
      <c r="K1701" s="49">
        <f t="shared" ref="K1701:K1764" si="350">J1701+K1700</f>
        <v>89</v>
      </c>
      <c r="L1701" s="5">
        <f t="shared" si="345"/>
        <v>-1</v>
      </c>
      <c r="M1701" s="49">
        <f t="shared" ref="M1701:M1764" si="351">L1701+M1700</f>
        <v>-2216</v>
      </c>
      <c r="N1701" s="42">
        <f t="shared" si="342"/>
        <v>-1</v>
      </c>
      <c r="P1701" s="5">
        <f t="shared" si="346"/>
        <v>189.00054000000068</v>
      </c>
      <c r="Q1701" s="5">
        <f t="shared" si="347"/>
        <v>-328.6292689751665</v>
      </c>
      <c r="R1701" s="5">
        <f t="shared" si="348"/>
        <v>-139.62872897516581</v>
      </c>
      <c r="S1701" s="3">
        <f t="shared" si="349"/>
        <v>50789.812915760129</v>
      </c>
    </row>
    <row r="1702" spans="1:19" x14ac:dyDescent="0.3">
      <c r="A1702" s="4">
        <v>42788</v>
      </c>
      <c r="B1702" s="11">
        <v>127.75</v>
      </c>
      <c r="C1702" s="11">
        <v>147.14999399999999</v>
      </c>
      <c r="D1702" s="3">
        <f>B1702-'ADF test'!$E$3*'Profitability analysis'!C1702</f>
        <v>-23.605112430177684</v>
      </c>
      <c r="E1702" s="3">
        <f t="shared" si="343"/>
        <v>-27.911921566848708</v>
      </c>
      <c r="F1702" s="3">
        <f t="shared" si="339"/>
        <v>6.1906910236836294</v>
      </c>
      <c r="G1702" s="17">
        <f t="shared" si="340"/>
        <v>0.69569117893213084</v>
      </c>
      <c r="H1702" s="30">
        <f t="shared" si="341"/>
        <v>-0.35000600000000759</v>
      </c>
      <c r="I1702" s="30">
        <f>(C1702-C1701)*'ADF test'!$E$3</f>
        <v>2.0571541773923236</v>
      </c>
      <c r="J1702" s="5">
        <f t="shared" si="344"/>
        <v>0</v>
      </c>
      <c r="K1702" s="49">
        <f t="shared" si="350"/>
        <v>89</v>
      </c>
      <c r="L1702" s="5">
        <f t="shared" si="345"/>
        <v>0</v>
      </c>
      <c r="M1702" s="49">
        <f t="shared" si="351"/>
        <v>-2216</v>
      </c>
      <c r="N1702" s="42">
        <f t="shared" si="342"/>
        <v>0</v>
      </c>
      <c r="P1702" s="5">
        <f t="shared" si="346"/>
        <v>-31.150534000000675</v>
      </c>
      <c r="Q1702" s="5">
        <f t="shared" si="347"/>
        <v>-183.08672178791682</v>
      </c>
      <c r="R1702" s="5">
        <f t="shared" si="348"/>
        <v>-214.23725578791749</v>
      </c>
      <c r="S1702" s="3">
        <f t="shared" si="349"/>
        <v>50575.575659972208</v>
      </c>
    </row>
    <row r="1703" spans="1:19" x14ac:dyDescent="0.3">
      <c r="A1703" s="4">
        <v>42789</v>
      </c>
      <c r="B1703" s="11">
        <v>127.5</v>
      </c>
      <c r="C1703" s="11">
        <v>144.25</v>
      </c>
      <c r="D1703" s="3">
        <f>B1703-'ADF test'!$E$3*'Profitability analysis'!C1703</f>
        <v>-20.872245044421334</v>
      </c>
      <c r="E1703" s="3">
        <f t="shared" si="343"/>
        <v>-27.609112910013728</v>
      </c>
      <c r="F1703" s="3">
        <f t="shared" si="339"/>
        <v>6.3082893955463986</v>
      </c>
      <c r="G1703" s="17">
        <f t="shared" si="340"/>
        <v>1.0679389360844112</v>
      </c>
      <c r="H1703" s="30">
        <f t="shared" si="341"/>
        <v>-0.25</v>
      </c>
      <c r="I1703" s="30">
        <f>(C1703-C1702)*'ADF test'!$E$3</f>
        <v>-2.9828673857563293</v>
      </c>
      <c r="J1703" s="5">
        <f t="shared" si="344"/>
        <v>-1</v>
      </c>
      <c r="K1703" s="49">
        <f t="shared" si="350"/>
        <v>88</v>
      </c>
      <c r="L1703" s="5">
        <f t="shared" si="345"/>
        <v>-1</v>
      </c>
      <c r="M1703" s="49">
        <f t="shared" si="351"/>
        <v>-2217</v>
      </c>
      <c r="N1703" s="42">
        <f t="shared" si="342"/>
        <v>-1</v>
      </c>
      <c r="P1703" s="5">
        <f t="shared" si="346"/>
        <v>-22.25</v>
      </c>
      <c r="Q1703" s="5">
        <f t="shared" si="347"/>
        <v>265.47519733231331</v>
      </c>
      <c r="R1703" s="5">
        <f t="shared" si="348"/>
        <v>243.22519733231331</v>
      </c>
      <c r="S1703" s="3">
        <f t="shared" si="349"/>
        <v>50818.800857304523</v>
      </c>
    </row>
    <row r="1704" spans="1:19" x14ac:dyDescent="0.3">
      <c r="A1704" s="4">
        <v>42793</v>
      </c>
      <c r="B1704" s="11">
        <v>125.150002</v>
      </c>
      <c r="C1704" s="11">
        <v>144.949997</v>
      </c>
      <c r="D1704" s="3">
        <f>B1704-'ADF test'!$E$3*'Profitability analysis'!C1704</f>
        <v>-23.942243920777372</v>
      </c>
      <c r="E1704" s="3">
        <f t="shared" si="343"/>
        <v>-27.535590816483179</v>
      </c>
      <c r="F1704" s="3">
        <f t="shared" si="339"/>
        <v>6.3386868474957909</v>
      </c>
      <c r="G1704" s="17">
        <f t="shared" si="340"/>
        <v>0.56689137390111355</v>
      </c>
      <c r="H1704" s="30">
        <f t="shared" si="341"/>
        <v>-2.3499979999999994</v>
      </c>
      <c r="I1704" s="30">
        <f>(C1704-C1703)*'ADF test'!$E$3</f>
        <v>0.72000087635604326</v>
      </c>
      <c r="J1704" s="5">
        <f t="shared" si="344"/>
        <v>0</v>
      </c>
      <c r="K1704" s="49">
        <f t="shared" si="350"/>
        <v>88</v>
      </c>
      <c r="L1704" s="5">
        <f t="shared" si="345"/>
        <v>0</v>
      </c>
      <c r="M1704" s="49">
        <f t="shared" si="351"/>
        <v>-2217</v>
      </c>
      <c r="N1704" s="42">
        <f t="shared" si="342"/>
        <v>0</v>
      </c>
      <c r="P1704" s="5">
        <f t="shared" si="346"/>
        <v>-206.79982399999994</v>
      </c>
      <c r="Q1704" s="5">
        <f t="shared" si="347"/>
        <v>-63.360077119331805</v>
      </c>
      <c r="R1704" s="5">
        <f t="shared" si="348"/>
        <v>-270.15990111933172</v>
      </c>
      <c r="S1704" s="3">
        <f t="shared" si="349"/>
        <v>50548.640956185191</v>
      </c>
    </row>
    <row r="1705" spans="1:19" x14ac:dyDescent="0.3">
      <c r="A1705" s="4">
        <v>42794</v>
      </c>
      <c r="B1705" s="11">
        <v>128.800003</v>
      </c>
      <c r="C1705" s="11">
        <v>146.89999399999999</v>
      </c>
      <c r="D1705" s="3">
        <f>B1705-'ADF test'!$E$3*'Profitability analysis'!C1705</f>
        <v>-22.29796515800362</v>
      </c>
      <c r="E1705" s="3">
        <f t="shared" si="343"/>
        <v>-27.323401684535757</v>
      </c>
      <c r="F1705" s="3">
        <f t="shared" si="339"/>
        <v>6.4058138472089494</v>
      </c>
      <c r="G1705" s="17">
        <f t="shared" si="340"/>
        <v>0.78451179606503052</v>
      </c>
      <c r="H1705" s="30">
        <f t="shared" si="341"/>
        <v>3.6500010000000032</v>
      </c>
      <c r="I1705" s="30">
        <f>(C1705-C1704)*'ADF test'!$E$3</f>
        <v>2.0057222372262458</v>
      </c>
      <c r="J1705" s="5">
        <f t="shared" si="344"/>
        <v>0</v>
      </c>
      <c r="K1705" s="49">
        <f t="shared" si="350"/>
        <v>88</v>
      </c>
      <c r="L1705" s="5">
        <f t="shared" si="345"/>
        <v>0</v>
      </c>
      <c r="M1705" s="49">
        <f t="shared" si="351"/>
        <v>-2217</v>
      </c>
      <c r="N1705" s="42">
        <f t="shared" si="342"/>
        <v>0</v>
      </c>
      <c r="P1705" s="5">
        <f t="shared" si="346"/>
        <v>321.20008800000028</v>
      </c>
      <c r="Q1705" s="5">
        <f t="shared" si="347"/>
        <v>-176.50355687590962</v>
      </c>
      <c r="R1705" s="5">
        <f t="shared" si="348"/>
        <v>144.69653112409065</v>
      </c>
      <c r="S1705" s="3">
        <f t="shared" si="349"/>
        <v>50693.337487309283</v>
      </c>
    </row>
    <row r="1706" spans="1:19" x14ac:dyDescent="0.3">
      <c r="A1706" s="4">
        <v>42795</v>
      </c>
      <c r="B1706" s="11">
        <v>128.75</v>
      </c>
      <c r="C1706" s="11">
        <v>148.75</v>
      </c>
      <c r="D1706" s="3">
        <f>B1706-'ADF test'!$E$3*'Profitability analysis'!C1706</f>
        <v>-24.250841943554065</v>
      </c>
      <c r="E1706" s="3">
        <f t="shared" si="343"/>
        <v>-27.255594281729884</v>
      </c>
      <c r="F1706" s="3">
        <f t="shared" si="339"/>
        <v>6.427912256294011</v>
      </c>
      <c r="G1706" s="17">
        <f t="shared" si="340"/>
        <v>0.46745385101261455</v>
      </c>
      <c r="H1706" s="30">
        <f t="shared" si="341"/>
        <v>-5.0003000000003794E-2</v>
      </c>
      <c r="I1706" s="30">
        <f>(C1706-C1705)*'ADF test'!$E$3</f>
        <v>1.9028737855504394</v>
      </c>
      <c r="J1706" s="5">
        <f t="shared" si="344"/>
        <v>0</v>
      </c>
      <c r="K1706" s="49">
        <f t="shared" si="350"/>
        <v>88</v>
      </c>
      <c r="L1706" s="5">
        <f t="shared" si="345"/>
        <v>0</v>
      </c>
      <c r="M1706" s="49">
        <f t="shared" si="351"/>
        <v>-2217</v>
      </c>
      <c r="N1706" s="42">
        <f t="shared" si="342"/>
        <v>0</v>
      </c>
      <c r="P1706" s="5">
        <f t="shared" si="346"/>
        <v>-4.4002640000003339</v>
      </c>
      <c r="Q1706" s="5">
        <f t="shared" si="347"/>
        <v>-167.45289312843866</v>
      </c>
      <c r="R1706" s="5">
        <f t="shared" si="348"/>
        <v>-171.85315712843899</v>
      </c>
      <c r="S1706" s="3">
        <f t="shared" si="349"/>
        <v>50521.484330180843</v>
      </c>
    </row>
    <row r="1707" spans="1:19" x14ac:dyDescent="0.3">
      <c r="A1707" s="4">
        <v>42796</v>
      </c>
      <c r="B1707" s="11">
        <v>125.949997</v>
      </c>
      <c r="C1707" s="11">
        <v>145.949997</v>
      </c>
      <c r="D1707" s="3">
        <f>B1707-'ADF test'!$E$3*'Profitability analysis'!C1707</f>
        <v>-24.170826009473558</v>
      </c>
      <c r="E1707" s="3">
        <f t="shared" si="343"/>
        <v>-27.147691022565052</v>
      </c>
      <c r="F1707" s="3">
        <f t="shared" si="339"/>
        <v>6.4523904174579858</v>
      </c>
      <c r="G1707" s="17">
        <f t="shared" si="340"/>
        <v>0.46135847654802542</v>
      </c>
      <c r="H1707" s="30">
        <f t="shared" si="341"/>
        <v>-2.8000030000000038</v>
      </c>
      <c r="I1707" s="30">
        <f>(C1707-C1706)*'ADF test'!$E$3</f>
        <v>-2.8800189340805229</v>
      </c>
      <c r="J1707" s="5">
        <f t="shared" si="344"/>
        <v>0</v>
      </c>
      <c r="K1707" s="49">
        <f t="shared" si="350"/>
        <v>88</v>
      </c>
      <c r="L1707" s="5">
        <f t="shared" si="345"/>
        <v>0</v>
      </c>
      <c r="M1707" s="49">
        <f t="shared" si="351"/>
        <v>-2217</v>
      </c>
      <c r="N1707" s="42">
        <f t="shared" si="342"/>
        <v>0</v>
      </c>
      <c r="P1707" s="5">
        <f t="shared" si="346"/>
        <v>-246.40026400000033</v>
      </c>
      <c r="Q1707" s="5">
        <f t="shared" si="347"/>
        <v>253.441666199086</v>
      </c>
      <c r="R1707" s="5">
        <f t="shared" si="348"/>
        <v>7.0414021990856668</v>
      </c>
      <c r="S1707" s="3">
        <f t="shared" si="349"/>
        <v>50528.525732379931</v>
      </c>
    </row>
    <row r="1708" spans="1:19" x14ac:dyDescent="0.3">
      <c r="A1708" s="4">
        <v>42797</v>
      </c>
      <c r="B1708" s="11">
        <v>125.75</v>
      </c>
      <c r="C1708" s="11">
        <v>144.449997</v>
      </c>
      <c r="D1708" s="3">
        <f>B1708-'ADF test'!$E$3*'Profitability analysis'!C1708</f>
        <v>-22.82795737642931</v>
      </c>
      <c r="E1708" s="3">
        <f t="shared" si="343"/>
        <v>-26.984596722159349</v>
      </c>
      <c r="F1708" s="3">
        <f t="shared" si="339"/>
        <v>6.4990731138345472</v>
      </c>
      <c r="G1708" s="17">
        <f t="shared" si="340"/>
        <v>0.63957417818270412</v>
      </c>
      <c r="H1708" s="30">
        <f t="shared" si="341"/>
        <v>-0.19999699999999621</v>
      </c>
      <c r="I1708" s="30">
        <f>(C1708-C1707)*'ADF test'!$E$3</f>
        <v>-1.5428656330442427</v>
      </c>
      <c r="J1708" s="5">
        <f t="shared" si="344"/>
        <v>0</v>
      </c>
      <c r="K1708" s="49">
        <f t="shared" si="350"/>
        <v>88</v>
      </c>
      <c r="L1708" s="5">
        <f t="shared" si="345"/>
        <v>0</v>
      </c>
      <c r="M1708" s="49">
        <f t="shared" si="351"/>
        <v>-2217</v>
      </c>
      <c r="N1708" s="42">
        <f t="shared" si="342"/>
        <v>0</v>
      </c>
      <c r="P1708" s="5">
        <f t="shared" si="346"/>
        <v>-17.599735999999666</v>
      </c>
      <c r="Q1708" s="5">
        <f t="shared" si="347"/>
        <v>135.77217570789335</v>
      </c>
      <c r="R1708" s="5">
        <f t="shared" si="348"/>
        <v>118.17243970789369</v>
      </c>
      <c r="S1708" s="3">
        <f t="shared" si="349"/>
        <v>50646.698172087825</v>
      </c>
    </row>
    <row r="1709" spans="1:19" x14ac:dyDescent="0.3">
      <c r="A1709" s="4">
        <v>42800</v>
      </c>
      <c r="B1709" s="11">
        <v>128.35000600000001</v>
      </c>
      <c r="C1709" s="11">
        <v>147.25</v>
      </c>
      <c r="D1709" s="3">
        <f>B1709-'ADF test'!$E$3*'Profitability analysis'!C1709</f>
        <v>-23.107970310509813</v>
      </c>
      <c r="E1709" s="3">
        <f t="shared" si="343"/>
        <v>-26.804740455916519</v>
      </c>
      <c r="F1709" s="3">
        <f t="shared" si="339"/>
        <v>6.5301708928363515</v>
      </c>
      <c r="G1709" s="17">
        <f t="shared" si="340"/>
        <v>0.56610618712323313</v>
      </c>
      <c r="H1709" s="30">
        <f t="shared" si="341"/>
        <v>2.6000060000000076</v>
      </c>
      <c r="I1709" s="30">
        <f>(C1709-C1708)*'ADF test'!$E$3</f>
        <v>2.8800189340805229</v>
      </c>
      <c r="J1709" s="5">
        <f t="shared" si="344"/>
        <v>0</v>
      </c>
      <c r="K1709" s="49">
        <f t="shared" si="350"/>
        <v>88</v>
      </c>
      <c r="L1709" s="5">
        <f t="shared" si="345"/>
        <v>0</v>
      </c>
      <c r="M1709" s="49">
        <f t="shared" si="351"/>
        <v>-2217</v>
      </c>
      <c r="N1709" s="42">
        <f t="shared" si="342"/>
        <v>0</v>
      </c>
      <c r="P1709" s="5">
        <f t="shared" si="346"/>
        <v>228.80052800000067</v>
      </c>
      <c r="Q1709" s="5">
        <f t="shared" si="347"/>
        <v>-253.441666199086</v>
      </c>
      <c r="R1709" s="5">
        <f t="shared" si="348"/>
        <v>-24.641138199085333</v>
      </c>
      <c r="S1709" s="3">
        <f t="shared" si="349"/>
        <v>50622.057033888741</v>
      </c>
    </row>
    <row r="1710" spans="1:19" x14ac:dyDescent="0.3">
      <c r="A1710" s="4">
        <v>42801</v>
      </c>
      <c r="B1710" s="11">
        <v>126.199997</v>
      </c>
      <c r="C1710" s="11">
        <v>148.60000600000001</v>
      </c>
      <c r="D1710" s="3">
        <f>B1710-'ADF test'!$E$3*'Profitability analysis'!C1710</f>
        <v>-26.646564551712203</v>
      </c>
      <c r="E1710" s="3">
        <f t="shared" si="343"/>
        <v>-26.785362279295661</v>
      </c>
      <c r="F1710" s="3">
        <f t="shared" si="339"/>
        <v>6.5297343946305002</v>
      </c>
      <c r="G1710" s="17">
        <f t="shared" si="340"/>
        <v>2.1256259320071906E-2</v>
      </c>
      <c r="H1710" s="30">
        <f t="shared" si="341"/>
        <v>-2.1500090000000114</v>
      </c>
      <c r="I1710" s="30">
        <f>(C1710-C1709)*'ADF test'!$E$3</f>
        <v>1.3885852412023585</v>
      </c>
      <c r="J1710" s="5">
        <f t="shared" si="344"/>
        <v>0</v>
      </c>
      <c r="K1710" s="49">
        <f t="shared" si="350"/>
        <v>88</v>
      </c>
      <c r="L1710" s="5">
        <f t="shared" si="345"/>
        <v>0</v>
      </c>
      <c r="M1710" s="49">
        <f t="shared" si="351"/>
        <v>-2217</v>
      </c>
      <c r="N1710" s="42">
        <f t="shared" si="342"/>
        <v>0</v>
      </c>
      <c r="P1710" s="5">
        <f t="shared" si="346"/>
        <v>-189.200792000001</v>
      </c>
      <c r="Q1710" s="5">
        <f t="shared" si="347"/>
        <v>-122.19550122580755</v>
      </c>
      <c r="R1710" s="5">
        <f t="shared" si="348"/>
        <v>-311.39629322580856</v>
      </c>
      <c r="S1710" s="3">
        <f t="shared" si="349"/>
        <v>50310.660740662934</v>
      </c>
    </row>
    <row r="1711" spans="1:19" x14ac:dyDescent="0.3">
      <c r="A1711" s="4">
        <v>42802</v>
      </c>
      <c r="B1711" s="11">
        <v>125.099998</v>
      </c>
      <c r="C1711" s="11">
        <v>146.699997</v>
      </c>
      <c r="D1711" s="3">
        <f>B1711-'ADF test'!$E$3*'Profitability analysis'!C1711</f>
        <v>-25.792257825995677</v>
      </c>
      <c r="E1711" s="3">
        <f t="shared" si="343"/>
        <v>-26.72036406349871</v>
      </c>
      <c r="F1711" s="3">
        <f t="shared" si="339"/>
        <v>6.5295864404851347</v>
      </c>
      <c r="G1711" s="17">
        <f t="shared" si="340"/>
        <v>0.14213859422222114</v>
      </c>
      <c r="H1711" s="30">
        <f t="shared" si="341"/>
        <v>-1.0999989999999968</v>
      </c>
      <c r="I1711" s="30">
        <f>(C1711-C1710)*'ADF test'!$E$3</f>
        <v>-1.9543057257165175</v>
      </c>
      <c r="J1711" s="5">
        <f t="shared" si="344"/>
        <v>0</v>
      </c>
      <c r="K1711" s="49">
        <f t="shared" si="350"/>
        <v>88</v>
      </c>
      <c r="L1711" s="5">
        <f t="shared" si="345"/>
        <v>0</v>
      </c>
      <c r="M1711" s="49">
        <f t="shared" si="351"/>
        <v>-2217</v>
      </c>
      <c r="N1711" s="42">
        <f t="shared" si="342"/>
        <v>0</v>
      </c>
      <c r="P1711" s="5">
        <f t="shared" si="346"/>
        <v>-96.799911999999722</v>
      </c>
      <c r="Q1711" s="5">
        <f t="shared" si="347"/>
        <v>171.97890386305355</v>
      </c>
      <c r="R1711" s="5">
        <f t="shared" si="348"/>
        <v>75.178991863053824</v>
      </c>
      <c r="S1711" s="3">
        <f t="shared" si="349"/>
        <v>50385.839732525987</v>
      </c>
    </row>
    <row r="1712" spans="1:19" x14ac:dyDescent="0.3">
      <c r="A1712" s="4">
        <v>42803</v>
      </c>
      <c r="B1712" s="11">
        <v>124.25</v>
      </c>
      <c r="C1712" s="11">
        <v>146.10000600000001</v>
      </c>
      <c r="D1712" s="3">
        <f>B1712-'ADF test'!$E$3*'Profitability analysis'!C1712</f>
        <v>-26.025118829971774</v>
      </c>
      <c r="E1712" s="3">
        <f t="shared" si="343"/>
        <v>-26.655603459933616</v>
      </c>
      <c r="F1712" s="3">
        <f t="shared" si="339"/>
        <v>6.5264200019566525</v>
      </c>
      <c r="G1712" s="17">
        <f t="shared" si="340"/>
        <v>9.6604973289003693E-2</v>
      </c>
      <c r="H1712" s="30">
        <f t="shared" si="341"/>
        <v>-0.84999799999999937</v>
      </c>
      <c r="I1712" s="30">
        <f>(C1712-C1711)*'ADF test'!$E$3</f>
        <v>-0.61713699602388716</v>
      </c>
      <c r="J1712" s="5">
        <f t="shared" si="344"/>
        <v>0</v>
      </c>
      <c r="K1712" s="49">
        <f t="shared" si="350"/>
        <v>88</v>
      </c>
      <c r="L1712" s="5">
        <f t="shared" si="345"/>
        <v>0</v>
      </c>
      <c r="M1712" s="49">
        <f t="shared" si="351"/>
        <v>-2217</v>
      </c>
      <c r="N1712" s="42">
        <f t="shared" si="342"/>
        <v>0</v>
      </c>
      <c r="P1712" s="5">
        <f t="shared" si="346"/>
        <v>-74.799823999999944</v>
      </c>
      <c r="Q1712" s="5">
        <f t="shared" si="347"/>
        <v>54.308055650102069</v>
      </c>
      <c r="R1712" s="5">
        <f t="shared" si="348"/>
        <v>-20.491768349897875</v>
      </c>
      <c r="S1712" s="3">
        <f t="shared" si="349"/>
        <v>50365.347964176086</v>
      </c>
    </row>
    <row r="1713" spans="1:19" x14ac:dyDescent="0.3">
      <c r="A1713" s="4">
        <v>42804</v>
      </c>
      <c r="B1713" s="11">
        <v>123.449997</v>
      </c>
      <c r="C1713" s="11">
        <v>145.75</v>
      </c>
      <c r="D1713" s="3">
        <f>B1713-'ADF test'!$E$3*'Profitability analysis'!C1713</f>
        <v>-26.465113677465581</v>
      </c>
      <c r="E1713" s="3">
        <f t="shared" si="343"/>
        <v>-26.500747000009564</v>
      </c>
      <c r="F1713" s="3">
        <f t="shared" si="339"/>
        <v>6.4719517150615058</v>
      </c>
      <c r="G1713" s="17">
        <f t="shared" si="340"/>
        <v>5.5058078478950282E-3</v>
      </c>
      <c r="H1713" s="30">
        <f t="shared" si="341"/>
        <v>-0.80000300000000379</v>
      </c>
      <c r="I1713" s="30">
        <f>(C1713-C1712)*'ADF test'!$E$3</f>
        <v>-0.36000815250619661</v>
      </c>
      <c r="J1713" s="5">
        <f t="shared" si="344"/>
        <v>0</v>
      </c>
      <c r="K1713" s="49">
        <f t="shared" si="350"/>
        <v>88</v>
      </c>
      <c r="L1713" s="5">
        <f t="shared" si="345"/>
        <v>0</v>
      </c>
      <c r="M1713" s="49">
        <f t="shared" si="351"/>
        <v>-2217</v>
      </c>
      <c r="N1713" s="42">
        <f t="shared" si="342"/>
        <v>0</v>
      </c>
      <c r="P1713" s="5">
        <f t="shared" si="346"/>
        <v>-70.400264000000334</v>
      </c>
      <c r="Q1713" s="5">
        <f t="shared" si="347"/>
        <v>31.680717420545303</v>
      </c>
      <c r="R1713" s="5">
        <f t="shared" si="348"/>
        <v>-38.719546579455027</v>
      </c>
      <c r="S1713" s="3">
        <f t="shared" si="349"/>
        <v>50326.628417596628</v>
      </c>
    </row>
    <row r="1714" spans="1:19" x14ac:dyDescent="0.3">
      <c r="A1714" s="4">
        <v>42808</v>
      </c>
      <c r="B1714" s="11">
        <v>123.900002</v>
      </c>
      <c r="C1714" s="11">
        <v>150</v>
      </c>
      <c r="D1714" s="3">
        <f>B1714-'ADF test'!$E$3*'Profitability analysis'!C1714</f>
        <v>-30.386561304424276</v>
      </c>
      <c r="E1714" s="3">
        <f t="shared" si="343"/>
        <v>-26.510700622699801</v>
      </c>
      <c r="F1714" s="3">
        <f t="shared" si="339"/>
        <v>6.477885849895558</v>
      </c>
      <c r="G1714" s="17">
        <f t="shared" si="340"/>
        <v>-0.59832185554596728</v>
      </c>
      <c r="H1714" s="30">
        <f t="shared" si="341"/>
        <v>0.45000500000000443</v>
      </c>
      <c r="I1714" s="30">
        <f>(C1714-C1713)*'ADF test'!$E$3</f>
        <v>4.3714526269586873</v>
      </c>
      <c r="J1714" s="5">
        <f t="shared" si="344"/>
        <v>0</v>
      </c>
      <c r="K1714" s="49">
        <f t="shared" si="350"/>
        <v>88</v>
      </c>
      <c r="L1714" s="5">
        <f t="shared" si="345"/>
        <v>0</v>
      </c>
      <c r="M1714" s="49">
        <f t="shared" si="351"/>
        <v>-2217</v>
      </c>
      <c r="N1714" s="42">
        <f t="shared" si="342"/>
        <v>0</v>
      </c>
      <c r="P1714" s="5">
        <f t="shared" si="346"/>
        <v>39.60044000000039</v>
      </c>
      <c r="Q1714" s="5">
        <f t="shared" si="347"/>
        <v>-384.6878311723645</v>
      </c>
      <c r="R1714" s="5">
        <f t="shared" si="348"/>
        <v>-345.08739117236411</v>
      </c>
      <c r="S1714" s="3">
        <f t="shared" si="349"/>
        <v>49981.541026424267</v>
      </c>
    </row>
    <row r="1715" spans="1:19" x14ac:dyDescent="0.3">
      <c r="A1715" s="4">
        <v>42809</v>
      </c>
      <c r="B1715" s="11">
        <v>126.25</v>
      </c>
      <c r="C1715" s="11">
        <v>150.85000600000001</v>
      </c>
      <c r="D1715" s="3">
        <f>B1715-'ADF test'!$E$3*'Profitability analysis'!C1715</f>
        <v>-28.910860001278564</v>
      </c>
      <c r="E1715" s="3">
        <f t="shared" si="343"/>
        <v>-26.394653865035295</v>
      </c>
      <c r="F1715" s="3">
        <f t="shared" si="339"/>
        <v>6.3995989479712367</v>
      </c>
      <c r="G1715" s="17">
        <f t="shared" si="340"/>
        <v>-0.39318184728449934</v>
      </c>
      <c r="H1715" s="30">
        <f t="shared" si="341"/>
        <v>2.3499979999999994</v>
      </c>
      <c r="I1715" s="30">
        <f>(C1715-C1714)*'ADF test'!$E$3</f>
        <v>0.87429669685427758</v>
      </c>
      <c r="J1715" s="5">
        <f t="shared" si="344"/>
        <v>0</v>
      </c>
      <c r="K1715" s="49">
        <f t="shared" si="350"/>
        <v>88</v>
      </c>
      <c r="L1715" s="5">
        <f t="shared" si="345"/>
        <v>0</v>
      </c>
      <c r="M1715" s="49">
        <f t="shared" si="351"/>
        <v>-2217</v>
      </c>
      <c r="N1715" s="42">
        <f t="shared" si="342"/>
        <v>0</v>
      </c>
      <c r="P1715" s="5">
        <f t="shared" si="346"/>
        <v>206.79982399999994</v>
      </c>
      <c r="Q1715" s="5">
        <f t="shared" si="347"/>
        <v>-76.938109323176434</v>
      </c>
      <c r="R1715" s="5">
        <f t="shared" si="348"/>
        <v>129.86171467682351</v>
      </c>
      <c r="S1715" s="3">
        <f t="shared" si="349"/>
        <v>50111.40274110109</v>
      </c>
    </row>
    <row r="1716" spans="1:19" x14ac:dyDescent="0.3">
      <c r="A1716" s="4">
        <v>42810</v>
      </c>
      <c r="B1716" s="11">
        <v>128.35000600000001</v>
      </c>
      <c r="C1716" s="11">
        <v>155.89999399999999</v>
      </c>
      <c r="D1716" s="3">
        <f>B1716-'ADF test'!$E$3*'Profitability analysis'!C1716</f>
        <v>-32.005155956269078</v>
      </c>
      <c r="E1716" s="3">
        <f t="shared" si="343"/>
        <v>-26.439132026769084</v>
      </c>
      <c r="F1716" s="3">
        <f t="shared" si="339"/>
        <v>6.4348833762880826</v>
      </c>
      <c r="G1716" s="17">
        <f t="shared" si="340"/>
        <v>-0.86497665987393801</v>
      </c>
      <c r="H1716" s="30">
        <f t="shared" si="341"/>
        <v>2.1000060000000076</v>
      </c>
      <c r="I1716" s="30">
        <f>(C1716-C1715)*'ADF test'!$E$3</f>
        <v>5.1943019549905376</v>
      </c>
      <c r="J1716" s="5">
        <f t="shared" si="344"/>
        <v>0</v>
      </c>
      <c r="K1716" s="49">
        <f t="shared" si="350"/>
        <v>88</v>
      </c>
      <c r="L1716" s="5">
        <f t="shared" si="345"/>
        <v>0</v>
      </c>
      <c r="M1716" s="49">
        <f t="shared" si="351"/>
        <v>-2217</v>
      </c>
      <c r="N1716" s="42">
        <f t="shared" si="342"/>
        <v>0</v>
      </c>
      <c r="P1716" s="5">
        <f t="shared" si="346"/>
        <v>184.80052800000067</v>
      </c>
      <c r="Q1716" s="5">
        <f t="shared" si="347"/>
        <v>-457.09857203916732</v>
      </c>
      <c r="R1716" s="5">
        <f t="shared" si="348"/>
        <v>-272.29804403916665</v>
      </c>
      <c r="S1716" s="3">
        <f t="shared" si="349"/>
        <v>49839.104697061921</v>
      </c>
    </row>
    <row r="1717" spans="1:19" x14ac:dyDescent="0.3">
      <c r="A1717" s="4">
        <v>42811</v>
      </c>
      <c r="B1717" s="11">
        <v>126.949997</v>
      </c>
      <c r="C1717" s="11">
        <v>153.85000600000001</v>
      </c>
      <c r="D1717" s="3">
        <f>B1717-'ADF test'!$E$3*'Profitability analysis'!C1717</f>
        <v>-31.296594267367027</v>
      </c>
      <c r="E1717" s="3">
        <f t="shared" si="343"/>
        <v>-26.312656782298504</v>
      </c>
      <c r="F1717" s="3">
        <f t="shared" si="339"/>
        <v>6.2947345432288646</v>
      </c>
      <c r="G1717" s="17">
        <f t="shared" si="340"/>
        <v>-0.79176293310567913</v>
      </c>
      <c r="H1717" s="30">
        <f t="shared" si="341"/>
        <v>-1.4000090000000114</v>
      </c>
      <c r="I1717" s="30">
        <f>(C1717-C1716)*'ADF test'!$E$3</f>
        <v>-2.1085706889020517</v>
      </c>
      <c r="J1717" s="5">
        <f t="shared" si="344"/>
        <v>0</v>
      </c>
      <c r="K1717" s="49">
        <f t="shared" si="350"/>
        <v>88</v>
      </c>
      <c r="L1717" s="5">
        <f t="shared" si="345"/>
        <v>0</v>
      </c>
      <c r="M1717" s="49">
        <f t="shared" si="351"/>
        <v>-2217</v>
      </c>
      <c r="N1717" s="42">
        <f t="shared" si="342"/>
        <v>0</v>
      </c>
      <c r="P1717" s="5">
        <f t="shared" si="346"/>
        <v>-123.200792000001</v>
      </c>
      <c r="Q1717" s="5">
        <f t="shared" si="347"/>
        <v>185.55422062338056</v>
      </c>
      <c r="R1717" s="5">
        <f t="shared" si="348"/>
        <v>62.353428623379557</v>
      </c>
      <c r="S1717" s="3">
        <f t="shared" si="349"/>
        <v>49901.458125685298</v>
      </c>
    </row>
    <row r="1718" spans="1:19" x14ac:dyDescent="0.3">
      <c r="A1718" s="4">
        <v>42814</v>
      </c>
      <c r="B1718" s="11">
        <v>128.89999399999999</v>
      </c>
      <c r="C1718" s="11">
        <v>157.800003</v>
      </c>
      <c r="D1718" s="3">
        <f>B1718-'ADF test'!$E$3*'Profitability analysis'!C1718</f>
        <v>-33.409473681985617</v>
      </c>
      <c r="E1718" s="3">
        <f t="shared" si="343"/>
        <v>-26.403562811104667</v>
      </c>
      <c r="F1718" s="3">
        <f t="shared" si="339"/>
        <v>6.3791416025187173</v>
      </c>
      <c r="G1718" s="17">
        <f t="shared" si="340"/>
        <v>-1.0982529166800061</v>
      </c>
      <c r="H1718" s="30">
        <f t="shared" si="341"/>
        <v>1.9499969999999962</v>
      </c>
      <c r="I1718" s="30">
        <f>(C1718-C1717)*'ADF test'!$E$3</f>
        <v>4.062876414618569</v>
      </c>
      <c r="J1718" s="5">
        <f t="shared" si="344"/>
        <v>1</v>
      </c>
      <c r="K1718" s="49">
        <f t="shared" si="350"/>
        <v>89</v>
      </c>
      <c r="L1718" s="5">
        <f t="shared" si="345"/>
        <v>0</v>
      </c>
      <c r="M1718" s="49">
        <f t="shared" si="351"/>
        <v>-2217</v>
      </c>
      <c r="N1718" s="42">
        <f t="shared" si="342"/>
        <v>1</v>
      </c>
      <c r="P1718" s="5">
        <f t="shared" si="346"/>
        <v>171.59973599999967</v>
      </c>
      <c r="Q1718" s="5">
        <f t="shared" si="347"/>
        <v>-357.53312448643408</v>
      </c>
      <c r="R1718" s="5">
        <f t="shared" si="348"/>
        <v>-185.93338848643441</v>
      </c>
      <c r="S1718" s="3">
        <f t="shared" si="349"/>
        <v>49715.524737198866</v>
      </c>
    </row>
    <row r="1719" spans="1:19" x14ac:dyDescent="0.3">
      <c r="A1719" s="4">
        <v>42815</v>
      </c>
      <c r="B1719" s="11">
        <v>128.60000600000001</v>
      </c>
      <c r="C1719" s="11">
        <v>152.550003</v>
      </c>
      <c r="D1719" s="3">
        <f>B1719-'ADF test'!$E$3*'Profitability analysis'!C1719</f>
        <v>-28.309431966330749</v>
      </c>
      <c r="E1719" s="3">
        <f t="shared" si="343"/>
        <v>-26.042845442495718</v>
      </c>
      <c r="F1719" s="3">
        <f t="shared" si="339"/>
        <v>5.9243866115037216</v>
      </c>
      <c r="G1719" s="17">
        <f t="shared" si="340"/>
        <v>-0.38258585613468732</v>
      </c>
      <c r="H1719" s="30">
        <f t="shared" si="341"/>
        <v>-0.29998799999998482</v>
      </c>
      <c r="I1719" s="30">
        <f>(C1719-C1718)*'ADF test'!$E$3</f>
        <v>-5.4000297156548491</v>
      </c>
      <c r="J1719" s="5">
        <f t="shared" si="344"/>
        <v>0</v>
      </c>
      <c r="K1719" s="49">
        <f t="shared" si="350"/>
        <v>89</v>
      </c>
      <c r="L1719" s="5">
        <f t="shared" si="345"/>
        <v>0</v>
      </c>
      <c r="M1719" s="49">
        <f t="shared" si="351"/>
        <v>-2217</v>
      </c>
      <c r="N1719" s="42">
        <f t="shared" si="342"/>
        <v>0</v>
      </c>
      <c r="P1719" s="5">
        <f t="shared" si="346"/>
        <v>-26.698931999998649</v>
      </c>
      <c r="Q1719" s="5">
        <f t="shared" si="347"/>
        <v>480.60264469328155</v>
      </c>
      <c r="R1719" s="5">
        <f t="shared" si="348"/>
        <v>453.9037126932829</v>
      </c>
      <c r="S1719" s="3">
        <f t="shared" si="349"/>
        <v>50169.428449892148</v>
      </c>
    </row>
    <row r="1720" spans="1:19" x14ac:dyDescent="0.3">
      <c r="A1720" s="4">
        <v>42816</v>
      </c>
      <c r="B1720" s="11">
        <v>125.800003</v>
      </c>
      <c r="C1720" s="11">
        <v>147.5</v>
      </c>
      <c r="D1720" s="3">
        <f>B1720-'ADF test'!$E$3*'Profitability analysis'!C1720</f>
        <v>-25.915117582683877</v>
      </c>
      <c r="E1720" s="3">
        <f t="shared" si="343"/>
        <v>-25.566746461231084</v>
      </c>
      <c r="F1720" s="3">
        <f t="shared" si="339"/>
        <v>5.2872575774754029</v>
      </c>
      <c r="G1720" s="17">
        <f t="shared" si="340"/>
        <v>-6.5888812176829042E-2</v>
      </c>
      <c r="H1720" s="30">
        <f t="shared" si="341"/>
        <v>-2.8000030000000038</v>
      </c>
      <c r="I1720" s="30">
        <f>(C1720-C1719)*'ADF test'!$E$3</f>
        <v>-5.1943173836468874</v>
      </c>
      <c r="J1720" s="5">
        <f t="shared" si="344"/>
        <v>0</v>
      </c>
      <c r="K1720" s="49">
        <f t="shared" si="350"/>
        <v>89</v>
      </c>
      <c r="L1720" s="5">
        <f t="shared" si="345"/>
        <v>0</v>
      </c>
      <c r="M1720" s="49">
        <f t="shared" si="351"/>
        <v>-2217</v>
      </c>
      <c r="N1720" s="42">
        <f t="shared" si="342"/>
        <v>0</v>
      </c>
      <c r="P1720" s="5">
        <f t="shared" si="346"/>
        <v>-249.20026700000034</v>
      </c>
      <c r="Q1720" s="5">
        <f t="shared" si="347"/>
        <v>462.29424714457298</v>
      </c>
      <c r="R1720" s="5">
        <f t="shared" si="348"/>
        <v>213.09398014457264</v>
      </c>
      <c r="S1720" s="3">
        <f t="shared" si="349"/>
        <v>50382.522430036719</v>
      </c>
    </row>
    <row r="1721" spans="1:19" x14ac:dyDescent="0.3">
      <c r="A1721" s="4">
        <v>42817</v>
      </c>
      <c r="B1721" s="11">
        <v>126.5</v>
      </c>
      <c r="C1721" s="11">
        <v>149.5</v>
      </c>
      <c r="D1721" s="3">
        <f>B1721-'ADF test'!$E$3*'Profitability analysis'!C1721</f>
        <v>-27.272274760076186</v>
      </c>
      <c r="E1721" s="3">
        <f t="shared" si="343"/>
        <v>-25.145456984784914</v>
      </c>
      <c r="F1721" s="3">
        <f t="shared" si="339"/>
        <v>4.5581512254372312</v>
      </c>
      <c r="G1721" s="17">
        <f t="shared" si="340"/>
        <v>-0.46659658052202108</v>
      </c>
      <c r="H1721" s="30">
        <f t="shared" si="341"/>
        <v>0.69999699999999621</v>
      </c>
      <c r="I1721" s="30">
        <f>(C1721-C1720)*'ADF test'!$E$3</f>
        <v>2.0571541773923236</v>
      </c>
      <c r="J1721" s="5">
        <f t="shared" si="344"/>
        <v>0</v>
      </c>
      <c r="K1721" s="49">
        <f t="shared" si="350"/>
        <v>89</v>
      </c>
      <c r="L1721" s="5">
        <f t="shared" si="345"/>
        <v>0</v>
      </c>
      <c r="M1721" s="49">
        <f t="shared" si="351"/>
        <v>-2217</v>
      </c>
      <c r="N1721" s="42">
        <f t="shared" si="342"/>
        <v>0</v>
      </c>
      <c r="P1721" s="5">
        <f t="shared" si="346"/>
        <v>62.299732999999662</v>
      </c>
      <c r="Q1721" s="5">
        <f t="shared" si="347"/>
        <v>-183.08672178791682</v>
      </c>
      <c r="R1721" s="5">
        <f t="shared" si="348"/>
        <v>-120.78698878791715</v>
      </c>
      <c r="S1721" s="3">
        <f t="shared" si="349"/>
        <v>50261.735441248798</v>
      </c>
    </row>
    <row r="1722" spans="1:19" x14ac:dyDescent="0.3">
      <c r="A1722" s="4">
        <v>42818</v>
      </c>
      <c r="B1722" s="11">
        <v>133.050003</v>
      </c>
      <c r="C1722" s="11">
        <v>154.550003</v>
      </c>
      <c r="D1722" s="3">
        <f>B1722-'ADF test'!$E$3*'Profitability analysis'!C1722</f>
        <v>-25.916589143723087</v>
      </c>
      <c r="E1722" s="3">
        <f t="shared" si="343"/>
        <v>-24.722359282639772</v>
      </c>
      <c r="F1722" s="3">
        <f t="shared" si="339"/>
        <v>3.7895902407172151</v>
      </c>
      <c r="G1722" s="17">
        <f t="shared" si="340"/>
        <v>-0.31513429822884909</v>
      </c>
      <c r="H1722" s="30">
        <f t="shared" si="341"/>
        <v>6.5500030000000038</v>
      </c>
      <c r="I1722" s="30">
        <f>(C1722-C1721)*'ADF test'!$E$3</f>
        <v>5.1943173836468874</v>
      </c>
      <c r="J1722" s="5">
        <f t="shared" si="344"/>
        <v>0</v>
      </c>
      <c r="K1722" s="49">
        <f t="shared" si="350"/>
        <v>89</v>
      </c>
      <c r="L1722" s="5">
        <f t="shared" si="345"/>
        <v>0</v>
      </c>
      <c r="M1722" s="49">
        <f t="shared" si="351"/>
        <v>-2217</v>
      </c>
      <c r="N1722" s="42">
        <f t="shared" si="342"/>
        <v>0</v>
      </c>
      <c r="P1722" s="5">
        <f t="shared" si="346"/>
        <v>582.95026700000039</v>
      </c>
      <c r="Q1722" s="5">
        <f t="shared" si="347"/>
        <v>-462.29424714457298</v>
      </c>
      <c r="R1722" s="5">
        <f t="shared" si="348"/>
        <v>120.65601985542742</v>
      </c>
      <c r="S1722" s="3">
        <f t="shared" si="349"/>
        <v>50382.391461104227</v>
      </c>
    </row>
    <row r="1723" spans="1:19" x14ac:dyDescent="0.3">
      <c r="A1723" s="4">
        <v>42821</v>
      </c>
      <c r="B1723" s="11">
        <v>135.89999399999999</v>
      </c>
      <c r="C1723" s="11">
        <v>155.300003</v>
      </c>
      <c r="D1723" s="3">
        <f>B1723-'ADF test'!$E$3*'Profitability analysis'!C1723</f>
        <v>-23.83803096024522</v>
      </c>
      <c r="E1723" s="3">
        <f t="shared" si="343"/>
        <v>-24.802026922018722</v>
      </c>
      <c r="F1723" s="3">
        <f t="shared" si="339"/>
        <v>3.7432193553237765</v>
      </c>
      <c r="G1723" s="17">
        <f t="shared" si="340"/>
        <v>0.25753125058045651</v>
      </c>
      <c r="H1723" s="30">
        <f t="shared" si="341"/>
        <v>2.8499909999999886</v>
      </c>
      <c r="I1723" s="30">
        <f>(C1723-C1722)*'ADF test'!$E$3</f>
        <v>0.77143281652212137</v>
      </c>
      <c r="J1723" s="5">
        <f t="shared" si="344"/>
        <v>0</v>
      </c>
      <c r="K1723" s="49">
        <f t="shared" si="350"/>
        <v>89</v>
      </c>
      <c r="L1723" s="5">
        <f t="shared" si="345"/>
        <v>0</v>
      </c>
      <c r="M1723" s="49">
        <f t="shared" si="351"/>
        <v>-2217</v>
      </c>
      <c r="N1723" s="42">
        <f t="shared" si="342"/>
        <v>0</v>
      </c>
      <c r="P1723" s="5">
        <f t="shared" si="346"/>
        <v>253.64919899999899</v>
      </c>
      <c r="Q1723" s="5">
        <f t="shared" si="347"/>
        <v>-68.657520670468799</v>
      </c>
      <c r="R1723" s="5">
        <f t="shared" si="348"/>
        <v>184.9916783295302</v>
      </c>
      <c r="S1723" s="3">
        <f t="shared" si="349"/>
        <v>50567.383139433754</v>
      </c>
    </row>
    <row r="1724" spans="1:19" x14ac:dyDescent="0.3">
      <c r="A1724" s="4">
        <v>42822</v>
      </c>
      <c r="B1724" s="11">
        <v>135.949997</v>
      </c>
      <c r="C1724" s="11">
        <v>155.75</v>
      </c>
      <c r="D1724" s="3">
        <f>B1724-'ADF test'!$E$3*'Profitability analysis'!C1724</f>
        <v>-24.250884564427196</v>
      </c>
      <c r="E1724" s="3">
        <f t="shared" si="343"/>
        <v>-24.923980352951887</v>
      </c>
      <c r="F1724" s="3">
        <f t="shared" si="339"/>
        <v>3.660010676776277</v>
      </c>
      <c r="G1724" s="17">
        <f t="shared" si="340"/>
        <v>0.18390541666877075</v>
      </c>
      <c r="H1724" s="30">
        <f t="shared" si="341"/>
        <v>5.0003000000003794E-2</v>
      </c>
      <c r="I1724" s="30">
        <f>(C1724-C1723)*'ADF test'!$E$3</f>
        <v>0.46285660418200281</v>
      </c>
      <c r="J1724" s="5">
        <f t="shared" si="344"/>
        <v>0</v>
      </c>
      <c r="K1724" s="49">
        <f t="shared" si="350"/>
        <v>89</v>
      </c>
      <c r="L1724" s="5">
        <f t="shared" si="345"/>
        <v>0</v>
      </c>
      <c r="M1724" s="49">
        <f t="shared" si="351"/>
        <v>-2217</v>
      </c>
      <c r="N1724" s="42">
        <f t="shared" si="342"/>
        <v>0</v>
      </c>
      <c r="P1724" s="5">
        <f t="shared" si="346"/>
        <v>4.4502670000003377</v>
      </c>
      <c r="Q1724" s="5">
        <f t="shared" si="347"/>
        <v>-41.19423777219825</v>
      </c>
      <c r="R1724" s="5">
        <f t="shared" si="348"/>
        <v>-36.743970772197912</v>
      </c>
      <c r="S1724" s="3">
        <f t="shared" si="349"/>
        <v>50530.639168661553</v>
      </c>
    </row>
    <row r="1725" spans="1:19" x14ac:dyDescent="0.3">
      <c r="A1725" s="4">
        <v>42823</v>
      </c>
      <c r="B1725" s="11">
        <v>138.39999399999999</v>
      </c>
      <c r="C1725" s="11">
        <v>156.050003</v>
      </c>
      <c r="D1725" s="3">
        <f>B1725-'ADF test'!$E$3*'Profitability analysis'!C1725</f>
        <v>-22.109463776767342</v>
      </c>
      <c r="E1725" s="3">
        <f t="shared" si="343"/>
        <v>-24.945172915850613</v>
      </c>
      <c r="F1725" s="3">
        <f t="shared" si="339"/>
        <v>3.6411355338660716</v>
      </c>
      <c r="G1725" s="17">
        <f t="shared" si="340"/>
        <v>0.77879801855999076</v>
      </c>
      <c r="H1725" s="30">
        <f t="shared" si="341"/>
        <v>2.4499969999999962</v>
      </c>
      <c r="I1725" s="30">
        <f>(C1725-C1724)*'ADF test'!$E$3</f>
        <v>0.30857621234011856</v>
      </c>
      <c r="J1725" s="5">
        <f t="shared" si="344"/>
        <v>0</v>
      </c>
      <c r="K1725" s="49">
        <f t="shared" si="350"/>
        <v>89</v>
      </c>
      <c r="L1725" s="5">
        <f t="shared" si="345"/>
        <v>0</v>
      </c>
      <c r="M1725" s="49">
        <f t="shared" si="351"/>
        <v>-2217</v>
      </c>
      <c r="N1725" s="42">
        <f t="shared" si="342"/>
        <v>0</v>
      </c>
      <c r="P1725" s="5">
        <f t="shared" si="346"/>
        <v>218.04973299999966</v>
      </c>
      <c r="Q1725" s="5">
        <f t="shared" si="347"/>
        <v>-27.463282898270553</v>
      </c>
      <c r="R1725" s="5">
        <f t="shared" si="348"/>
        <v>190.5864501017291</v>
      </c>
      <c r="S1725" s="3">
        <f t="shared" si="349"/>
        <v>50721.225618763281</v>
      </c>
    </row>
    <row r="1726" spans="1:19" x14ac:dyDescent="0.3">
      <c r="A1726" s="4">
        <v>42824</v>
      </c>
      <c r="B1726" s="11">
        <v>138.5</v>
      </c>
      <c r="C1726" s="11">
        <v>155.10000600000001</v>
      </c>
      <c r="D1726" s="3">
        <f>B1726-'ADF test'!$E$3*'Profitability analysis'!C1726</f>
        <v>-21.032312628237236</v>
      </c>
      <c r="E1726" s="3">
        <f t="shared" si="343"/>
        <v>-24.956318261699007</v>
      </c>
      <c r="F1726" s="3">
        <f t="shared" si="339"/>
        <v>3.6281753607919267</v>
      </c>
      <c r="G1726" s="17">
        <f t="shared" si="340"/>
        <v>1.0815369278637275</v>
      </c>
      <c r="H1726" s="30">
        <f t="shared" si="341"/>
        <v>0.10000600000000759</v>
      </c>
      <c r="I1726" s="30">
        <f>(C1726-C1725)*'ADF test'!$E$3</f>
        <v>-0.97714514853008372</v>
      </c>
      <c r="J1726" s="5">
        <f t="shared" si="344"/>
        <v>-1</v>
      </c>
      <c r="K1726" s="49">
        <f t="shared" si="350"/>
        <v>88</v>
      </c>
      <c r="L1726" s="5">
        <f t="shared" si="345"/>
        <v>-1</v>
      </c>
      <c r="M1726" s="49">
        <f t="shared" si="351"/>
        <v>-2218</v>
      </c>
      <c r="N1726" s="42">
        <f t="shared" si="342"/>
        <v>-1</v>
      </c>
      <c r="P1726" s="5">
        <f t="shared" si="346"/>
        <v>8.9005340000006754</v>
      </c>
      <c r="Q1726" s="5">
        <f t="shared" si="347"/>
        <v>86.965918219177453</v>
      </c>
      <c r="R1726" s="5">
        <f t="shared" si="348"/>
        <v>95.866452219178129</v>
      </c>
      <c r="S1726" s="3">
        <f t="shared" si="349"/>
        <v>50817.092070982457</v>
      </c>
    </row>
    <row r="1727" spans="1:19" x14ac:dyDescent="0.3">
      <c r="A1727" s="4">
        <v>42825</v>
      </c>
      <c r="B1727" s="11">
        <v>139.25</v>
      </c>
      <c r="C1727" s="11">
        <v>155.89999399999999</v>
      </c>
      <c r="D1727" s="3">
        <f>B1727-'ADF test'!$E$3*'Profitability analysis'!C1727</f>
        <v>-21.105161956269086</v>
      </c>
      <c r="E1727" s="3">
        <f t="shared" si="343"/>
        <v>-24.935082789896615</v>
      </c>
      <c r="F1727" s="3">
        <f t="shared" si="339"/>
        <v>3.6494379594890436</v>
      </c>
      <c r="G1727" s="17">
        <f t="shared" si="340"/>
        <v>1.0494549780382498</v>
      </c>
      <c r="H1727" s="30">
        <f t="shared" si="341"/>
        <v>0.75</v>
      </c>
      <c r="I1727" s="30">
        <f>(C1727-C1726)*'ADF test'!$E$3</f>
        <v>0.82284932803184951</v>
      </c>
      <c r="J1727" s="5">
        <f t="shared" si="344"/>
        <v>-1</v>
      </c>
      <c r="K1727" s="49">
        <f t="shared" si="350"/>
        <v>87</v>
      </c>
      <c r="L1727" s="5">
        <f t="shared" si="345"/>
        <v>-1</v>
      </c>
      <c r="M1727" s="49">
        <f t="shared" si="351"/>
        <v>-2219</v>
      </c>
      <c r="N1727" s="42">
        <f t="shared" si="342"/>
        <v>-1</v>
      </c>
      <c r="P1727" s="5">
        <f t="shared" si="346"/>
        <v>66</v>
      </c>
      <c r="Q1727" s="5">
        <f t="shared" si="347"/>
        <v>-72.410740866802755</v>
      </c>
      <c r="R1727" s="5">
        <f t="shared" si="348"/>
        <v>-6.4107408668027546</v>
      </c>
      <c r="S1727" s="3">
        <f t="shared" si="349"/>
        <v>50810.681330115651</v>
      </c>
    </row>
    <row r="1728" spans="1:19" x14ac:dyDescent="0.3">
      <c r="A1728" s="4">
        <v>42828</v>
      </c>
      <c r="B1728" s="11">
        <v>139.39999399999999</v>
      </c>
      <c r="C1728" s="11">
        <v>155.25</v>
      </c>
      <c r="D1728" s="3">
        <f>B1728-'ADF test'!$E$3*'Profitability analysis'!C1728</f>
        <v>-20.286599020079137</v>
      </c>
      <c r="E1728" s="3">
        <f t="shared" si="343"/>
        <v>-24.936371375820961</v>
      </c>
      <c r="F1728" s="3">
        <f t="shared" si="339"/>
        <v>3.6477323268279331</v>
      </c>
      <c r="G1728" s="17">
        <f t="shared" si="340"/>
        <v>1.2747021818306676</v>
      </c>
      <c r="H1728" s="30">
        <f t="shared" si="341"/>
        <v>0.14999399999999241</v>
      </c>
      <c r="I1728" s="30">
        <f>(C1728-C1727)*'ADF test'!$E$3</f>
        <v>-0.66856893618996516</v>
      </c>
      <c r="J1728" s="5">
        <f t="shared" si="344"/>
        <v>-1</v>
      </c>
      <c r="K1728" s="49">
        <f t="shared" si="350"/>
        <v>86</v>
      </c>
      <c r="L1728" s="5">
        <f t="shared" si="345"/>
        <v>-1</v>
      </c>
      <c r="M1728" s="49">
        <f t="shared" si="351"/>
        <v>-2220</v>
      </c>
      <c r="N1728" s="42">
        <f t="shared" si="342"/>
        <v>-1</v>
      </c>
      <c r="P1728" s="5">
        <f t="shared" si="346"/>
        <v>13.04947799999934</v>
      </c>
      <c r="Q1728" s="5">
        <f t="shared" si="347"/>
        <v>58.16549744852697</v>
      </c>
      <c r="R1728" s="5">
        <f t="shared" si="348"/>
        <v>71.214975448526303</v>
      </c>
      <c r="S1728" s="3">
        <f t="shared" si="349"/>
        <v>50881.89630556418</v>
      </c>
    </row>
    <row r="1729" spans="1:19" x14ac:dyDescent="0.3">
      <c r="A1729" s="4">
        <v>42830</v>
      </c>
      <c r="B1729" s="11">
        <v>143</v>
      </c>
      <c r="C1729" s="11">
        <v>157.85000600000001</v>
      </c>
      <c r="D1729" s="3">
        <f>B1729-'ADF test'!$E$3*'Profitability analysis'!C1729</f>
        <v>-19.360899622151692</v>
      </c>
      <c r="E1729" s="3">
        <f t="shared" si="343"/>
        <v>-24.875136748481061</v>
      </c>
      <c r="F1729" s="3">
        <f t="shared" si="339"/>
        <v>3.7272070379459756</v>
      </c>
      <c r="G1729" s="17">
        <f t="shared" si="340"/>
        <v>1.4794555467914676</v>
      </c>
      <c r="H1729" s="30">
        <f t="shared" si="341"/>
        <v>3.6000060000000076</v>
      </c>
      <c r="I1729" s="30">
        <f>(C1729-C1728)*'ADF test'!$E$3</f>
        <v>2.6743066020725608</v>
      </c>
      <c r="J1729" s="5">
        <f t="shared" si="344"/>
        <v>-1</v>
      </c>
      <c r="K1729" s="49">
        <f t="shared" si="350"/>
        <v>85</v>
      </c>
      <c r="L1729" s="5">
        <f t="shared" si="345"/>
        <v>-1</v>
      </c>
      <c r="M1729" s="49">
        <f t="shared" si="351"/>
        <v>-2221</v>
      </c>
      <c r="N1729" s="42">
        <f t="shared" si="342"/>
        <v>-1</v>
      </c>
      <c r="P1729" s="5">
        <f t="shared" si="346"/>
        <v>309.60051600000065</v>
      </c>
      <c r="Q1729" s="5">
        <f t="shared" si="347"/>
        <v>-229.99036777824023</v>
      </c>
      <c r="R1729" s="5">
        <f t="shared" si="348"/>
        <v>79.610148221760426</v>
      </c>
      <c r="S1729" s="3">
        <f t="shared" si="349"/>
        <v>50961.506453785943</v>
      </c>
    </row>
    <row r="1730" spans="1:19" x14ac:dyDescent="0.3">
      <c r="A1730" s="4">
        <v>42831</v>
      </c>
      <c r="B1730" s="11">
        <v>141.89999399999999</v>
      </c>
      <c r="C1730" s="11">
        <v>154.89999399999999</v>
      </c>
      <c r="D1730" s="3">
        <f>B1730-'ADF test'!$E$3*'Profitability analysis'!C1730</f>
        <v>-17.426590867572941</v>
      </c>
      <c r="E1730" s="3">
        <f t="shared" si="343"/>
        <v>-24.801139046372192</v>
      </c>
      <c r="F1730" s="3">
        <f t="shared" si="339"/>
        <v>3.8544566674619594</v>
      </c>
      <c r="G1730" s="17">
        <f t="shared" si="340"/>
        <v>1.9132523245241628</v>
      </c>
      <c r="H1730" s="30">
        <f t="shared" si="341"/>
        <v>-1.1000060000000076</v>
      </c>
      <c r="I1730" s="30">
        <f>(C1730-C1729)*'ADF test'!$E$3</f>
        <v>-3.0343147545787574</v>
      </c>
      <c r="J1730" s="5">
        <f t="shared" si="344"/>
        <v>-10</v>
      </c>
      <c r="K1730" s="49">
        <f t="shared" si="350"/>
        <v>75</v>
      </c>
      <c r="L1730" s="5">
        <f t="shared" si="345"/>
        <v>-10</v>
      </c>
      <c r="M1730" s="49">
        <f t="shared" si="351"/>
        <v>-2231</v>
      </c>
      <c r="N1730" s="42">
        <f t="shared" si="342"/>
        <v>-10</v>
      </c>
      <c r="P1730" s="5">
        <f t="shared" si="346"/>
        <v>-93.500510000000645</v>
      </c>
      <c r="Q1730" s="5">
        <f t="shared" si="347"/>
        <v>257.91675413919438</v>
      </c>
      <c r="R1730" s="5">
        <f t="shared" si="348"/>
        <v>164.41624413919374</v>
      </c>
      <c r="S1730" s="3">
        <f t="shared" si="349"/>
        <v>51125.92269792514</v>
      </c>
    </row>
    <row r="1731" spans="1:19" x14ac:dyDescent="0.3">
      <c r="A1731" s="4">
        <v>42832</v>
      </c>
      <c r="B1731" s="11">
        <v>141.10000600000001</v>
      </c>
      <c r="C1731" s="11">
        <v>151.800003</v>
      </c>
      <c r="D1731" s="3">
        <f>B1731-'ADF test'!$E$3*'Profitability analysis'!C1731</f>
        <v>-15.037999149808627</v>
      </c>
      <c r="E1731" s="3">
        <f t="shared" si="343"/>
        <v>-24.595807276272968</v>
      </c>
      <c r="F1731" s="3">
        <f t="shared" si="339"/>
        <v>4.2014749517485406</v>
      </c>
      <c r="G1731" s="17">
        <f t="shared" si="340"/>
        <v>2.2748697150953237</v>
      </c>
      <c r="H1731" s="30">
        <f t="shared" si="341"/>
        <v>-0.79998799999998482</v>
      </c>
      <c r="I1731" s="30">
        <f>(C1731-C1730)*'ADF test'!$E$3</f>
        <v>-3.1885797177642918</v>
      </c>
      <c r="J1731" s="5">
        <f t="shared" si="344"/>
        <v>-10</v>
      </c>
      <c r="K1731" s="49">
        <f t="shared" si="350"/>
        <v>65</v>
      </c>
      <c r="L1731" s="5">
        <f t="shared" si="345"/>
        <v>-10</v>
      </c>
      <c r="M1731" s="49">
        <f t="shared" si="351"/>
        <v>-2241</v>
      </c>
      <c r="N1731" s="42">
        <f t="shared" si="342"/>
        <v>-10</v>
      </c>
      <c r="P1731" s="5">
        <f t="shared" si="346"/>
        <v>-59.999099999998862</v>
      </c>
      <c r="Q1731" s="5">
        <f t="shared" si="347"/>
        <v>239.14347883232188</v>
      </c>
      <c r="R1731" s="5">
        <f t="shared" si="348"/>
        <v>179.14437883232301</v>
      </c>
      <c r="S1731" s="3">
        <f t="shared" si="349"/>
        <v>51305.067076757463</v>
      </c>
    </row>
    <row r="1732" spans="1:19" x14ac:dyDescent="0.3">
      <c r="A1732" s="4">
        <v>42835</v>
      </c>
      <c r="B1732" s="11">
        <v>145.60000600000001</v>
      </c>
      <c r="C1732" s="11">
        <v>155.5</v>
      </c>
      <c r="D1732" s="3">
        <f>B1732-'ADF test'!$E$3*'Profitability analysis'!C1732</f>
        <v>-14.343731292253153</v>
      </c>
      <c r="E1732" s="3">
        <f t="shared" si="343"/>
        <v>-24.287094571675478</v>
      </c>
      <c r="F1732" s="3">
        <f t="shared" si="339"/>
        <v>4.5982899408351869</v>
      </c>
      <c r="G1732" s="17">
        <f t="shared" si="340"/>
        <v>2.1624045911329186</v>
      </c>
      <c r="H1732" s="30">
        <f t="shared" si="341"/>
        <v>4.5</v>
      </c>
      <c r="I1732" s="30">
        <f>(C1732-C1731)*'ADF test'!$E$3</f>
        <v>3.805732142444529</v>
      </c>
      <c r="J1732" s="5">
        <f t="shared" si="344"/>
        <v>-10</v>
      </c>
      <c r="K1732" s="49">
        <f t="shared" si="350"/>
        <v>55</v>
      </c>
      <c r="L1732" s="5">
        <f t="shared" si="345"/>
        <v>-10</v>
      </c>
      <c r="M1732" s="49">
        <f t="shared" si="351"/>
        <v>-2251</v>
      </c>
      <c r="N1732" s="42">
        <f t="shared" si="342"/>
        <v>-10</v>
      </c>
      <c r="P1732" s="5">
        <f t="shared" si="346"/>
        <v>292.5</v>
      </c>
      <c r="Q1732" s="5">
        <f t="shared" si="347"/>
        <v>-247.37258925889438</v>
      </c>
      <c r="R1732" s="5">
        <f t="shared" si="348"/>
        <v>45.127410741105621</v>
      </c>
      <c r="S1732" s="3">
        <f t="shared" si="349"/>
        <v>51350.194487498571</v>
      </c>
    </row>
    <row r="1733" spans="1:19" x14ac:dyDescent="0.3">
      <c r="A1733" s="4">
        <v>42836</v>
      </c>
      <c r="B1733" s="11">
        <v>149.64999399999999</v>
      </c>
      <c r="C1733" s="11">
        <v>159.050003</v>
      </c>
      <c r="D1733" s="3">
        <f>B1733-'ADF test'!$E$3*'Profitability analysis'!C1733</f>
        <v>-13.945195042855829</v>
      </c>
      <c r="E1733" s="3">
        <f t="shared" si="343"/>
        <v>-24.056192904956628</v>
      </c>
      <c r="F1733" s="3">
        <f t="shared" si="339"/>
        <v>4.9371151083477782</v>
      </c>
      <c r="G1733" s="17">
        <f t="shared" si="340"/>
        <v>2.0479566791960977</v>
      </c>
      <c r="H1733" s="30">
        <f t="shared" si="341"/>
        <v>4.0499879999999848</v>
      </c>
      <c r="I1733" s="30">
        <f>(C1733-C1732)*'ADF test'!$E$3</f>
        <v>3.6514517506026443</v>
      </c>
      <c r="J1733" s="5">
        <f t="shared" si="344"/>
        <v>-10</v>
      </c>
      <c r="K1733" s="49">
        <f t="shared" si="350"/>
        <v>45</v>
      </c>
      <c r="L1733" s="5">
        <f t="shared" si="345"/>
        <v>-10</v>
      </c>
      <c r="M1733" s="49">
        <f t="shared" si="351"/>
        <v>-2261</v>
      </c>
      <c r="N1733" s="42">
        <f t="shared" si="342"/>
        <v>-10</v>
      </c>
      <c r="P1733" s="5">
        <f t="shared" si="346"/>
        <v>222.74933999999917</v>
      </c>
      <c r="Q1733" s="5">
        <f t="shared" si="347"/>
        <v>-200.82984628314543</v>
      </c>
      <c r="R1733" s="5">
        <f t="shared" si="348"/>
        <v>21.919493716853736</v>
      </c>
      <c r="S1733" s="3">
        <f t="shared" si="349"/>
        <v>51372.113981215422</v>
      </c>
    </row>
    <row r="1734" spans="1:19" x14ac:dyDescent="0.3">
      <c r="A1734" s="4">
        <v>42837</v>
      </c>
      <c r="B1734" s="11">
        <v>147.64999399999999</v>
      </c>
      <c r="C1734" s="11">
        <v>156.64999399999999</v>
      </c>
      <c r="D1734" s="3">
        <f>B1734-'ADF test'!$E$3*'Profitability analysis'!C1734</f>
        <v>-13.476600772791215</v>
      </c>
      <c r="E1734" s="3">
        <f t="shared" si="343"/>
        <v>-23.707338133357091</v>
      </c>
      <c r="F1734" s="3">
        <f t="shared" si="339"/>
        <v>5.301729899730339</v>
      </c>
      <c r="G1734" s="17">
        <f t="shared" si="340"/>
        <v>1.9296979578469735</v>
      </c>
      <c r="H1734" s="30">
        <f t="shared" si="341"/>
        <v>-2</v>
      </c>
      <c r="I1734" s="30">
        <f>(C1734-C1733)*'ADF test'!$E$3</f>
        <v>-2.4685942700645982</v>
      </c>
      <c r="J1734" s="5">
        <f t="shared" si="344"/>
        <v>-10</v>
      </c>
      <c r="K1734" s="49">
        <f t="shared" si="350"/>
        <v>35</v>
      </c>
      <c r="L1734" s="5">
        <f t="shared" si="345"/>
        <v>-10</v>
      </c>
      <c r="M1734" s="49">
        <f t="shared" si="351"/>
        <v>-2271</v>
      </c>
      <c r="N1734" s="42">
        <f t="shared" si="342"/>
        <v>-10</v>
      </c>
      <c r="P1734" s="5">
        <f t="shared" si="346"/>
        <v>-90</v>
      </c>
      <c r="Q1734" s="5">
        <f t="shared" si="347"/>
        <v>111.08674215290692</v>
      </c>
      <c r="R1734" s="5">
        <f t="shared" si="348"/>
        <v>21.086742152906922</v>
      </c>
      <c r="S1734" s="3">
        <f t="shared" si="349"/>
        <v>51393.200723368325</v>
      </c>
    </row>
    <row r="1735" spans="1:19" x14ac:dyDescent="0.3">
      <c r="A1735" s="4">
        <v>42838</v>
      </c>
      <c r="B1735" s="11">
        <v>149.35000600000001</v>
      </c>
      <c r="C1735" s="11">
        <v>155.10000600000001</v>
      </c>
      <c r="D1735" s="3">
        <f>B1735-'ADF test'!$E$3*'Profitability analysis'!C1735</f>
        <v>-10.182306628237228</v>
      </c>
      <c r="E1735" s="3">
        <f t="shared" si="343"/>
        <v>-23.303482849031546</v>
      </c>
      <c r="F1735" s="3">
        <f t="shared" si="339"/>
        <v>5.8462750600987361</v>
      </c>
      <c r="G1735" s="17">
        <f t="shared" si="340"/>
        <v>2.2443651873903994</v>
      </c>
      <c r="H1735" s="30">
        <f t="shared" si="341"/>
        <v>1.7000120000000152</v>
      </c>
      <c r="I1735" s="30">
        <f>(C1735-C1734)*'ADF test'!$E$3</f>
        <v>-1.5942821445539708</v>
      </c>
      <c r="J1735" s="5">
        <f t="shared" si="344"/>
        <v>-10</v>
      </c>
      <c r="K1735" s="49">
        <f t="shared" si="350"/>
        <v>25</v>
      </c>
      <c r="L1735" s="5">
        <f t="shared" si="345"/>
        <v>-10</v>
      </c>
      <c r="M1735" s="49">
        <f t="shared" si="351"/>
        <v>-2281</v>
      </c>
      <c r="N1735" s="42">
        <f t="shared" si="342"/>
        <v>-10</v>
      </c>
      <c r="P1735" s="5">
        <f t="shared" si="346"/>
        <v>59.500420000000531</v>
      </c>
      <c r="Q1735" s="5">
        <f t="shared" si="347"/>
        <v>55.799875059388974</v>
      </c>
      <c r="R1735" s="5">
        <f t="shared" si="348"/>
        <v>115.3002950593895</v>
      </c>
      <c r="S1735" s="3">
        <f t="shared" si="349"/>
        <v>51508.501018427713</v>
      </c>
    </row>
    <row r="1736" spans="1:19" x14ac:dyDescent="0.3">
      <c r="A1736" s="4">
        <v>42842</v>
      </c>
      <c r="B1736" s="11">
        <v>147.199997</v>
      </c>
      <c r="C1736" s="11">
        <v>153.89999399999999</v>
      </c>
      <c r="D1736" s="3">
        <f>B1736-'ADF test'!$E$3*'Profitability analysis'!C1736</f>
        <v>-11.098010778876755</v>
      </c>
      <c r="E1736" s="3">
        <f t="shared" si="343"/>
        <v>-22.865055143542307</v>
      </c>
      <c r="F1736" s="3">
        <f t="shared" si="339"/>
        <v>6.2518921932505034</v>
      </c>
      <c r="G1736" s="17">
        <f t="shared" si="340"/>
        <v>1.8821572735001997</v>
      </c>
      <c r="H1736" s="30">
        <f t="shared" si="341"/>
        <v>-2.1500090000000114</v>
      </c>
      <c r="I1736" s="30">
        <f>(C1736-C1735)*'ADF test'!$E$3</f>
        <v>-1.2343048493604742</v>
      </c>
      <c r="J1736" s="5">
        <f t="shared" si="344"/>
        <v>-10</v>
      </c>
      <c r="K1736" s="49">
        <f t="shared" si="350"/>
        <v>15</v>
      </c>
      <c r="L1736" s="5">
        <f t="shared" si="345"/>
        <v>-10</v>
      </c>
      <c r="M1736" s="49">
        <f t="shared" si="351"/>
        <v>-2291</v>
      </c>
      <c r="N1736" s="42">
        <f t="shared" si="342"/>
        <v>-10</v>
      </c>
      <c r="P1736" s="5">
        <f t="shared" si="346"/>
        <v>-53.750225000000285</v>
      </c>
      <c r="Q1736" s="5">
        <f t="shared" si="347"/>
        <v>30.857621234011855</v>
      </c>
      <c r="R1736" s="5">
        <f t="shared" si="348"/>
        <v>-22.892603765988429</v>
      </c>
      <c r="S1736" s="3">
        <f t="shared" si="349"/>
        <v>51485.608414661721</v>
      </c>
    </row>
    <row r="1737" spans="1:19" x14ac:dyDescent="0.3">
      <c r="A1737" s="4">
        <v>42843</v>
      </c>
      <c r="B1737" s="11">
        <v>151.39999399999999</v>
      </c>
      <c r="C1737" s="11">
        <v>152.85000600000001</v>
      </c>
      <c r="D1737" s="3">
        <f>B1737-'ADF test'!$E$3*'Profitability analysis'!C1737</f>
        <v>-5.8180201786708778</v>
      </c>
      <c r="E1737" s="3">
        <f t="shared" si="343"/>
        <v>-22.253294949182216</v>
      </c>
      <c r="F1737" s="3">
        <f t="shared" si="339"/>
        <v>6.9757396625781221</v>
      </c>
      <c r="G1737" s="17">
        <f t="shared" si="340"/>
        <v>2.3560619469042976</v>
      </c>
      <c r="H1737" s="30">
        <f t="shared" si="341"/>
        <v>4.1999969999999962</v>
      </c>
      <c r="I1737" s="30">
        <f>(C1737-C1736)*'ADF test'!$E$3</f>
        <v>-1.0799936002058899</v>
      </c>
      <c r="J1737" s="5">
        <f t="shared" si="344"/>
        <v>-10</v>
      </c>
      <c r="K1737" s="49">
        <f t="shared" si="350"/>
        <v>5</v>
      </c>
      <c r="L1737" s="5">
        <f t="shared" si="345"/>
        <v>-10</v>
      </c>
      <c r="M1737" s="49">
        <f t="shared" si="351"/>
        <v>-2301</v>
      </c>
      <c r="N1737" s="42">
        <f t="shared" si="342"/>
        <v>-10</v>
      </c>
      <c r="P1737" s="5">
        <f t="shared" si="346"/>
        <v>62.999954999999943</v>
      </c>
      <c r="Q1737" s="5">
        <f t="shared" si="347"/>
        <v>16.199904003088349</v>
      </c>
      <c r="R1737" s="5">
        <f t="shared" si="348"/>
        <v>79.199859003088292</v>
      </c>
      <c r="S1737" s="3">
        <f t="shared" si="349"/>
        <v>51564.808273664807</v>
      </c>
    </row>
    <row r="1738" spans="1:19" x14ac:dyDescent="0.3">
      <c r="A1738" s="4">
        <v>42844</v>
      </c>
      <c r="B1738" s="11">
        <v>149.14999399999999</v>
      </c>
      <c r="C1738" s="11">
        <v>150.25</v>
      </c>
      <c r="D1738" s="3">
        <f>B1738-'ADF test'!$E$3*'Profitability analysis'!C1738</f>
        <v>-5.3937135765983157</v>
      </c>
      <c r="E1738" s="3">
        <f t="shared" si="343"/>
        <v>-21.672153489187849</v>
      </c>
      <c r="F1738" s="3">
        <f t="shared" si="339"/>
        <v>7.622450634575471</v>
      </c>
      <c r="G1738" s="17">
        <f t="shared" si="340"/>
        <v>2.1355913856300304</v>
      </c>
      <c r="H1738" s="30">
        <f t="shared" si="341"/>
        <v>-2.25</v>
      </c>
      <c r="I1738" s="30">
        <f>(C1738-C1737)*'ADF test'!$E$3</f>
        <v>-2.6743066020725608</v>
      </c>
      <c r="J1738" s="5">
        <f t="shared" si="344"/>
        <v>-10</v>
      </c>
      <c r="K1738" s="49">
        <f t="shared" si="350"/>
        <v>-5</v>
      </c>
      <c r="L1738" s="5">
        <f t="shared" si="345"/>
        <v>-10</v>
      </c>
      <c r="M1738" s="49">
        <f t="shared" si="351"/>
        <v>-2311</v>
      </c>
      <c r="N1738" s="42">
        <f t="shared" si="342"/>
        <v>-10</v>
      </c>
      <c r="P1738" s="5">
        <f t="shared" si="346"/>
        <v>-11.25</v>
      </c>
      <c r="Q1738" s="5">
        <f t="shared" si="347"/>
        <v>13.371533010362803</v>
      </c>
      <c r="R1738" s="5">
        <f t="shared" si="348"/>
        <v>2.1215330103628034</v>
      </c>
      <c r="S1738" s="3">
        <f t="shared" si="349"/>
        <v>51566.929806675173</v>
      </c>
    </row>
    <row r="1739" spans="1:19" x14ac:dyDescent="0.3">
      <c r="A1739" s="4">
        <v>42845</v>
      </c>
      <c r="B1739" s="11">
        <v>151.85000600000001</v>
      </c>
      <c r="C1739" s="11">
        <v>154.75</v>
      </c>
      <c r="D1739" s="3">
        <f>B1739-'ADF test'!$E$3*'Profitability analysis'!C1739</f>
        <v>-7.3222984757310314</v>
      </c>
      <c r="E1739" s="3">
        <f t="shared" si="343"/>
        <v>-21.145964428028552</v>
      </c>
      <c r="F1739" s="3">
        <f t="shared" si="339"/>
        <v>8.0526315633141099</v>
      </c>
      <c r="G1739" s="17">
        <f t="shared" si="340"/>
        <v>1.7166644026376274</v>
      </c>
      <c r="H1739" s="30">
        <f t="shared" si="341"/>
        <v>2.7000120000000152</v>
      </c>
      <c r="I1739" s="30">
        <f>(C1739-C1738)*'ADF test'!$E$3</f>
        <v>4.6285968991327282</v>
      </c>
      <c r="J1739" s="5">
        <f t="shared" si="344"/>
        <v>-10</v>
      </c>
      <c r="K1739" s="49">
        <f t="shared" si="350"/>
        <v>-15</v>
      </c>
      <c r="L1739" s="5">
        <f t="shared" si="345"/>
        <v>-10</v>
      </c>
      <c r="M1739" s="49">
        <f t="shared" si="351"/>
        <v>-2321</v>
      </c>
      <c r="N1739" s="42">
        <f t="shared" si="342"/>
        <v>-10</v>
      </c>
      <c r="P1739" s="5">
        <f t="shared" si="346"/>
        <v>-13.500060000000076</v>
      </c>
      <c r="Q1739" s="5">
        <f t="shared" si="347"/>
        <v>23.14298449566364</v>
      </c>
      <c r="R1739" s="5">
        <f t="shared" si="348"/>
        <v>9.6429244956635642</v>
      </c>
      <c r="S1739" s="3">
        <f t="shared" si="349"/>
        <v>51576.57273117084</v>
      </c>
    </row>
    <row r="1740" spans="1:19" x14ac:dyDescent="0.3">
      <c r="A1740" s="4">
        <v>42846</v>
      </c>
      <c r="B1740" s="11">
        <v>150.449997</v>
      </c>
      <c r="C1740" s="11">
        <v>157.050003</v>
      </c>
      <c r="D1740" s="3">
        <f>B1740-'ADF test'!$E$3*'Profitability analysis'!C1740</f>
        <v>-11.088037865463491</v>
      </c>
      <c r="E1740" s="3">
        <f t="shared" si="343"/>
        <v>-20.627346871820269</v>
      </c>
      <c r="F1740" s="3">
        <f t="shared" si="339"/>
        <v>8.1860641413635982</v>
      </c>
      <c r="G1740" s="17">
        <f t="shared" si="340"/>
        <v>1.1653108064662394</v>
      </c>
      <c r="H1740" s="30">
        <f t="shared" si="341"/>
        <v>-1.4000090000000114</v>
      </c>
      <c r="I1740" s="30">
        <f>(C1740-C1739)*'ADF test'!$E$3</f>
        <v>2.365730389732442</v>
      </c>
      <c r="J1740" s="5">
        <f t="shared" si="344"/>
        <v>-1</v>
      </c>
      <c r="K1740" s="49">
        <f t="shared" si="350"/>
        <v>-16</v>
      </c>
      <c r="L1740" s="5">
        <f t="shared" si="345"/>
        <v>-1</v>
      </c>
      <c r="M1740" s="49">
        <f t="shared" si="351"/>
        <v>-2322</v>
      </c>
      <c r="N1740" s="42">
        <f t="shared" si="342"/>
        <v>-1</v>
      </c>
      <c r="P1740" s="5">
        <f t="shared" si="346"/>
        <v>21.000135000000171</v>
      </c>
      <c r="Q1740" s="5">
        <f t="shared" si="347"/>
        <v>35.485955845986631</v>
      </c>
      <c r="R1740" s="5">
        <f t="shared" si="348"/>
        <v>56.486090845986801</v>
      </c>
      <c r="S1740" s="3">
        <f t="shared" si="349"/>
        <v>51633.058822016828</v>
      </c>
    </row>
    <row r="1741" spans="1:19" x14ac:dyDescent="0.3">
      <c r="A1741" s="4">
        <v>42849</v>
      </c>
      <c r="B1741" s="11">
        <v>153.35000600000001</v>
      </c>
      <c r="C1741" s="11">
        <v>159.5</v>
      </c>
      <c r="D1741" s="3">
        <f>B1741-'ADF test'!$E$3*'Profitability analysis'!C1741</f>
        <v>-10.708039647037793</v>
      </c>
      <c r="E1741" s="3">
        <f t="shared" si="343"/>
        <v>-20.124539599188338</v>
      </c>
      <c r="F1741" s="3">
        <f t="shared" si="339"/>
        <v>8.3200415154007317</v>
      </c>
      <c r="G1741" s="17">
        <f t="shared" si="340"/>
        <v>1.1317852122156151</v>
      </c>
      <c r="H1741" s="30">
        <f t="shared" si="341"/>
        <v>2.9000090000000114</v>
      </c>
      <c r="I1741" s="30">
        <f>(C1741-C1740)*'ADF test'!$E$3</f>
        <v>2.5200107815743267</v>
      </c>
      <c r="J1741" s="5">
        <f t="shared" si="344"/>
        <v>-1</v>
      </c>
      <c r="K1741" s="49">
        <f t="shared" si="350"/>
        <v>-17</v>
      </c>
      <c r="L1741" s="5">
        <f t="shared" si="345"/>
        <v>-1</v>
      </c>
      <c r="M1741" s="49">
        <f t="shared" si="351"/>
        <v>-2323</v>
      </c>
      <c r="N1741" s="42">
        <f t="shared" si="342"/>
        <v>-1</v>
      </c>
      <c r="P1741" s="5">
        <f t="shared" si="346"/>
        <v>-46.400144000000182</v>
      </c>
      <c r="Q1741" s="5">
        <f t="shared" si="347"/>
        <v>40.320172505189227</v>
      </c>
      <c r="R1741" s="5">
        <f t="shared" si="348"/>
        <v>-6.0799714948109553</v>
      </c>
      <c r="S1741" s="3">
        <f t="shared" si="349"/>
        <v>51626.97885052202</v>
      </c>
    </row>
    <row r="1742" spans="1:19" x14ac:dyDescent="0.3">
      <c r="A1742" s="4">
        <v>42850</v>
      </c>
      <c r="B1742" s="11">
        <v>158.449997</v>
      </c>
      <c r="C1742" s="11">
        <v>163</v>
      </c>
      <c r="D1742" s="3">
        <f>B1742-'ADF test'!$E$3*'Profitability analysis'!C1742</f>
        <v>-9.2080684574743827</v>
      </c>
      <c r="E1742" s="3">
        <f t="shared" si="343"/>
        <v>-19.563971253438421</v>
      </c>
      <c r="F1742" s="3">
        <f t="shared" si="339"/>
        <v>8.4738849018071551</v>
      </c>
      <c r="G1742" s="17">
        <f t="shared" si="340"/>
        <v>1.2220962304734067</v>
      </c>
      <c r="H1742" s="30">
        <f t="shared" si="341"/>
        <v>5.0999909999999886</v>
      </c>
      <c r="I1742" s="30">
        <f>(C1742-C1741)*'ADF test'!$E$3</f>
        <v>3.6000198104365664</v>
      </c>
      <c r="J1742" s="5">
        <f t="shared" si="344"/>
        <v>-1</v>
      </c>
      <c r="K1742" s="49">
        <f t="shared" si="350"/>
        <v>-18</v>
      </c>
      <c r="L1742" s="5">
        <f t="shared" si="345"/>
        <v>-1</v>
      </c>
      <c r="M1742" s="49">
        <f t="shared" si="351"/>
        <v>-2324</v>
      </c>
      <c r="N1742" s="42">
        <f t="shared" si="342"/>
        <v>-1</v>
      </c>
      <c r="P1742" s="5">
        <f t="shared" si="346"/>
        <v>-86.699846999999806</v>
      </c>
      <c r="Q1742" s="5">
        <f t="shared" si="347"/>
        <v>61.200336777421626</v>
      </c>
      <c r="R1742" s="5">
        <f t="shared" si="348"/>
        <v>-25.499510222578181</v>
      </c>
      <c r="S1742" s="3">
        <f t="shared" si="349"/>
        <v>51601.47934029944</v>
      </c>
    </row>
    <row r="1743" spans="1:19" x14ac:dyDescent="0.3">
      <c r="A1743" s="4">
        <v>42851</v>
      </c>
      <c r="B1743" s="11">
        <v>163.699997</v>
      </c>
      <c r="C1743" s="11">
        <v>161.550003</v>
      </c>
      <c r="D1743" s="3">
        <f>B1743-'ADF test'!$E$3*'Profitability analysis'!C1743</f>
        <v>-2.4666347645962219</v>
      </c>
      <c r="E1743" s="3">
        <f t="shared" si="343"/>
        <v>-18.764021956342777</v>
      </c>
      <c r="F1743" s="3">
        <f t="shared" si="339"/>
        <v>8.9208987804141682</v>
      </c>
      <c r="G1743" s="17">
        <f t="shared" si="340"/>
        <v>1.8268772679640157</v>
      </c>
      <c r="H1743" s="30">
        <f t="shared" si="341"/>
        <v>5.25</v>
      </c>
      <c r="I1743" s="30">
        <f>(C1743-C1742)*'ADF test'!$E$3</f>
        <v>-1.4914336928781646</v>
      </c>
      <c r="J1743" s="5">
        <f t="shared" si="344"/>
        <v>-10</v>
      </c>
      <c r="K1743" s="49">
        <f t="shared" si="350"/>
        <v>-28</v>
      </c>
      <c r="L1743" s="5">
        <f t="shared" si="345"/>
        <v>-10</v>
      </c>
      <c r="M1743" s="49">
        <f t="shared" si="351"/>
        <v>-2334</v>
      </c>
      <c r="N1743" s="42">
        <f t="shared" si="342"/>
        <v>-10</v>
      </c>
      <c r="P1743" s="5">
        <f t="shared" si="346"/>
        <v>-94.5</v>
      </c>
      <c r="Q1743" s="5">
        <f t="shared" si="347"/>
        <v>-26.845806471806963</v>
      </c>
      <c r="R1743" s="5">
        <f t="shared" si="348"/>
        <v>-121.34580647180697</v>
      </c>
      <c r="S1743" s="3">
        <f t="shared" si="349"/>
        <v>51480.133533827633</v>
      </c>
    </row>
    <row r="1744" spans="1:19" x14ac:dyDescent="0.3">
      <c r="A1744" s="4">
        <v>42852</v>
      </c>
      <c r="B1744" s="11">
        <v>178.5</v>
      </c>
      <c r="C1744" s="11">
        <v>159.699997</v>
      </c>
      <c r="D1744" s="3">
        <f>B1744-'ADF test'!$E$3*'Profitability analysis'!C1744</f>
        <v>14.236242020954222</v>
      </c>
      <c r="E1744" s="3">
        <f t="shared" si="343"/>
        <v>-17.27659517883016</v>
      </c>
      <c r="F1744" s="3">
        <f t="shared" si="339"/>
        <v>10.497046326075029</v>
      </c>
      <c r="G1744" s="17">
        <f t="shared" si="340"/>
        <v>3.0020670787653279</v>
      </c>
      <c r="H1744" s="30">
        <f t="shared" si="341"/>
        <v>14.800003000000004</v>
      </c>
      <c r="I1744" s="30">
        <f>(C1744-C1743)*'ADF test'!$E$3</f>
        <v>-1.9028737855504394</v>
      </c>
      <c r="J1744" s="5">
        <f t="shared" si="344"/>
        <v>0</v>
      </c>
      <c r="K1744" s="49">
        <f t="shared" si="350"/>
        <v>-28</v>
      </c>
      <c r="L1744" s="5">
        <f t="shared" si="345"/>
        <v>0</v>
      </c>
      <c r="M1744" s="49">
        <f t="shared" si="351"/>
        <v>-2334</v>
      </c>
      <c r="N1744" s="42">
        <f t="shared" si="342"/>
        <v>0</v>
      </c>
      <c r="P1744" s="5">
        <f t="shared" si="346"/>
        <v>-414.40008400000011</v>
      </c>
      <c r="Q1744" s="5">
        <f t="shared" si="347"/>
        <v>-53.2804659954123</v>
      </c>
      <c r="R1744" s="5">
        <f t="shared" si="348"/>
        <v>-467.68054999541243</v>
      </c>
      <c r="S1744" s="3">
        <f t="shared" si="349"/>
        <v>51012.45298383222</v>
      </c>
    </row>
    <row r="1745" spans="1:19" x14ac:dyDescent="0.3">
      <c r="A1745" s="4">
        <v>42853</v>
      </c>
      <c r="B1745" s="11">
        <v>186.800003</v>
      </c>
      <c r="C1745" s="11">
        <v>171.39999399999999</v>
      </c>
      <c r="D1745" s="3">
        <f>B1745-'ADF test'!$E$3*'Profitability analysis'!C1745</f>
        <v>10.501896168940419</v>
      </c>
      <c r="E1745" s="3">
        <f t="shared" si="343"/>
        <v>-15.962836639822861</v>
      </c>
      <c r="F1745" s="3">
        <f t="shared" si="339"/>
        <v>11.416807157109323</v>
      </c>
      <c r="G1745" s="17">
        <f t="shared" si="340"/>
        <v>2.318050260863302</v>
      </c>
      <c r="H1745" s="30">
        <f t="shared" si="341"/>
        <v>8.3000030000000038</v>
      </c>
      <c r="I1745" s="30">
        <f>(C1745-C1744)*'ADF test'!$E$3</f>
        <v>12.034348852013823</v>
      </c>
      <c r="J1745" s="5">
        <f t="shared" si="344"/>
        <v>-10</v>
      </c>
      <c r="K1745" s="49">
        <f t="shared" si="350"/>
        <v>-38</v>
      </c>
      <c r="L1745" s="5">
        <f t="shared" si="345"/>
        <v>-10</v>
      </c>
      <c r="M1745" s="49">
        <f t="shared" si="351"/>
        <v>-2344</v>
      </c>
      <c r="N1745" s="42">
        <f t="shared" si="342"/>
        <v>-10</v>
      </c>
      <c r="P1745" s="5">
        <f t="shared" si="346"/>
        <v>-232.40008400000011</v>
      </c>
      <c r="Q1745" s="5">
        <f t="shared" si="347"/>
        <v>336.96176785638704</v>
      </c>
      <c r="R1745" s="5">
        <f t="shared" si="348"/>
        <v>104.56168385638694</v>
      </c>
      <c r="S1745" s="3">
        <f t="shared" si="349"/>
        <v>51117.014667688607</v>
      </c>
    </row>
    <row r="1746" spans="1:19" x14ac:dyDescent="0.3">
      <c r="A1746" s="4">
        <v>42857</v>
      </c>
      <c r="B1746" s="11">
        <v>179.800003</v>
      </c>
      <c r="C1746" s="11">
        <v>170.39999399999999</v>
      </c>
      <c r="D1746" s="3">
        <f>B1746-'ADF test'!$E$3*'Profitability analysis'!C1746</f>
        <v>4.5304732576365723</v>
      </c>
      <c r="E1746" s="3">
        <f t="shared" si="343"/>
        <v>-14.74498233269267</v>
      </c>
      <c r="F1746" s="3">
        <f t="shared" ref="F1746:F1809" si="352">_xlfn.STDEV.S(D1717:D1746)</f>
        <v>11.593823790272364</v>
      </c>
      <c r="G1746" s="17">
        <f t="shared" ref="G1746:G1809" si="353">(D1746-E1746)/F1746</f>
        <v>1.6625624072794729</v>
      </c>
      <c r="H1746" s="30">
        <f t="shared" ref="H1746:H1809" si="354">B1746-B1745</f>
        <v>-7</v>
      </c>
      <c r="I1746" s="30">
        <f>(C1746-C1745)*'ADF test'!$E$3</f>
        <v>-1.0285770886961618</v>
      </c>
      <c r="J1746" s="5">
        <f t="shared" si="344"/>
        <v>-10</v>
      </c>
      <c r="K1746" s="49">
        <f t="shared" si="350"/>
        <v>-48</v>
      </c>
      <c r="L1746" s="5">
        <f t="shared" si="345"/>
        <v>-10</v>
      </c>
      <c r="M1746" s="49">
        <f t="shared" si="351"/>
        <v>-2354</v>
      </c>
      <c r="N1746" s="42">
        <f t="shared" si="342"/>
        <v>-10</v>
      </c>
      <c r="P1746" s="5">
        <f t="shared" si="346"/>
        <v>266</v>
      </c>
      <c r="Q1746" s="5">
        <f t="shared" si="347"/>
        <v>-39.085929370454153</v>
      </c>
      <c r="R1746" s="5">
        <f t="shared" si="348"/>
        <v>226.91407062954585</v>
      </c>
      <c r="S1746" s="3">
        <f t="shared" si="349"/>
        <v>51343.928738318151</v>
      </c>
    </row>
    <row r="1747" spans="1:19" x14ac:dyDescent="0.3">
      <c r="A1747" s="4">
        <v>42858</v>
      </c>
      <c r="B1747" s="11">
        <v>185.25</v>
      </c>
      <c r="C1747" s="11">
        <v>178.5</v>
      </c>
      <c r="D1747" s="3">
        <f>B1747-'ADF test'!$E$3*'Profitability analysis'!C1747</f>
        <v>1.6489896677351226</v>
      </c>
      <c r="E1747" s="3">
        <f t="shared" si="343"/>
        <v>-13.646796201522598</v>
      </c>
      <c r="F1747" s="3">
        <f t="shared" si="352"/>
        <v>11.532131766429687</v>
      </c>
      <c r="G1747" s="17">
        <f t="shared" si="353"/>
        <v>1.3263623915384075</v>
      </c>
      <c r="H1747" s="30">
        <f t="shared" si="354"/>
        <v>5.4499969999999962</v>
      </c>
      <c r="I1747" s="30">
        <f>(C1747-C1746)*'ADF test'!$E$3</f>
        <v>8.3314805899014512</v>
      </c>
      <c r="J1747" s="5">
        <f t="shared" si="344"/>
        <v>-1</v>
      </c>
      <c r="K1747" s="49">
        <f t="shared" si="350"/>
        <v>-49</v>
      </c>
      <c r="L1747" s="5">
        <f t="shared" si="345"/>
        <v>-1</v>
      </c>
      <c r="M1747" s="49">
        <f t="shared" si="351"/>
        <v>-2355</v>
      </c>
      <c r="N1747" s="42">
        <f t="shared" si="342"/>
        <v>-1</v>
      </c>
      <c r="P1747" s="5">
        <f t="shared" si="346"/>
        <v>-261.59985599999982</v>
      </c>
      <c r="Q1747" s="5">
        <f t="shared" si="347"/>
        <v>399.91106831526963</v>
      </c>
      <c r="R1747" s="5">
        <f t="shared" si="348"/>
        <v>138.31121231526981</v>
      </c>
      <c r="S1747" s="3">
        <f t="shared" si="349"/>
        <v>51482.239950633419</v>
      </c>
    </row>
    <row r="1748" spans="1:19" x14ac:dyDescent="0.3">
      <c r="A1748" s="4">
        <v>42859</v>
      </c>
      <c r="B1748" s="11">
        <v>192.300003</v>
      </c>
      <c r="C1748" s="11">
        <v>190.5</v>
      </c>
      <c r="D1748" s="3">
        <f>B1748-'ADF test'!$E$3*'Profitability analysis'!C1748</f>
        <v>-3.6439323966188226</v>
      </c>
      <c r="E1748" s="3">
        <f t="shared" si="343"/>
        <v>-12.654611492010373</v>
      </c>
      <c r="F1748" s="3">
        <f t="shared" si="352"/>
        <v>11.043289080016534</v>
      </c>
      <c r="G1748" s="17">
        <f t="shared" si="353"/>
        <v>0.81594161215039573</v>
      </c>
      <c r="H1748" s="30">
        <f t="shared" si="354"/>
        <v>7.0500030000000038</v>
      </c>
      <c r="I1748" s="30">
        <f>(C1748-C1747)*'ADF test'!$E$3</f>
        <v>12.342925064353942</v>
      </c>
      <c r="J1748" s="5">
        <f t="shared" si="344"/>
        <v>0</v>
      </c>
      <c r="K1748" s="49">
        <f t="shared" si="350"/>
        <v>-49</v>
      </c>
      <c r="L1748" s="5">
        <f t="shared" si="345"/>
        <v>0</v>
      </c>
      <c r="M1748" s="49">
        <f t="shared" si="351"/>
        <v>-2355</v>
      </c>
      <c r="N1748" s="42">
        <f t="shared" si="342"/>
        <v>0</v>
      </c>
      <c r="P1748" s="5">
        <f t="shared" si="346"/>
        <v>-345.45014700000019</v>
      </c>
      <c r="Q1748" s="5">
        <f t="shared" si="347"/>
        <v>604.80332815334316</v>
      </c>
      <c r="R1748" s="5">
        <f t="shared" si="348"/>
        <v>259.35318115334297</v>
      </c>
      <c r="S1748" s="3">
        <f t="shared" si="349"/>
        <v>51741.593131786758</v>
      </c>
    </row>
    <row r="1749" spans="1:19" x14ac:dyDescent="0.3">
      <c r="A1749" s="4">
        <v>42860</v>
      </c>
      <c r="B1749" s="11">
        <v>183.60000600000001</v>
      </c>
      <c r="C1749" s="11">
        <v>186.60000600000001</v>
      </c>
      <c r="D1749" s="3">
        <f>B1749-'ADF test'!$E$3*'Profitability analysis'!C1749</f>
        <v>-8.3324849221663158</v>
      </c>
      <c r="E1749" s="3">
        <f t="shared" si="343"/>
        <v>-11.988713257204889</v>
      </c>
      <c r="F1749" s="3">
        <f t="shared" si="352"/>
        <v>10.662498797620671</v>
      </c>
      <c r="G1749" s="17">
        <f t="shared" si="353"/>
        <v>0.34290539248215046</v>
      </c>
      <c r="H1749" s="30">
        <f t="shared" si="354"/>
        <v>-8.6999969999999962</v>
      </c>
      <c r="I1749" s="30">
        <f>(C1749-C1748)*'ADF test'!$E$3</f>
        <v>-4.0114444744524915</v>
      </c>
      <c r="J1749" s="5">
        <f t="shared" si="344"/>
        <v>0</v>
      </c>
      <c r="K1749" s="49">
        <f t="shared" si="350"/>
        <v>-49</v>
      </c>
      <c r="L1749" s="5">
        <f t="shared" si="345"/>
        <v>0</v>
      </c>
      <c r="M1749" s="49">
        <f t="shared" si="351"/>
        <v>-2355</v>
      </c>
      <c r="N1749" s="42">
        <f t="shared" si="342"/>
        <v>0</v>
      </c>
      <c r="P1749" s="5">
        <f t="shared" si="346"/>
        <v>426.29985299999981</v>
      </c>
      <c r="Q1749" s="5">
        <f t="shared" si="347"/>
        <v>-196.56077924817208</v>
      </c>
      <c r="R1749" s="5">
        <f t="shared" si="348"/>
        <v>229.73907375182773</v>
      </c>
      <c r="S1749" s="3">
        <f t="shared" si="349"/>
        <v>51971.332205538587</v>
      </c>
    </row>
    <row r="1750" spans="1:19" x14ac:dyDescent="0.3">
      <c r="A1750" s="4">
        <v>42863</v>
      </c>
      <c r="B1750" s="11">
        <v>185.35000600000001</v>
      </c>
      <c r="C1750" s="11">
        <v>187.64999399999999</v>
      </c>
      <c r="D1750" s="3">
        <f>B1750-'ADF test'!$E$3*'Profitability analysis'!C1750</f>
        <v>-7.6624785223722256</v>
      </c>
      <c r="E1750" s="3">
        <f t="shared" si="343"/>
        <v>-11.380291955194503</v>
      </c>
      <c r="F1750" s="3">
        <f t="shared" si="352"/>
        <v>10.356813204427244</v>
      </c>
      <c r="G1750" s="17">
        <f t="shared" si="353"/>
        <v>0.35897272253911244</v>
      </c>
      <c r="H1750" s="30">
        <f t="shared" si="354"/>
        <v>1.75</v>
      </c>
      <c r="I1750" s="30">
        <f>(C1750-C1749)*'ADF test'!$E$3</f>
        <v>1.0799936002058899</v>
      </c>
      <c r="J1750" s="5">
        <f t="shared" si="344"/>
        <v>0</v>
      </c>
      <c r="K1750" s="49">
        <f t="shared" si="350"/>
        <v>-49</v>
      </c>
      <c r="L1750" s="5">
        <f t="shared" si="345"/>
        <v>0</v>
      </c>
      <c r="M1750" s="49">
        <f t="shared" si="351"/>
        <v>-2355</v>
      </c>
      <c r="N1750" s="42">
        <f t="shared" si="342"/>
        <v>0</v>
      </c>
      <c r="P1750" s="5">
        <f t="shared" si="346"/>
        <v>-85.75</v>
      </c>
      <c r="Q1750" s="5">
        <f t="shared" si="347"/>
        <v>52.919686410088602</v>
      </c>
      <c r="R1750" s="5">
        <f t="shared" si="348"/>
        <v>-32.830313589911398</v>
      </c>
      <c r="S1750" s="3">
        <f t="shared" si="349"/>
        <v>51938.501891948676</v>
      </c>
    </row>
    <row r="1751" spans="1:19" x14ac:dyDescent="0.3">
      <c r="A1751" s="4">
        <v>42864</v>
      </c>
      <c r="B1751" s="11">
        <v>181.10000600000001</v>
      </c>
      <c r="C1751" s="11">
        <v>178.949997</v>
      </c>
      <c r="D1751" s="3">
        <f>B1751-'ADF test'!$E$3*'Profitability analysis'!C1751</f>
        <v>-2.9638609364468778</v>
      </c>
      <c r="E1751" s="3">
        <f t="shared" si="343"/>
        <v>-10.570011494406856</v>
      </c>
      <c r="F1751" s="3">
        <f t="shared" si="352"/>
        <v>10.015898351189081</v>
      </c>
      <c r="G1751" s="17">
        <f t="shared" si="353"/>
        <v>0.7594077227288335</v>
      </c>
      <c r="H1751" s="30">
        <f t="shared" si="354"/>
        <v>-4.25</v>
      </c>
      <c r="I1751" s="30">
        <f>(C1751-C1750)*'ADF test'!$E$3</f>
        <v>-8.9486175859253372</v>
      </c>
      <c r="J1751" s="5">
        <f t="shared" si="344"/>
        <v>0</v>
      </c>
      <c r="K1751" s="49">
        <f t="shared" si="350"/>
        <v>-49</v>
      </c>
      <c r="L1751" s="5">
        <f t="shared" si="345"/>
        <v>0</v>
      </c>
      <c r="M1751" s="49">
        <f t="shared" si="351"/>
        <v>-2355</v>
      </c>
      <c r="N1751" s="42">
        <f t="shared" si="342"/>
        <v>0</v>
      </c>
      <c r="P1751" s="5">
        <f t="shared" si="346"/>
        <v>208.25</v>
      </c>
      <c r="Q1751" s="5">
        <f t="shared" si="347"/>
        <v>-438.4822617103415</v>
      </c>
      <c r="R1751" s="5">
        <f t="shared" si="348"/>
        <v>-230.2322617103415</v>
      </c>
      <c r="S1751" s="3">
        <f t="shared" si="349"/>
        <v>51708.269630238334</v>
      </c>
    </row>
    <row r="1752" spans="1:19" x14ac:dyDescent="0.3">
      <c r="A1752" s="4">
        <v>42865</v>
      </c>
      <c r="B1752" s="11">
        <v>180.85000600000001</v>
      </c>
      <c r="C1752" s="11">
        <v>176.699997</v>
      </c>
      <c r="D1752" s="3">
        <f>B1752-'ADF test'!$E$3*'Profitability analysis'!C1752</f>
        <v>-0.89956248688051232</v>
      </c>
      <c r="E1752" s="3">
        <f t="shared" si="343"/>
        <v>-9.7361106058454379</v>
      </c>
      <c r="F1752" s="3">
        <f t="shared" si="352"/>
        <v>9.7315108359596163</v>
      </c>
      <c r="G1752" s="17">
        <f t="shared" si="353"/>
        <v>0.90803455577651426</v>
      </c>
      <c r="H1752" s="30">
        <f t="shared" si="354"/>
        <v>-0.25</v>
      </c>
      <c r="I1752" s="30">
        <f>(C1752-C1751)*'ADF test'!$E$3</f>
        <v>-2.3142984495663641</v>
      </c>
      <c r="J1752" s="5">
        <f t="shared" si="344"/>
        <v>0</v>
      </c>
      <c r="K1752" s="49">
        <f t="shared" si="350"/>
        <v>-49</v>
      </c>
      <c r="L1752" s="5">
        <f t="shared" si="345"/>
        <v>0</v>
      </c>
      <c r="M1752" s="49">
        <f t="shared" si="351"/>
        <v>-2355</v>
      </c>
      <c r="N1752" s="42">
        <f t="shared" si="342"/>
        <v>0</v>
      </c>
      <c r="P1752" s="5">
        <f t="shared" si="346"/>
        <v>12.25</v>
      </c>
      <c r="Q1752" s="5">
        <f t="shared" si="347"/>
        <v>-113.40062402875184</v>
      </c>
      <c r="R1752" s="5">
        <f t="shared" si="348"/>
        <v>-101.15062402875184</v>
      </c>
      <c r="S1752" s="3">
        <f t="shared" si="349"/>
        <v>51607.119006209585</v>
      </c>
    </row>
    <row r="1753" spans="1:19" x14ac:dyDescent="0.3">
      <c r="A1753" s="4">
        <v>42866</v>
      </c>
      <c r="B1753" s="11">
        <v>182.39999399999999</v>
      </c>
      <c r="C1753" s="11">
        <v>177.89999399999999</v>
      </c>
      <c r="D1753" s="3">
        <f>B1753-'ADF test'!$E$3*'Profitability analysis'!C1753</f>
        <v>-0.58386390758465723</v>
      </c>
      <c r="E1753" s="3">
        <f t="shared" si="343"/>
        <v>-8.9609717040900883</v>
      </c>
      <c r="F1753" s="3">
        <f t="shared" si="352"/>
        <v>9.4927214291196158</v>
      </c>
      <c r="G1753" s="17">
        <f t="shared" si="353"/>
        <v>0.88247694394655274</v>
      </c>
      <c r="H1753" s="30">
        <f t="shared" si="354"/>
        <v>1.5499879999999848</v>
      </c>
      <c r="I1753" s="30">
        <f>(C1753-C1752)*'ADF test'!$E$3</f>
        <v>1.2342894207041242</v>
      </c>
      <c r="J1753" s="5">
        <f t="shared" si="344"/>
        <v>0</v>
      </c>
      <c r="K1753" s="49">
        <f t="shared" si="350"/>
        <v>-49</v>
      </c>
      <c r="L1753" s="5">
        <f t="shared" si="345"/>
        <v>0</v>
      </c>
      <c r="M1753" s="49">
        <f t="shared" si="351"/>
        <v>-2355</v>
      </c>
      <c r="N1753" s="42">
        <f t="shared" si="342"/>
        <v>0</v>
      </c>
      <c r="P1753" s="5">
        <f t="shared" si="346"/>
        <v>-75.949411999999256</v>
      </c>
      <c r="Q1753" s="5">
        <f t="shared" si="347"/>
        <v>60.480181614502087</v>
      </c>
      <c r="R1753" s="5">
        <f t="shared" si="348"/>
        <v>-15.46923038549717</v>
      </c>
      <c r="S1753" s="3">
        <f t="shared" si="349"/>
        <v>51591.649775824088</v>
      </c>
    </row>
    <row r="1754" spans="1:19" x14ac:dyDescent="0.3">
      <c r="A1754" s="4">
        <v>42867</v>
      </c>
      <c r="B1754" s="11">
        <v>178.85000600000001</v>
      </c>
      <c r="C1754" s="11">
        <v>174.5</v>
      </c>
      <c r="D1754" s="3">
        <f>B1754-'ADF test'!$E$3*'Profitability analysis'!C1754</f>
        <v>-0.63669597748022966</v>
      </c>
      <c r="E1754" s="3">
        <f t="shared" si="343"/>
        <v>-8.1738320845251895</v>
      </c>
      <c r="F1754" s="3">
        <f t="shared" si="352"/>
        <v>9.1541690360380894</v>
      </c>
      <c r="G1754" s="17">
        <f t="shared" si="353"/>
        <v>0.8233555746428538</v>
      </c>
      <c r="H1754" s="30">
        <f t="shared" si="354"/>
        <v>-3.5499879999999848</v>
      </c>
      <c r="I1754" s="30">
        <f>(C1754-C1753)*'ADF test'!$E$3</f>
        <v>-3.4971559301044102</v>
      </c>
      <c r="J1754" s="5">
        <f t="shared" si="344"/>
        <v>0</v>
      </c>
      <c r="K1754" s="49">
        <f t="shared" si="350"/>
        <v>-49</v>
      </c>
      <c r="L1754" s="5">
        <f t="shared" si="345"/>
        <v>0</v>
      </c>
      <c r="M1754" s="49">
        <f t="shared" si="351"/>
        <v>-2355</v>
      </c>
      <c r="N1754" s="42">
        <f t="shared" si="342"/>
        <v>0</v>
      </c>
      <c r="P1754" s="5">
        <f t="shared" si="346"/>
        <v>173.94941199999926</v>
      </c>
      <c r="Q1754" s="5">
        <f t="shared" si="347"/>
        <v>-171.36064057511609</v>
      </c>
      <c r="R1754" s="5">
        <f t="shared" si="348"/>
        <v>2.5887714248831628</v>
      </c>
      <c r="S1754" s="3">
        <f t="shared" si="349"/>
        <v>51594.23854724897</v>
      </c>
    </row>
    <row r="1755" spans="1:19" x14ac:dyDescent="0.3">
      <c r="A1755" s="4">
        <v>42870</v>
      </c>
      <c r="B1755" s="11">
        <v>181.10000600000001</v>
      </c>
      <c r="C1755" s="11">
        <v>173.800003</v>
      </c>
      <c r="D1755" s="3">
        <f>B1755-'ADF test'!$E$3*'Profitability analysis'!C1755</f>
        <v>2.3333048988758094</v>
      </c>
      <c r="E1755" s="3">
        <f t="shared" si="343"/>
        <v>-7.359073128670417</v>
      </c>
      <c r="F1755" s="3">
        <f t="shared" si="352"/>
        <v>8.956693978503294</v>
      </c>
      <c r="G1755" s="17">
        <f t="shared" si="353"/>
        <v>1.0821379016419035</v>
      </c>
      <c r="H1755" s="30">
        <f t="shared" si="354"/>
        <v>2.25</v>
      </c>
      <c r="I1755" s="30">
        <f>(C1755-C1754)*'ADF test'!$E$3</f>
        <v>-0.72000087635604326</v>
      </c>
      <c r="J1755" s="5">
        <f t="shared" si="344"/>
        <v>-1</v>
      </c>
      <c r="K1755" s="49">
        <f t="shared" si="350"/>
        <v>-50</v>
      </c>
      <c r="L1755" s="5">
        <f t="shared" si="345"/>
        <v>-1</v>
      </c>
      <c r="M1755" s="49">
        <f t="shared" si="351"/>
        <v>-2356</v>
      </c>
      <c r="N1755" s="42">
        <f t="shared" si="342"/>
        <v>-1</v>
      </c>
      <c r="P1755" s="5">
        <f t="shared" si="346"/>
        <v>-110.25</v>
      </c>
      <c r="Q1755" s="5">
        <f t="shared" si="347"/>
        <v>-35.280042941446119</v>
      </c>
      <c r="R1755" s="5">
        <f t="shared" si="348"/>
        <v>-145.53004294144611</v>
      </c>
      <c r="S1755" s="3">
        <f t="shared" si="349"/>
        <v>51448.70850430752</v>
      </c>
    </row>
    <row r="1756" spans="1:19" x14ac:dyDescent="0.3">
      <c r="A1756" s="4">
        <v>42871</v>
      </c>
      <c r="B1756" s="11">
        <v>187.35000600000001</v>
      </c>
      <c r="C1756" s="11">
        <v>180.5</v>
      </c>
      <c r="D1756" s="3">
        <f>B1756-'ADF test'!$E$3*'Profitability analysis'!C1756</f>
        <v>1.6918414903427959</v>
      </c>
      <c r="E1756" s="3">
        <f t="shared" si="343"/>
        <v>-6.6016013247177492</v>
      </c>
      <c r="F1756" s="3">
        <f t="shared" si="352"/>
        <v>8.7181881119930509</v>
      </c>
      <c r="G1756" s="17">
        <f t="shared" si="353"/>
        <v>0.95128055377146403</v>
      </c>
      <c r="H1756" s="30">
        <f t="shared" si="354"/>
        <v>6.25</v>
      </c>
      <c r="I1756" s="30">
        <f>(C1756-C1755)*'ADF test'!$E$3</f>
        <v>6.8914634085330144</v>
      </c>
      <c r="J1756" s="5">
        <f t="shared" si="344"/>
        <v>0</v>
      </c>
      <c r="K1756" s="49">
        <f t="shared" si="350"/>
        <v>-50</v>
      </c>
      <c r="L1756" s="5">
        <f t="shared" si="345"/>
        <v>0</v>
      </c>
      <c r="M1756" s="49">
        <f t="shared" si="351"/>
        <v>-2356</v>
      </c>
      <c r="N1756" s="42">
        <f t="shared" si="342"/>
        <v>0</v>
      </c>
      <c r="P1756" s="5">
        <f t="shared" si="346"/>
        <v>-312.5</v>
      </c>
      <c r="Q1756" s="5">
        <f t="shared" si="347"/>
        <v>344.57317042665073</v>
      </c>
      <c r="R1756" s="5">
        <f t="shared" si="348"/>
        <v>32.073170426650734</v>
      </c>
      <c r="S1756" s="3">
        <f t="shared" si="349"/>
        <v>51480.781674734171</v>
      </c>
    </row>
    <row r="1757" spans="1:19" x14ac:dyDescent="0.3">
      <c r="A1757" s="4">
        <v>42872</v>
      </c>
      <c r="B1757" s="11">
        <v>184.85000600000001</v>
      </c>
      <c r="C1757" s="11">
        <v>179.89999399999999</v>
      </c>
      <c r="D1757" s="3">
        <f>B1757-'ADF test'!$E$3*'Profitability analysis'!C1757</f>
        <v>-0.19100608497697635</v>
      </c>
      <c r="E1757" s="3">
        <f t="shared" si="343"/>
        <v>-5.9044627956746787</v>
      </c>
      <c r="F1757" s="3">
        <f t="shared" si="352"/>
        <v>8.3467105046430135</v>
      </c>
      <c r="G1757" s="17">
        <f t="shared" si="353"/>
        <v>0.68451597878223824</v>
      </c>
      <c r="H1757" s="30">
        <f t="shared" si="354"/>
        <v>-2.5</v>
      </c>
      <c r="I1757" s="30">
        <f>(C1757-C1756)*'ADF test'!$E$3</f>
        <v>-0.61715242468023712</v>
      </c>
      <c r="J1757" s="5">
        <f t="shared" si="344"/>
        <v>0</v>
      </c>
      <c r="K1757" s="49">
        <f t="shared" si="350"/>
        <v>-50</v>
      </c>
      <c r="L1757" s="5">
        <f t="shared" si="345"/>
        <v>0</v>
      </c>
      <c r="M1757" s="49">
        <f t="shared" si="351"/>
        <v>-2356</v>
      </c>
      <c r="N1757" s="42">
        <f t="shared" si="342"/>
        <v>0</v>
      </c>
      <c r="P1757" s="5">
        <f t="shared" si="346"/>
        <v>125</v>
      </c>
      <c r="Q1757" s="5">
        <f t="shared" si="347"/>
        <v>-30.857621234011855</v>
      </c>
      <c r="R1757" s="5">
        <f t="shared" si="348"/>
        <v>94.142378765988141</v>
      </c>
      <c r="S1757" s="3">
        <f t="shared" si="349"/>
        <v>51574.924053500159</v>
      </c>
    </row>
    <row r="1758" spans="1:19" x14ac:dyDescent="0.3">
      <c r="A1758" s="4">
        <v>42873</v>
      </c>
      <c r="B1758" s="11">
        <v>179.14999399999999</v>
      </c>
      <c r="C1758" s="11">
        <v>175.89999399999999</v>
      </c>
      <c r="D1758" s="3">
        <f>B1758-'ADF test'!$E$3*'Profitability analysis'!C1758</f>
        <v>-1.7767097301923229</v>
      </c>
      <c r="E1758" s="3">
        <f t="shared" si="343"/>
        <v>-5.2874664860117848</v>
      </c>
      <c r="F1758" s="3">
        <f t="shared" si="352"/>
        <v>7.920143852771794</v>
      </c>
      <c r="G1758" s="17">
        <f t="shared" si="353"/>
        <v>0.44326931695701594</v>
      </c>
      <c r="H1758" s="30">
        <f t="shared" si="354"/>
        <v>-5.7000120000000152</v>
      </c>
      <c r="I1758" s="30">
        <f>(C1758-C1757)*'ADF test'!$E$3</f>
        <v>-4.1143083547846473</v>
      </c>
      <c r="J1758" s="5">
        <f t="shared" si="344"/>
        <v>0</v>
      </c>
      <c r="K1758" s="49">
        <f t="shared" si="350"/>
        <v>-50</v>
      </c>
      <c r="L1758" s="5">
        <f t="shared" si="345"/>
        <v>0</v>
      </c>
      <c r="M1758" s="49">
        <f t="shared" si="351"/>
        <v>-2356</v>
      </c>
      <c r="N1758" s="42">
        <f t="shared" si="342"/>
        <v>0</v>
      </c>
      <c r="P1758" s="5">
        <f t="shared" si="346"/>
        <v>285.00060000000076</v>
      </c>
      <c r="Q1758" s="5">
        <f t="shared" si="347"/>
        <v>-205.71541773923235</v>
      </c>
      <c r="R1758" s="5">
        <f t="shared" si="348"/>
        <v>79.285182260768408</v>
      </c>
      <c r="S1758" s="3">
        <f t="shared" si="349"/>
        <v>51654.209235760929</v>
      </c>
    </row>
    <row r="1759" spans="1:19" x14ac:dyDescent="0.3">
      <c r="A1759" s="4">
        <v>42874</v>
      </c>
      <c r="B1759" s="11">
        <v>178.300003</v>
      </c>
      <c r="C1759" s="11">
        <v>174.60000600000001</v>
      </c>
      <c r="D1759" s="3">
        <f>B1759-'ADF test'!$E$3*'Profitability analysis'!C1759</f>
        <v>-1.289562857812399</v>
      </c>
      <c r="E1759" s="3">
        <f t="shared" si="343"/>
        <v>-4.6850885938671416</v>
      </c>
      <c r="F1759" s="3">
        <f t="shared" si="352"/>
        <v>7.4883072536892517</v>
      </c>
      <c r="G1759" s="17">
        <f t="shared" si="353"/>
        <v>0.4534436984248843</v>
      </c>
      <c r="H1759" s="30">
        <f t="shared" si="354"/>
        <v>-0.84999099999998862</v>
      </c>
      <c r="I1759" s="30">
        <f>(C1759-C1758)*'ADF test'!$E$3</f>
        <v>-1.3371378723799303</v>
      </c>
      <c r="J1759" s="5">
        <f t="shared" si="344"/>
        <v>0</v>
      </c>
      <c r="K1759" s="49">
        <f t="shared" si="350"/>
        <v>-50</v>
      </c>
      <c r="L1759" s="5">
        <f t="shared" si="345"/>
        <v>0</v>
      </c>
      <c r="M1759" s="49">
        <f t="shared" si="351"/>
        <v>-2356</v>
      </c>
      <c r="N1759" s="42">
        <f t="shared" si="342"/>
        <v>0</v>
      </c>
      <c r="P1759" s="5">
        <f t="shared" si="346"/>
        <v>42.499549999999431</v>
      </c>
      <c r="Q1759" s="5">
        <f t="shared" si="347"/>
        <v>-66.856893618996509</v>
      </c>
      <c r="R1759" s="5">
        <f t="shared" si="348"/>
        <v>-24.357343618997078</v>
      </c>
      <c r="S1759" s="3">
        <f t="shared" si="349"/>
        <v>51629.851892141931</v>
      </c>
    </row>
    <row r="1760" spans="1:19" x14ac:dyDescent="0.3">
      <c r="A1760" s="4">
        <v>42877</v>
      </c>
      <c r="B1760" s="11">
        <v>158.5</v>
      </c>
      <c r="C1760" s="11">
        <v>168.14999399999999</v>
      </c>
      <c r="D1760" s="3">
        <f>B1760-'ADF test'!$E$3*'Profitability analysis'!C1760</f>
        <v>-14.455231292797066</v>
      </c>
      <c r="E1760" s="3">
        <f t="shared" si="343"/>
        <v>-4.5860432747079463</v>
      </c>
      <c r="F1760" s="3">
        <f t="shared" si="352"/>
        <v>7.3319873797161303</v>
      </c>
      <c r="G1760" s="17">
        <f t="shared" si="353"/>
        <v>-1.3460454181075283</v>
      </c>
      <c r="H1760" s="30">
        <f t="shared" si="354"/>
        <v>-19.800003000000004</v>
      </c>
      <c r="I1760" s="30">
        <f>(C1760-C1759)*'ADF test'!$E$3</f>
        <v>-6.6343345650153234</v>
      </c>
      <c r="J1760" s="5">
        <f t="shared" si="344"/>
        <v>1</v>
      </c>
      <c r="K1760" s="49">
        <f t="shared" si="350"/>
        <v>-49</v>
      </c>
      <c r="L1760" s="5">
        <f t="shared" si="345"/>
        <v>0</v>
      </c>
      <c r="M1760" s="49">
        <f t="shared" si="351"/>
        <v>-2356</v>
      </c>
      <c r="N1760" s="42">
        <f t="shared" si="342"/>
        <v>1</v>
      </c>
      <c r="P1760" s="5">
        <f t="shared" si="346"/>
        <v>990.00015000000019</v>
      </c>
      <c r="Q1760" s="5">
        <f t="shared" si="347"/>
        <v>-331.71672825076615</v>
      </c>
      <c r="R1760" s="5">
        <f t="shared" si="348"/>
        <v>658.28342174923409</v>
      </c>
      <c r="S1760" s="3">
        <f t="shared" si="349"/>
        <v>52288.135313891165</v>
      </c>
    </row>
    <row r="1761" spans="1:19" x14ac:dyDescent="0.3">
      <c r="A1761" s="4">
        <v>42878</v>
      </c>
      <c r="B1761" s="11">
        <v>146.449997</v>
      </c>
      <c r="C1761" s="11">
        <v>163.800003</v>
      </c>
      <c r="D1761" s="3">
        <f>B1761-'ADF test'!$E$3*'Profitability analysis'!C1761</f>
        <v>-22.030933214162587</v>
      </c>
      <c r="E1761" s="3">
        <f t="shared" si="343"/>
        <v>-4.8191410768530778</v>
      </c>
      <c r="F1761" s="3">
        <f t="shared" si="352"/>
        <v>7.773593441851868</v>
      </c>
      <c r="G1761" s="17">
        <f t="shared" si="353"/>
        <v>-2.2141358775780304</v>
      </c>
      <c r="H1761" s="30">
        <f t="shared" si="354"/>
        <v>-12.050003000000004</v>
      </c>
      <c r="I1761" s="30">
        <f>(C1761-C1760)*'ADF test'!$E$3</f>
        <v>-4.4743010786344941</v>
      </c>
      <c r="J1761" s="5">
        <f t="shared" si="344"/>
        <v>10</v>
      </c>
      <c r="K1761" s="49">
        <f t="shared" si="350"/>
        <v>-39</v>
      </c>
      <c r="L1761" s="5">
        <f t="shared" si="345"/>
        <v>0</v>
      </c>
      <c r="M1761" s="49">
        <f t="shared" si="351"/>
        <v>-2356</v>
      </c>
      <c r="N1761" s="42">
        <f t="shared" si="342"/>
        <v>10</v>
      </c>
      <c r="P1761" s="5">
        <f t="shared" si="346"/>
        <v>590.45014700000024</v>
      </c>
      <c r="Q1761" s="5">
        <f t="shared" si="347"/>
        <v>-219.24075285309021</v>
      </c>
      <c r="R1761" s="5">
        <f t="shared" si="348"/>
        <v>371.20939414691003</v>
      </c>
      <c r="S1761" s="3">
        <f t="shared" si="349"/>
        <v>52659.344708038072</v>
      </c>
    </row>
    <row r="1762" spans="1:19" x14ac:dyDescent="0.3">
      <c r="A1762" s="4">
        <v>42879</v>
      </c>
      <c r="B1762" s="11">
        <v>141.199997</v>
      </c>
      <c r="C1762" s="11">
        <v>161</v>
      </c>
      <c r="D1762" s="3">
        <f>B1762-'ADF test'!$E$3*'Profitability analysis'!C1762</f>
        <v>-24.400914280082048</v>
      </c>
      <c r="E1762" s="3">
        <f t="shared" si="343"/>
        <v>-5.1543805097807081</v>
      </c>
      <c r="F1762" s="3">
        <f t="shared" si="352"/>
        <v>8.3908619294764488</v>
      </c>
      <c r="G1762" s="17">
        <f t="shared" si="353"/>
        <v>-2.2937493111035181</v>
      </c>
      <c r="H1762" s="30">
        <f t="shared" si="354"/>
        <v>-5.25</v>
      </c>
      <c r="I1762" s="30">
        <f>(C1762-C1761)*'ADF test'!$E$3</f>
        <v>-2.8800189340805229</v>
      </c>
      <c r="J1762" s="5">
        <f t="shared" si="344"/>
        <v>10</v>
      </c>
      <c r="K1762" s="49">
        <f t="shared" si="350"/>
        <v>-29</v>
      </c>
      <c r="L1762" s="5">
        <f t="shared" si="345"/>
        <v>0</v>
      </c>
      <c r="M1762" s="49">
        <f t="shared" si="351"/>
        <v>-2356</v>
      </c>
      <c r="N1762" s="42">
        <f t="shared" si="342"/>
        <v>10</v>
      </c>
      <c r="P1762" s="5">
        <f t="shared" si="346"/>
        <v>204.75</v>
      </c>
      <c r="Q1762" s="5">
        <f t="shared" si="347"/>
        <v>-112.32073842914039</v>
      </c>
      <c r="R1762" s="5">
        <f t="shared" si="348"/>
        <v>92.429261570859609</v>
      </c>
      <c r="S1762" s="3">
        <f t="shared" si="349"/>
        <v>52751.773969608934</v>
      </c>
    </row>
    <row r="1763" spans="1:19" x14ac:dyDescent="0.3">
      <c r="A1763" s="4">
        <v>42880</v>
      </c>
      <c r="B1763" s="11">
        <v>148.949997</v>
      </c>
      <c r="C1763" s="11">
        <v>164.300003</v>
      </c>
      <c r="D1763" s="3">
        <f>B1763-'ADF test'!$E$3*'Profitability analysis'!C1763</f>
        <v>-20.04522175851065</v>
      </c>
      <c r="E1763" s="3">
        <f t="shared" si="343"/>
        <v>-5.357714733635869</v>
      </c>
      <c r="F1763" s="3">
        <f t="shared" si="352"/>
        <v>8.6801572018356694</v>
      </c>
      <c r="G1763" s="17">
        <f t="shared" si="353"/>
        <v>-1.6920784593358151</v>
      </c>
      <c r="H1763" s="30">
        <f t="shared" si="354"/>
        <v>7.75</v>
      </c>
      <c r="I1763" s="30">
        <f>(C1763-C1762)*'ADF test'!$E$3</f>
        <v>3.3943074784286038</v>
      </c>
      <c r="J1763" s="5">
        <f t="shared" si="344"/>
        <v>10</v>
      </c>
      <c r="K1763" s="49">
        <f t="shared" si="350"/>
        <v>-19</v>
      </c>
      <c r="L1763" s="5">
        <f t="shared" si="345"/>
        <v>0</v>
      </c>
      <c r="M1763" s="49">
        <f t="shared" si="351"/>
        <v>-2356</v>
      </c>
      <c r="N1763" s="42">
        <f t="shared" ref="N1763:N1826" si="355">IF(J1763&lt;&gt;"",J1763,IF(L1763&lt;&gt;"",L1763,N1762))</f>
        <v>10</v>
      </c>
      <c r="P1763" s="5">
        <f t="shared" si="346"/>
        <v>-224.75</v>
      </c>
      <c r="Q1763" s="5">
        <f t="shared" si="347"/>
        <v>98.434916874429504</v>
      </c>
      <c r="R1763" s="5">
        <f t="shared" si="348"/>
        <v>-126.3150831255705</v>
      </c>
      <c r="S1763" s="3">
        <f t="shared" si="349"/>
        <v>52625.458886483364</v>
      </c>
    </row>
    <row r="1764" spans="1:19" x14ac:dyDescent="0.3">
      <c r="A1764" s="4">
        <v>42881</v>
      </c>
      <c r="B1764" s="11">
        <v>148.64999399999999</v>
      </c>
      <c r="C1764" s="11">
        <v>161.14999399999999</v>
      </c>
      <c r="D1764" s="3">
        <f>B1764-'ADF test'!$E$3*'Profitability analysis'!C1764</f>
        <v>-17.105197671923946</v>
      </c>
      <c r="E1764" s="3">
        <f t="shared" ref="E1764:E1827" si="356">AVERAGE(D1735:D1764)</f>
        <v>-5.4786679636069602</v>
      </c>
      <c r="F1764" s="3">
        <f t="shared" si="352"/>
        <v>8.8213238836789483</v>
      </c>
      <c r="G1764" s="17">
        <f t="shared" si="353"/>
        <v>-1.3180028147280907</v>
      </c>
      <c r="H1764" s="30">
        <f t="shared" si="354"/>
        <v>-0.30000300000000379</v>
      </c>
      <c r="I1764" s="30">
        <f>(C1764-C1763)*'ADF test'!$E$3</f>
        <v>-3.2400270865867196</v>
      </c>
      <c r="J1764" s="5">
        <f t="shared" ref="J1764:J1827" si="357">IF(AND(G1764&lt;-1.5,G1764&gt;-2.5),10,IF(AND(G1764&lt;-1,G1764&gt;-1.5),1,IF(AND(G1764&gt;1.5,G1764&lt;2.5),-10,IF(AND(G1764&gt;1,G1764&lt;1.5),-1,0))))</f>
        <v>1</v>
      </c>
      <c r="K1764" s="49">
        <f t="shared" si="350"/>
        <v>-18</v>
      </c>
      <c r="L1764" s="5">
        <f t="shared" ref="L1764:L1827" si="358">IF(AND(G1764&gt;1.5,G1764&lt;2.5),-10,IF(AND(G1764&gt;1,G1764&lt;1.5),-1,0))</f>
        <v>0</v>
      </c>
      <c r="M1764" s="49">
        <f t="shared" si="351"/>
        <v>-2356</v>
      </c>
      <c r="N1764" s="42">
        <f t="shared" si="355"/>
        <v>1</v>
      </c>
      <c r="P1764" s="5">
        <f t="shared" ref="P1764:P1827" si="359">K1763*H1764</f>
        <v>5.7000570000000721</v>
      </c>
      <c r="Q1764" s="5">
        <f t="shared" ref="Q1764:Q1827" si="360">I1764*-1*K1763</f>
        <v>-61.56051464514767</v>
      </c>
      <c r="R1764" s="5">
        <f t="shared" ref="R1764:R1827" si="361">SUM(P1764:Q1764)</f>
        <v>-55.860457645147598</v>
      </c>
      <c r="S1764" s="3">
        <f t="shared" ref="S1764:S1827" si="362">R1764+S1763</f>
        <v>52569.598428838217</v>
      </c>
    </row>
    <row r="1765" spans="1:19" x14ac:dyDescent="0.3">
      <c r="A1765" s="4">
        <v>42884</v>
      </c>
      <c r="B1765" s="11">
        <v>142.85000600000001</v>
      </c>
      <c r="C1765" s="11">
        <v>153.300003</v>
      </c>
      <c r="D1765" s="3">
        <f>B1765-'ADF test'!$E$3*'Profitability analysis'!C1765</f>
        <v>-14.830864782852871</v>
      </c>
      <c r="E1765" s="3">
        <f t="shared" si="356"/>
        <v>-5.6336199020941482</v>
      </c>
      <c r="F1765" s="3">
        <f t="shared" si="352"/>
        <v>8.9467311740550688</v>
      </c>
      <c r="G1765" s="17">
        <f t="shared" si="353"/>
        <v>-1.0280005849991478</v>
      </c>
      <c r="H1765" s="30">
        <f t="shared" si="354"/>
        <v>-5.7999879999999848</v>
      </c>
      <c r="I1765" s="30">
        <f>(C1765-C1764)*'ADF test'!$E$3</f>
        <v>-8.0743208890710605</v>
      </c>
      <c r="J1765" s="5">
        <f t="shared" si="357"/>
        <v>1</v>
      </c>
      <c r="K1765" s="49">
        <f t="shared" ref="K1765:K1828" si="363">J1765+K1764</f>
        <v>-17</v>
      </c>
      <c r="L1765" s="5">
        <f t="shared" si="358"/>
        <v>0</v>
      </c>
      <c r="M1765" s="49">
        <f t="shared" ref="M1765:M1828" si="364">L1765+M1764</f>
        <v>-2356</v>
      </c>
      <c r="N1765" s="42">
        <f t="shared" si="355"/>
        <v>1</v>
      </c>
      <c r="P1765" s="5">
        <f t="shared" si="359"/>
        <v>104.39978399999973</v>
      </c>
      <c r="Q1765" s="5">
        <f t="shared" si="360"/>
        <v>-145.33777600327909</v>
      </c>
      <c r="R1765" s="5">
        <f t="shared" si="361"/>
        <v>-40.937992003279362</v>
      </c>
      <c r="S1765" s="3">
        <f t="shared" si="362"/>
        <v>52528.660436834936</v>
      </c>
    </row>
    <row r="1766" spans="1:19" x14ac:dyDescent="0.3">
      <c r="A1766" s="4">
        <v>42885</v>
      </c>
      <c r="B1766" s="11">
        <v>146.85000600000001</v>
      </c>
      <c r="C1766" s="11">
        <v>155.75</v>
      </c>
      <c r="D1766" s="3">
        <f>B1766-'ADF test'!$E$3*'Profitability analysis'!C1766</f>
        <v>-13.350875564427184</v>
      </c>
      <c r="E1766" s="3">
        <f t="shared" si="356"/>
        <v>-5.7087153949458287</v>
      </c>
      <c r="F1766" s="3">
        <f t="shared" si="352"/>
        <v>9.0034538384953855</v>
      </c>
      <c r="G1766" s="17">
        <f t="shared" si="353"/>
        <v>-0.84880317115708981</v>
      </c>
      <c r="H1766" s="30">
        <f t="shared" si="354"/>
        <v>4</v>
      </c>
      <c r="I1766" s="30">
        <f>(C1766-C1765)*'ADF test'!$E$3</f>
        <v>2.5200107815743267</v>
      </c>
      <c r="J1766" s="5">
        <f t="shared" si="357"/>
        <v>0</v>
      </c>
      <c r="K1766" s="49">
        <f t="shared" si="363"/>
        <v>-17</v>
      </c>
      <c r="L1766" s="5">
        <f t="shared" si="358"/>
        <v>0</v>
      </c>
      <c r="M1766" s="49">
        <f t="shared" si="364"/>
        <v>-2356</v>
      </c>
      <c r="N1766" s="42">
        <f t="shared" si="355"/>
        <v>0</v>
      </c>
      <c r="P1766" s="5">
        <f t="shared" si="359"/>
        <v>-68</v>
      </c>
      <c r="Q1766" s="5">
        <f t="shared" si="360"/>
        <v>42.840183286763555</v>
      </c>
      <c r="R1766" s="5">
        <f t="shared" si="361"/>
        <v>-25.159816713236445</v>
      </c>
      <c r="S1766" s="3">
        <f t="shared" si="362"/>
        <v>52503.500620121697</v>
      </c>
    </row>
    <row r="1767" spans="1:19" x14ac:dyDescent="0.3">
      <c r="A1767" s="4">
        <v>42886</v>
      </c>
      <c r="B1767" s="11">
        <v>141.35000600000001</v>
      </c>
      <c r="C1767" s="11">
        <v>155.5</v>
      </c>
      <c r="D1767" s="3">
        <f>B1767-'ADF test'!$E$3*'Profitability analysis'!C1767</f>
        <v>-18.593731292253153</v>
      </c>
      <c r="E1767" s="3">
        <f t="shared" si="356"/>
        <v>-6.1345724320652382</v>
      </c>
      <c r="F1767" s="3">
        <f t="shared" si="352"/>
        <v>9.3058645029891203</v>
      </c>
      <c r="G1767" s="17">
        <f t="shared" si="353"/>
        <v>-1.3388502332250733</v>
      </c>
      <c r="H1767" s="30">
        <f t="shared" si="354"/>
        <v>-5.5</v>
      </c>
      <c r="I1767" s="30">
        <f>(C1767-C1766)*'ADF test'!$E$3</f>
        <v>-0.25714427217404046</v>
      </c>
      <c r="J1767" s="5">
        <f t="shared" si="357"/>
        <v>1</v>
      </c>
      <c r="K1767" s="49">
        <f t="shared" si="363"/>
        <v>-16</v>
      </c>
      <c r="L1767" s="5">
        <f t="shared" si="358"/>
        <v>0</v>
      </c>
      <c r="M1767" s="49">
        <f t="shared" si="364"/>
        <v>-2356</v>
      </c>
      <c r="N1767" s="42">
        <f t="shared" si="355"/>
        <v>1</v>
      </c>
      <c r="P1767" s="5">
        <f t="shared" si="359"/>
        <v>93.5</v>
      </c>
      <c r="Q1767" s="5">
        <f t="shared" si="360"/>
        <v>-4.3714526269586873</v>
      </c>
      <c r="R1767" s="5">
        <f t="shared" si="361"/>
        <v>89.128547373041314</v>
      </c>
      <c r="S1767" s="3">
        <f t="shared" si="362"/>
        <v>52592.629167494735</v>
      </c>
    </row>
    <row r="1768" spans="1:19" x14ac:dyDescent="0.3">
      <c r="A1768" s="4">
        <v>42887</v>
      </c>
      <c r="B1768" s="11">
        <v>143.89999399999999</v>
      </c>
      <c r="C1768" s="11">
        <v>157.699997</v>
      </c>
      <c r="D1768" s="3">
        <f>B1768-'ADF test'!$E$3*'Profitability analysis'!C1768</f>
        <v>-18.306609801653451</v>
      </c>
      <c r="E1768" s="3">
        <f t="shared" si="356"/>
        <v>-6.5650023062337421</v>
      </c>
      <c r="F1768" s="3">
        <f t="shared" si="352"/>
        <v>9.5654295573415205</v>
      </c>
      <c r="G1768" s="17">
        <f t="shared" si="353"/>
        <v>-1.2275044654328107</v>
      </c>
      <c r="H1768" s="30">
        <f t="shared" si="354"/>
        <v>2.5499879999999848</v>
      </c>
      <c r="I1768" s="30">
        <f>(C1768-C1767)*'ADF test'!$E$3</f>
        <v>2.2628665094002862</v>
      </c>
      <c r="J1768" s="5">
        <f t="shared" si="357"/>
        <v>1</v>
      </c>
      <c r="K1768" s="49">
        <f t="shared" si="363"/>
        <v>-15</v>
      </c>
      <c r="L1768" s="5">
        <f t="shared" si="358"/>
        <v>0</v>
      </c>
      <c r="M1768" s="49">
        <f t="shared" si="364"/>
        <v>-2356</v>
      </c>
      <c r="N1768" s="42">
        <f t="shared" si="355"/>
        <v>1</v>
      </c>
      <c r="P1768" s="5">
        <f t="shared" si="359"/>
        <v>-40.799807999999757</v>
      </c>
      <c r="Q1768" s="5">
        <f t="shared" si="360"/>
        <v>36.20586415040458</v>
      </c>
      <c r="R1768" s="5">
        <f t="shared" si="361"/>
        <v>-4.5939438495951777</v>
      </c>
      <c r="S1768" s="3">
        <f t="shared" si="362"/>
        <v>52588.035223645144</v>
      </c>
    </row>
    <row r="1769" spans="1:19" x14ac:dyDescent="0.3">
      <c r="A1769" s="4">
        <v>42888</v>
      </c>
      <c r="B1769" s="11">
        <v>145.85000600000001</v>
      </c>
      <c r="C1769" s="11">
        <v>160.14999399999999</v>
      </c>
      <c r="D1769" s="3">
        <f>B1769-'ADF test'!$E$3*'Profitability analysis'!C1769</f>
        <v>-18.876608583227778</v>
      </c>
      <c r="E1769" s="3">
        <f t="shared" si="356"/>
        <v>-6.9501459764836344</v>
      </c>
      <c r="F1769" s="3">
        <f t="shared" si="352"/>
        <v>9.82603494260721</v>
      </c>
      <c r="G1769" s="17">
        <f t="shared" si="353"/>
        <v>-1.2137614690366259</v>
      </c>
      <c r="H1769" s="30">
        <f t="shared" si="354"/>
        <v>1.9500120000000152</v>
      </c>
      <c r="I1769" s="30">
        <f>(C1769-C1768)*'ADF test'!$E$3</f>
        <v>2.5200107815743267</v>
      </c>
      <c r="J1769" s="5">
        <f t="shared" si="357"/>
        <v>1</v>
      </c>
      <c r="K1769" s="49">
        <f t="shared" si="363"/>
        <v>-14</v>
      </c>
      <c r="L1769" s="5">
        <f t="shared" si="358"/>
        <v>0</v>
      </c>
      <c r="M1769" s="49">
        <f t="shared" si="364"/>
        <v>-2356</v>
      </c>
      <c r="N1769" s="42">
        <f t="shared" si="355"/>
        <v>1</v>
      </c>
      <c r="P1769" s="5">
        <f t="shared" si="359"/>
        <v>-29.250180000000228</v>
      </c>
      <c r="Q1769" s="5">
        <f t="shared" si="360"/>
        <v>37.800161723614899</v>
      </c>
      <c r="R1769" s="5">
        <f t="shared" si="361"/>
        <v>8.5499817236146711</v>
      </c>
      <c r="S1769" s="3">
        <f t="shared" si="362"/>
        <v>52596.585205368756</v>
      </c>
    </row>
    <row r="1770" spans="1:19" x14ac:dyDescent="0.3">
      <c r="A1770" s="4">
        <v>42891</v>
      </c>
      <c r="B1770" s="11">
        <v>146.5</v>
      </c>
      <c r="C1770" s="11">
        <v>160.25</v>
      </c>
      <c r="D1770" s="3">
        <f>B1770-'ADF test'!$E$3*'Profitability analysis'!C1770</f>
        <v>-18.329478463559923</v>
      </c>
      <c r="E1770" s="3">
        <f t="shared" si="356"/>
        <v>-7.1915273297535149</v>
      </c>
      <c r="F1770" s="3">
        <f t="shared" si="352"/>
        <v>10.018254077264457</v>
      </c>
      <c r="G1770" s="17">
        <f t="shared" si="353"/>
        <v>-1.1117656877043081</v>
      </c>
      <c r="H1770" s="30">
        <f t="shared" si="354"/>
        <v>0.64999399999999241</v>
      </c>
      <c r="I1770" s="30">
        <f>(C1770-C1769)*'ADF test'!$E$3</f>
        <v>0.10286388033215617</v>
      </c>
      <c r="J1770" s="5">
        <f t="shared" si="357"/>
        <v>1</v>
      </c>
      <c r="K1770" s="49">
        <f t="shared" si="363"/>
        <v>-13</v>
      </c>
      <c r="L1770" s="5">
        <f t="shared" si="358"/>
        <v>0</v>
      </c>
      <c r="M1770" s="49">
        <f t="shared" si="364"/>
        <v>-2356</v>
      </c>
      <c r="N1770" s="42">
        <f t="shared" si="355"/>
        <v>1</v>
      </c>
      <c r="P1770" s="5">
        <f t="shared" si="359"/>
        <v>-9.0999159999998938</v>
      </c>
      <c r="Q1770" s="5">
        <f t="shared" si="360"/>
        <v>1.4400943246501863</v>
      </c>
      <c r="R1770" s="5">
        <f t="shared" si="361"/>
        <v>-7.6598216753497077</v>
      </c>
      <c r="S1770" s="3">
        <f t="shared" si="362"/>
        <v>52588.925383693408</v>
      </c>
    </row>
    <row r="1771" spans="1:19" x14ac:dyDescent="0.3">
      <c r="A1771" s="4">
        <v>42892</v>
      </c>
      <c r="B1771" s="11">
        <v>142.550003</v>
      </c>
      <c r="C1771" s="11">
        <v>157.60000600000001</v>
      </c>
      <c r="D1771" s="3">
        <f>B1771-'ADF test'!$E$3*'Profitability analysis'!C1771</f>
        <v>-19.553752349977628</v>
      </c>
      <c r="E1771" s="3">
        <f t="shared" si="356"/>
        <v>-7.4863844198515093</v>
      </c>
      <c r="F1771" s="3">
        <f t="shared" si="352"/>
        <v>10.252749934576446</v>
      </c>
      <c r="G1771" s="17">
        <f t="shared" si="353"/>
        <v>-1.1769884184368959</v>
      </c>
      <c r="H1771" s="30">
        <f t="shared" si="354"/>
        <v>-3.9499969999999962</v>
      </c>
      <c r="I1771" s="30">
        <f>(C1771-C1770)*'ADF test'!$E$3</f>
        <v>-2.7257231135822888</v>
      </c>
      <c r="J1771" s="5">
        <f t="shared" si="357"/>
        <v>1</v>
      </c>
      <c r="K1771" s="49">
        <f t="shared" si="363"/>
        <v>-12</v>
      </c>
      <c r="L1771" s="5">
        <f t="shared" si="358"/>
        <v>0</v>
      </c>
      <c r="M1771" s="49">
        <f t="shared" si="364"/>
        <v>-2356</v>
      </c>
      <c r="N1771" s="42">
        <f t="shared" si="355"/>
        <v>1</v>
      </c>
      <c r="P1771" s="5">
        <f t="shared" si="359"/>
        <v>51.349960999999951</v>
      </c>
      <c r="Q1771" s="5">
        <f t="shared" si="360"/>
        <v>-35.434400476569756</v>
      </c>
      <c r="R1771" s="5">
        <f t="shared" si="361"/>
        <v>15.915560523430194</v>
      </c>
      <c r="S1771" s="3">
        <f t="shared" si="362"/>
        <v>52604.840944216841</v>
      </c>
    </row>
    <row r="1772" spans="1:19" x14ac:dyDescent="0.3">
      <c r="A1772" s="4">
        <v>42893</v>
      </c>
      <c r="B1772" s="11">
        <v>145.199997</v>
      </c>
      <c r="C1772" s="11">
        <v>159.35000600000001</v>
      </c>
      <c r="D1772" s="3">
        <f>B1772-'ADF test'!$E$3*'Profitability analysis'!C1772</f>
        <v>-18.703768255195939</v>
      </c>
      <c r="E1772" s="3">
        <f t="shared" si="356"/>
        <v>-7.8029077464422283</v>
      </c>
      <c r="F1772" s="3">
        <f t="shared" si="352"/>
        <v>10.452367244006005</v>
      </c>
      <c r="G1772" s="17">
        <f t="shared" si="353"/>
        <v>-1.0429082957264917</v>
      </c>
      <c r="H1772" s="30">
        <f t="shared" si="354"/>
        <v>2.6499939999999924</v>
      </c>
      <c r="I1772" s="30">
        <f>(C1772-C1771)*'ADF test'!$E$3</f>
        <v>1.8000099052182832</v>
      </c>
      <c r="J1772" s="5">
        <f t="shared" si="357"/>
        <v>1</v>
      </c>
      <c r="K1772" s="49">
        <f t="shared" si="363"/>
        <v>-11</v>
      </c>
      <c r="L1772" s="5">
        <f t="shared" si="358"/>
        <v>0</v>
      </c>
      <c r="M1772" s="49">
        <f t="shared" si="364"/>
        <v>-2356</v>
      </c>
      <c r="N1772" s="42">
        <f t="shared" si="355"/>
        <v>1</v>
      </c>
      <c r="P1772" s="5">
        <f t="shared" si="359"/>
        <v>-31.799927999999909</v>
      </c>
      <c r="Q1772" s="5">
        <f t="shared" si="360"/>
        <v>21.600118862619397</v>
      </c>
      <c r="R1772" s="5">
        <f t="shared" si="361"/>
        <v>-10.199809137380512</v>
      </c>
      <c r="S1772" s="3">
        <f t="shared" si="362"/>
        <v>52594.641135079459</v>
      </c>
    </row>
    <row r="1773" spans="1:19" x14ac:dyDescent="0.3">
      <c r="A1773" s="4">
        <v>42894</v>
      </c>
      <c r="B1773" s="11">
        <v>143.64999399999999</v>
      </c>
      <c r="C1773" s="11">
        <v>157.39999399999999</v>
      </c>
      <c r="D1773" s="3">
        <f>B1773-'ADF test'!$E$3*'Profitability analysis'!C1773</f>
        <v>-18.248033589313337</v>
      </c>
      <c r="E1773" s="3">
        <f t="shared" si="356"/>
        <v>-8.3289543739327989</v>
      </c>
      <c r="F1773" s="3">
        <f t="shared" si="352"/>
        <v>10.570992420724336</v>
      </c>
      <c r="G1773" s="17">
        <f t="shared" si="353"/>
        <v>-0.93832999027927333</v>
      </c>
      <c r="H1773" s="30">
        <f t="shared" si="354"/>
        <v>-1.5500030000000038</v>
      </c>
      <c r="I1773" s="30">
        <f>(C1773-C1772)*'ADF test'!$E$3</f>
        <v>-2.0057376658825956</v>
      </c>
      <c r="J1773" s="5">
        <f t="shared" si="357"/>
        <v>0</v>
      </c>
      <c r="K1773" s="49">
        <f t="shared" si="363"/>
        <v>-11</v>
      </c>
      <c r="L1773" s="5">
        <f t="shared" si="358"/>
        <v>0</v>
      </c>
      <c r="M1773" s="49">
        <f t="shared" si="364"/>
        <v>-2356</v>
      </c>
      <c r="N1773" s="42">
        <f t="shared" si="355"/>
        <v>0</v>
      </c>
      <c r="P1773" s="5">
        <f t="shared" si="359"/>
        <v>17.050033000000042</v>
      </c>
      <c r="Q1773" s="5">
        <f t="shared" si="360"/>
        <v>-22.06311432470855</v>
      </c>
      <c r="R1773" s="5">
        <f t="shared" si="361"/>
        <v>-5.0130813247085086</v>
      </c>
      <c r="S1773" s="3">
        <f t="shared" si="362"/>
        <v>52589.62805375475</v>
      </c>
    </row>
    <row r="1774" spans="1:19" x14ac:dyDescent="0.3">
      <c r="A1774" s="4">
        <v>42895</v>
      </c>
      <c r="B1774" s="11">
        <v>143.300003</v>
      </c>
      <c r="C1774" s="11">
        <v>157.949997</v>
      </c>
      <c r="D1774" s="3">
        <f>B1774-'ADF test'!$E$3*'Profitability analysis'!C1774</f>
        <v>-19.163745073827499</v>
      </c>
      <c r="E1774" s="3">
        <f t="shared" si="356"/>
        <v>-9.4422872770921895</v>
      </c>
      <c r="F1774" s="3">
        <f t="shared" si="352"/>
        <v>9.8464939298109506</v>
      </c>
      <c r="G1774" s="17">
        <f t="shared" si="353"/>
        <v>-0.98730145633898325</v>
      </c>
      <c r="H1774" s="30">
        <f t="shared" si="354"/>
        <v>-0.34999099999998862</v>
      </c>
      <c r="I1774" s="30">
        <f>(C1774-C1773)*'ADF test'!$E$3</f>
        <v>0.56572048451415902</v>
      </c>
      <c r="J1774" s="5">
        <f t="shared" si="357"/>
        <v>0</v>
      </c>
      <c r="K1774" s="49">
        <f t="shared" si="363"/>
        <v>-11</v>
      </c>
      <c r="L1774" s="5">
        <f t="shared" si="358"/>
        <v>0</v>
      </c>
      <c r="M1774" s="49">
        <f t="shared" si="364"/>
        <v>-2356</v>
      </c>
      <c r="N1774" s="42">
        <f t="shared" si="355"/>
        <v>0</v>
      </c>
      <c r="P1774" s="5">
        <f t="shared" si="359"/>
        <v>3.8499009999998748</v>
      </c>
      <c r="Q1774" s="5">
        <f t="shared" si="360"/>
        <v>6.222925329655749</v>
      </c>
      <c r="R1774" s="5">
        <f t="shared" si="361"/>
        <v>10.072826329655623</v>
      </c>
      <c r="S1774" s="3">
        <f t="shared" si="362"/>
        <v>52599.700880084405</v>
      </c>
    </row>
    <row r="1775" spans="1:19" x14ac:dyDescent="0.3">
      <c r="A1775" s="4">
        <v>42898</v>
      </c>
      <c r="B1775" s="11">
        <v>137.800003</v>
      </c>
      <c r="C1775" s="11">
        <v>151.199997</v>
      </c>
      <c r="D1775" s="3">
        <f>B1775-'ADF test'!$E$3*'Profitability analysis'!C1775</f>
        <v>-17.720849725128403</v>
      </c>
      <c r="E1775" s="3">
        <f t="shared" si="356"/>
        <v>-10.383045473561149</v>
      </c>
      <c r="F1775" s="3">
        <f t="shared" si="352"/>
        <v>9.2024419584013817</v>
      </c>
      <c r="G1775" s="17">
        <f t="shared" si="353"/>
        <v>-0.79737577098959</v>
      </c>
      <c r="H1775" s="30">
        <f t="shared" si="354"/>
        <v>-5.5</v>
      </c>
      <c r="I1775" s="30">
        <f>(C1775-C1774)*'ADF test'!$E$3</f>
        <v>-6.9428953486990928</v>
      </c>
      <c r="J1775" s="5">
        <f t="shared" si="357"/>
        <v>0</v>
      </c>
      <c r="K1775" s="49">
        <f t="shared" si="363"/>
        <v>-11</v>
      </c>
      <c r="L1775" s="5">
        <f t="shared" si="358"/>
        <v>0</v>
      </c>
      <c r="M1775" s="49">
        <f t="shared" si="364"/>
        <v>-2356</v>
      </c>
      <c r="N1775" s="42">
        <f t="shared" si="355"/>
        <v>0</v>
      </c>
      <c r="P1775" s="5">
        <f t="shared" si="359"/>
        <v>60.5</v>
      </c>
      <c r="Q1775" s="5">
        <f t="shared" si="360"/>
        <v>-76.371848835690017</v>
      </c>
      <c r="R1775" s="5">
        <f t="shared" si="361"/>
        <v>-15.871848835690017</v>
      </c>
      <c r="S1775" s="3">
        <f t="shared" si="362"/>
        <v>52583.829031248715</v>
      </c>
    </row>
    <row r="1776" spans="1:19" x14ac:dyDescent="0.3">
      <c r="A1776" s="4">
        <v>42899</v>
      </c>
      <c r="B1776" s="11">
        <v>137.64999399999999</v>
      </c>
      <c r="C1776" s="11">
        <v>150.449997</v>
      </c>
      <c r="D1776" s="3">
        <f>B1776-'ADF test'!$E$3*'Profitability analysis'!C1776</f>
        <v>-17.099425908606293</v>
      </c>
      <c r="E1776" s="3">
        <f t="shared" si="356"/>
        <v>-11.104042112435911</v>
      </c>
      <c r="F1776" s="3">
        <f t="shared" si="352"/>
        <v>8.8336442328396441</v>
      </c>
      <c r="G1776" s="17">
        <f t="shared" si="353"/>
        <v>-0.67869880630715851</v>
      </c>
      <c r="H1776" s="30">
        <f t="shared" si="354"/>
        <v>-0.15000900000001138</v>
      </c>
      <c r="I1776" s="30">
        <f>(C1776-C1775)*'ADF test'!$E$3</f>
        <v>-0.77143281652212137</v>
      </c>
      <c r="J1776" s="5">
        <f t="shared" si="357"/>
        <v>0</v>
      </c>
      <c r="K1776" s="49">
        <f t="shared" si="363"/>
        <v>-11</v>
      </c>
      <c r="L1776" s="5">
        <f t="shared" si="358"/>
        <v>0</v>
      </c>
      <c r="M1776" s="49">
        <f t="shared" si="364"/>
        <v>-2356</v>
      </c>
      <c r="N1776" s="42">
        <f t="shared" si="355"/>
        <v>0</v>
      </c>
      <c r="P1776" s="5">
        <f t="shared" si="359"/>
        <v>1.6500990000001252</v>
      </c>
      <c r="Q1776" s="5">
        <f t="shared" si="360"/>
        <v>-8.4857609817433346</v>
      </c>
      <c r="R1776" s="5">
        <f t="shared" si="361"/>
        <v>-6.8356619817432094</v>
      </c>
      <c r="S1776" s="3">
        <f t="shared" si="362"/>
        <v>52576.993369266973</v>
      </c>
    </row>
    <row r="1777" spans="1:19" x14ac:dyDescent="0.3">
      <c r="A1777" s="4">
        <v>42900</v>
      </c>
      <c r="B1777" s="11">
        <v>139.85000600000001</v>
      </c>
      <c r="C1777" s="11">
        <v>154.64999399999999</v>
      </c>
      <c r="D1777" s="3">
        <f>B1777-'ADF test'!$E$3*'Profitability analysis'!C1777</f>
        <v>-19.219434595398866</v>
      </c>
      <c r="E1777" s="3">
        <f t="shared" si="356"/>
        <v>-11.799656254540377</v>
      </c>
      <c r="F1777" s="3">
        <f t="shared" si="352"/>
        <v>8.613678470626418</v>
      </c>
      <c r="G1777" s="17">
        <f t="shared" si="353"/>
        <v>-0.86139485774408009</v>
      </c>
      <c r="H1777" s="30">
        <f t="shared" si="354"/>
        <v>2.2000120000000152</v>
      </c>
      <c r="I1777" s="30">
        <f>(C1777-C1776)*'ADF test'!$E$3</f>
        <v>4.3200206867926099</v>
      </c>
      <c r="J1777" s="5">
        <f t="shared" si="357"/>
        <v>0</v>
      </c>
      <c r="K1777" s="49">
        <f t="shared" si="363"/>
        <v>-11</v>
      </c>
      <c r="L1777" s="5">
        <f t="shared" si="358"/>
        <v>0</v>
      </c>
      <c r="M1777" s="49">
        <f t="shared" si="364"/>
        <v>-2356</v>
      </c>
      <c r="N1777" s="42">
        <f t="shared" si="355"/>
        <v>0</v>
      </c>
      <c r="P1777" s="5">
        <f t="shared" si="359"/>
        <v>-24.200132000000167</v>
      </c>
      <c r="Q1777" s="5">
        <f t="shared" si="360"/>
        <v>47.520227554718709</v>
      </c>
      <c r="R1777" s="5">
        <f t="shared" si="361"/>
        <v>23.320095554718542</v>
      </c>
      <c r="S1777" s="3">
        <f t="shared" si="362"/>
        <v>52600.313464821695</v>
      </c>
    </row>
    <row r="1778" spans="1:19" x14ac:dyDescent="0.3">
      <c r="A1778" s="4">
        <v>42901</v>
      </c>
      <c r="B1778" s="11">
        <v>139.050003</v>
      </c>
      <c r="C1778" s="11">
        <v>153.10000600000001</v>
      </c>
      <c r="D1778" s="3">
        <f>B1778-'ADF test'!$E$3*'Profitability analysis'!C1778</f>
        <v>-18.425155450844898</v>
      </c>
      <c r="E1778" s="3">
        <f t="shared" si="356"/>
        <v>-12.292363689681249</v>
      </c>
      <c r="F1778" s="3">
        <f t="shared" si="352"/>
        <v>8.553617578140047</v>
      </c>
      <c r="G1778" s="17">
        <f t="shared" si="353"/>
        <v>-0.71698222478835694</v>
      </c>
      <c r="H1778" s="30">
        <f t="shared" si="354"/>
        <v>-0.80000300000000379</v>
      </c>
      <c r="I1778" s="30">
        <f>(C1778-C1777)*'ADF test'!$E$3</f>
        <v>-1.5942821445539708</v>
      </c>
      <c r="J1778" s="5">
        <f t="shared" si="357"/>
        <v>0</v>
      </c>
      <c r="K1778" s="49">
        <f t="shared" si="363"/>
        <v>-11</v>
      </c>
      <c r="L1778" s="5">
        <f t="shared" si="358"/>
        <v>0</v>
      </c>
      <c r="M1778" s="49">
        <f t="shared" si="364"/>
        <v>-2356</v>
      </c>
      <c r="N1778" s="42">
        <f t="shared" si="355"/>
        <v>0</v>
      </c>
      <c r="P1778" s="5">
        <f t="shared" si="359"/>
        <v>8.8000330000000417</v>
      </c>
      <c r="Q1778" s="5">
        <f t="shared" si="360"/>
        <v>-17.537103590093679</v>
      </c>
      <c r="R1778" s="5">
        <f t="shared" si="361"/>
        <v>-8.7370705900936372</v>
      </c>
      <c r="S1778" s="3">
        <f t="shared" si="362"/>
        <v>52591.576394231604</v>
      </c>
    </row>
    <row r="1779" spans="1:19" x14ac:dyDescent="0.3">
      <c r="A1779" s="4">
        <v>42902</v>
      </c>
      <c r="B1779" s="11">
        <v>138.35000600000001</v>
      </c>
      <c r="C1779" s="11">
        <v>151.60000600000001</v>
      </c>
      <c r="D1779" s="3">
        <f>B1779-'ADF test'!$E$3*'Profitability analysis'!C1779</f>
        <v>-17.582286817800679</v>
      </c>
      <c r="E1779" s="3">
        <f t="shared" si="356"/>
        <v>-12.600690419535727</v>
      </c>
      <c r="F1779" s="3">
        <f t="shared" si="352"/>
        <v>8.5726459967790056</v>
      </c>
      <c r="G1779" s="17">
        <f t="shared" si="353"/>
        <v>-0.58110371058558619</v>
      </c>
      <c r="H1779" s="30">
        <f t="shared" si="354"/>
        <v>-0.69999699999999621</v>
      </c>
      <c r="I1779" s="30">
        <f>(C1779-C1778)*'ADF test'!$E$3</f>
        <v>-1.5428656330442427</v>
      </c>
      <c r="J1779" s="5">
        <f t="shared" si="357"/>
        <v>0</v>
      </c>
      <c r="K1779" s="49">
        <f t="shared" si="363"/>
        <v>-11</v>
      </c>
      <c r="L1779" s="5">
        <f t="shared" si="358"/>
        <v>0</v>
      </c>
      <c r="M1779" s="49">
        <f t="shared" si="364"/>
        <v>-2356</v>
      </c>
      <c r="N1779" s="42">
        <f t="shared" si="355"/>
        <v>0</v>
      </c>
      <c r="P1779" s="5">
        <f t="shared" si="359"/>
        <v>7.6999669999999583</v>
      </c>
      <c r="Q1779" s="5">
        <f t="shared" si="360"/>
        <v>-16.971521963486669</v>
      </c>
      <c r="R1779" s="5">
        <f t="shared" si="361"/>
        <v>-9.2715549634867109</v>
      </c>
      <c r="S1779" s="3">
        <f t="shared" si="362"/>
        <v>52582.304839268116</v>
      </c>
    </row>
    <row r="1780" spans="1:19" x14ac:dyDescent="0.3">
      <c r="A1780" s="4">
        <v>42905</v>
      </c>
      <c r="B1780" s="11">
        <v>138.550003</v>
      </c>
      <c r="C1780" s="11">
        <v>151.800003</v>
      </c>
      <c r="D1780" s="3">
        <f>B1780-'ADF test'!$E$3*'Profitability analysis'!C1780</f>
        <v>-17.588002149808631</v>
      </c>
      <c r="E1780" s="3">
        <f t="shared" si="356"/>
        <v>-12.93154120711694</v>
      </c>
      <c r="F1780" s="3">
        <f t="shared" si="352"/>
        <v>8.5670197538865303</v>
      </c>
      <c r="G1780" s="17">
        <f t="shared" si="353"/>
        <v>-0.54353334957343036</v>
      </c>
      <c r="H1780" s="30">
        <f t="shared" si="354"/>
        <v>0.19999699999999621</v>
      </c>
      <c r="I1780" s="30">
        <f>(C1780-C1779)*'ADF test'!$E$3</f>
        <v>0.20571233200796238</v>
      </c>
      <c r="J1780" s="5">
        <f t="shared" si="357"/>
        <v>0</v>
      </c>
      <c r="K1780" s="49">
        <f t="shared" si="363"/>
        <v>-11</v>
      </c>
      <c r="L1780" s="5">
        <f t="shared" si="358"/>
        <v>0</v>
      </c>
      <c r="M1780" s="49">
        <f t="shared" si="364"/>
        <v>-2356</v>
      </c>
      <c r="N1780" s="42">
        <f t="shared" si="355"/>
        <v>0</v>
      </c>
      <c r="P1780" s="5">
        <f t="shared" si="359"/>
        <v>-2.1999669999999583</v>
      </c>
      <c r="Q1780" s="5">
        <f t="shared" si="360"/>
        <v>2.2628356520875861</v>
      </c>
      <c r="R1780" s="5">
        <f t="shared" si="361"/>
        <v>6.2868652087627819E-2</v>
      </c>
      <c r="S1780" s="3">
        <f t="shared" si="362"/>
        <v>52582.367707920203</v>
      </c>
    </row>
    <row r="1781" spans="1:19" x14ac:dyDescent="0.3">
      <c r="A1781" s="4">
        <v>42906</v>
      </c>
      <c r="B1781" s="11">
        <v>137.25</v>
      </c>
      <c r="C1781" s="11">
        <v>151.550003</v>
      </c>
      <c r="D1781" s="3">
        <f>B1781-'ADF test'!$E$3*'Profitability analysis'!C1781</f>
        <v>-18.630860877634603</v>
      </c>
      <c r="E1781" s="3">
        <f t="shared" si="356"/>
        <v>-13.453774538489865</v>
      </c>
      <c r="F1781" s="3">
        <f t="shared" si="352"/>
        <v>8.4146152853184173</v>
      </c>
      <c r="G1781" s="17">
        <f t="shared" si="353"/>
        <v>-0.61524932080704531</v>
      </c>
      <c r="H1781" s="30">
        <f t="shared" si="354"/>
        <v>-1.3000030000000038</v>
      </c>
      <c r="I1781" s="30">
        <f>(C1781-C1780)*'ADF test'!$E$3</f>
        <v>-0.25714427217404046</v>
      </c>
      <c r="J1781" s="5">
        <f t="shared" si="357"/>
        <v>0</v>
      </c>
      <c r="K1781" s="49">
        <f t="shared" si="363"/>
        <v>-11</v>
      </c>
      <c r="L1781" s="5">
        <f t="shared" si="358"/>
        <v>0</v>
      </c>
      <c r="M1781" s="49">
        <f t="shared" si="364"/>
        <v>-2356</v>
      </c>
      <c r="N1781" s="42">
        <f t="shared" si="355"/>
        <v>0</v>
      </c>
      <c r="P1781" s="5">
        <f t="shared" si="359"/>
        <v>14.300033000000042</v>
      </c>
      <c r="Q1781" s="5">
        <f t="shared" si="360"/>
        <v>-2.828586993914445</v>
      </c>
      <c r="R1781" s="5">
        <f t="shared" si="361"/>
        <v>11.471446006085596</v>
      </c>
      <c r="S1781" s="3">
        <f t="shared" si="362"/>
        <v>52593.839153926288</v>
      </c>
    </row>
    <row r="1782" spans="1:19" x14ac:dyDescent="0.3">
      <c r="A1782" s="4">
        <v>42907</v>
      </c>
      <c r="B1782" s="11">
        <v>137.5</v>
      </c>
      <c r="C1782" s="11">
        <v>151.35000600000001</v>
      </c>
      <c r="D1782" s="3">
        <f>B1782-'ADF test'!$E$3*'Profitability analysis'!C1782</f>
        <v>-18.175148545626627</v>
      </c>
      <c r="E1782" s="3">
        <f t="shared" si="356"/>
        <v>-14.029627407114734</v>
      </c>
      <c r="F1782" s="3">
        <f t="shared" si="352"/>
        <v>8.1115109738481408</v>
      </c>
      <c r="G1782" s="17">
        <f t="shared" si="353"/>
        <v>-0.51106645258537287</v>
      </c>
      <c r="H1782" s="30">
        <f t="shared" si="354"/>
        <v>0.25</v>
      </c>
      <c r="I1782" s="30">
        <f>(C1782-C1781)*'ADF test'!$E$3</f>
        <v>-0.20571233200796238</v>
      </c>
      <c r="J1782" s="5">
        <f t="shared" si="357"/>
        <v>0</v>
      </c>
      <c r="K1782" s="49">
        <f t="shared" si="363"/>
        <v>-11</v>
      </c>
      <c r="L1782" s="5">
        <f t="shared" si="358"/>
        <v>0</v>
      </c>
      <c r="M1782" s="49">
        <f t="shared" si="364"/>
        <v>-2356</v>
      </c>
      <c r="N1782" s="42">
        <f t="shared" si="355"/>
        <v>0</v>
      </c>
      <c r="P1782" s="5">
        <f t="shared" si="359"/>
        <v>-2.75</v>
      </c>
      <c r="Q1782" s="5">
        <f t="shared" si="360"/>
        <v>-2.2628356520875861</v>
      </c>
      <c r="R1782" s="5">
        <f t="shared" si="361"/>
        <v>-5.0128356520875865</v>
      </c>
      <c r="S1782" s="3">
        <f t="shared" si="362"/>
        <v>52588.826318274201</v>
      </c>
    </row>
    <row r="1783" spans="1:19" x14ac:dyDescent="0.3">
      <c r="A1783" s="4">
        <v>42908</v>
      </c>
      <c r="B1783" s="11">
        <v>136.35000600000001</v>
      </c>
      <c r="C1783" s="11">
        <v>150.64999399999999</v>
      </c>
      <c r="D1783" s="3">
        <f>B1783-'ADF test'!$E$3*'Profitability analysis'!C1783</f>
        <v>-18.605126240614226</v>
      </c>
      <c r="E1783" s="3">
        <f t="shared" si="356"/>
        <v>-14.630336151549056</v>
      </c>
      <c r="F1783" s="3">
        <f t="shared" si="352"/>
        <v>7.7402281034457454</v>
      </c>
      <c r="G1783" s="17">
        <f t="shared" si="353"/>
        <v>-0.51352363728088302</v>
      </c>
      <c r="H1783" s="30">
        <f t="shared" si="354"/>
        <v>-1.1499939999999924</v>
      </c>
      <c r="I1783" s="30">
        <f>(C1783-C1782)*'ADF test'!$E$3</f>
        <v>-0.72001630501239322</v>
      </c>
      <c r="J1783" s="5">
        <f t="shared" si="357"/>
        <v>0</v>
      </c>
      <c r="K1783" s="49">
        <f t="shared" si="363"/>
        <v>-11</v>
      </c>
      <c r="L1783" s="5">
        <f t="shared" si="358"/>
        <v>0</v>
      </c>
      <c r="M1783" s="49">
        <f t="shared" si="364"/>
        <v>-2356</v>
      </c>
      <c r="N1783" s="42">
        <f t="shared" si="355"/>
        <v>0</v>
      </c>
      <c r="P1783" s="5">
        <f t="shared" si="359"/>
        <v>12.649933999999917</v>
      </c>
      <c r="Q1783" s="5">
        <f t="shared" si="360"/>
        <v>-7.9201793551363258</v>
      </c>
      <c r="R1783" s="5">
        <f t="shared" si="361"/>
        <v>4.7297546448635908</v>
      </c>
      <c r="S1783" s="3">
        <f t="shared" si="362"/>
        <v>52593.556072919062</v>
      </c>
    </row>
    <row r="1784" spans="1:19" x14ac:dyDescent="0.3">
      <c r="A1784" s="4">
        <v>42909</v>
      </c>
      <c r="B1784" s="11">
        <v>134</v>
      </c>
      <c r="C1784" s="11">
        <v>146.449997</v>
      </c>
      <c r="D1784" s="3">
        <f>B1784-'ADF test'!$E$3*'Profitability analysis'!C1784</f>
        <v>-16.635111553821616</v>
      </c>
      <c r="E1784" s="3">
        <f t="shared" si="356"/>
        <v>-15.163616670760435</v>
      </c>
      <c r="F1784" s="3">
        <f t="shared" si="352"/>
        <v>7.2803190471839709</v>
      </c>
      <c r="G1784" s="17">
        <f t="shared" si="353"/>
        <v>-0.20211956008031762</v>
      </c>
      <c r="H1784" s="30">
        <f t="shared" si="354"/>
        <v>-2.3500060000000076</v>
      </c>
      <c r="I1784" s="30">
        <f>(C1784-C1783)*'ADF test'!$E$3</f>
        <v>-4.3200206867926099</v>
      </c>
      <c r="J1784" s="5">
        <f t="shared" si="357"/>
        <v>0</v>
      </c>
      <c r="K1784" s="49">
        <f t="shared" si="363"/>
        <v>-11</v>
      </c>
      <c r="L1784" s="5">
        <f t="shared" si="358"/>
        <v>0</v>
      </c>
      <c r="M1784" s="49">
        <f t="shared" si="364"/>
        <v>-2356</v>
      </c>
      <c r="N1784" s="42">
        <f t="shared" si="355"/>
        <v>0</v>
      </c>
      <c r="P1784" s="5">
        <f t="shared" si="359"/>
        <v>25.850066000000083</v>
      </c>
      <c r="Q1784" s="5">
        <f t="shared" si="360"/>
        <v>-47.520227554718709</v>
      </c>
      <c r="R1784" s="5">
        <f t="shared" si="361"/>
        <v>-21.670161554718625</v>
      </c>
      <c r="S1784" s="3">
        <f t="shared" si="362"/>
        <v>52571.885911364341</v>
      </c>
    </row>
    <row r="1785" spans="1:19" x14ac:dyDescent="0.3">
      <c r="A1785" s="4">
        <v>42913</v>
      </c>
      <c r="B1785" s="11">
        <v>133.550003</v>
      </c>
      <c r="C1785" s="11">
        <v>142.5</v>
      </c>
      <c r="D1785" s="3">
        <f>B1785-'ADF test'!$E$3*'Profitability analysis'!C1785</f>
        <v>-13.022232139203055</v>
      </c>
      <c r="E1785" s="3">
        <f t="shared" si="356"/>
        <v>-15.675467905363064</v>
      </c>
      <c r="F1785" s="3">
        <f t="shared" si="352"/>
        <v>6.506420781367102</v>
      </c>
      <c r="G1785" s="17">
        <f t="shared" si="353"/>
        <v>0.40778730047067779</v>
      </c>
      <c r="H1785" s="30">
        <f t="shared" si="354"/>
        <v>-0.44999699999999621</v>
      </c>
      <c r="I1785" s="30">
        <f>(C1785-C1784)*'ADF test'!$E$3</f>
        <v>-4.062876414618569</v>
      </c>
      <c r="J1785" s="5">
        <f t="shared" si="357"/>
        <v>0</v>
      </c>
      <c r="K1785" s="49">
        <f t="shared" si="363"/>
        <v>-11</v>
      </c>
      <c r="L1785" s="5">
        <f t="shared" si="358"/>
        <v>0</v>
      </c>
      <c r="M1785" s="49">
        <f t="shared" si="364"/>
        <v>-2356</v>
      </c>
      <c r="N1785" s="42">
        <f t="shared" si="355"/>
        <v>0</v>
      </c>
      <c r="P1785" s="5">
        <f t="shared" si="359"/>
        <v>4.9499669999999583</v>
      </c>
      <c r="Q1785" s="5">
        <f t="shared" si="360"/>
        <v>-44.69164056080426</v>
      </c>
      <c r="R1785" s="5">
        <f t="shared" si="361"/>
        <v>-39.741673560804301</v>
      </c>
      <c r="S1785" s="3">
        <f t="shared" si="362"/>
        <v>52532.144237803535</v>
      </c>
    </row>
    <row r="1786" spans="1:19" x14ac:dyDescent="0.3">
      <c r="A1786" s="4">
        <v>42914</v>
      </c>
      <c r="B1786" s="11">
        <v>136.75</v>
      </c>
      <c r="C1786" s="11">
        <v>145.949997</v>
      </c>
      <c r="D1786" s="3">
        <f>B1786-'ADF test'!$E$3*'Profitability analysis'!C1786</f>
        <v>-13.370823009473554</v>
      </c>
      <c r="E1786" s="3">
        <f t="shared" si="356"/>
        <v>-16.177556722023606</v>
      </c>
      <c r="F1786" s="3">
        <f t="shared" si="352"/>
        <v>5.644029458113315</v>
      </c>
      <c r="G1786" s="17">
        <f t="shared" si="353"/>
        <v>0.49729253423994113</v>
      </c>
      <c r="H1786" s="30">
        <f t="shared" si="354"/>
        <v>3.1999969999999962</v>
      </c>
      <c r="I1786" s="30">
        <f>(C1786-C1785)*'ADF test'!$E$3</f>
        <v>3.5485878702704885</v>
      </c>
      <c r="J1786" s="5">
        <f t="shared" si="357"/>
        <v>0</v>
      </c>
      <c r="K1786" s="49">
        <f t="shared" si="363"/>
        <v>-11</v>
      </c>
      <c r="L1786" s="5">
        <f t="shared" si="358"/>
        <v>0</v>
      </c>
      <c r="M1786" s="49">
        <f t="shared" si="364"/>
        <v>-2356</v>
      </c>
      <c r="N1786" s="42">
        <f t="shared" si="355"/>
        <v>0</v>
      </c>
      <c r="P1786" s="5">
        <f t="shared" si="359"/>
        <v>-35.199966999999958</v>
      </c>
      <c r="Q1786" s="5">
        <f t="shared" si="360"/>
        <v>39.034466572975376</v>
      </c>
      <c r="R1786" s="5">
        <f t="shared" si="361"/>
        <v>3.8344995729754174</v>
      </c>
      <c r="S1786" s="3">
        <f t="shared" si="362"/>
        <v>52535.978737376514</v>
      </c>
    </row>
    <row r="1787" spans="1:19" x14ac:dyDescent="0.3">
      <c r="A1787" s="4">
        <v>42915</v>
      </c>
      <c r="B1787" s="11">
        <v>138.449997</v>
      </c>
      <c r="C1787" s="11">
        <v>145.300003</v>
      </c>
      <c r="D1787" s="3">
        <f>B1787-'ADF test'!$E$3*'Profitability analysis'!C1787</f>
        <v>-11.002257073283573</v>
      </c>
      <c r="E1787" s="3">
        <f t="shared" si="356"/>
        <v>-16.537931754967165</v>
      </c>
      <c r="F1787" s="3">
        <f t="shared" si="352"/>
        <v>4.8817563524284635</v>
      </c>
      <c r="G1787" s="17">
        <f t="shared" si="353"/>
        <v>1.1339514473986052</v>
      </c>
      <c r="H1787" s="30">
        <f t="shared" si="354"/>
        <v>1.6999969999999962</v>
      </c>
      <c r="I1787" s="30">
        <f>(C1787-C1786)*'ADF test'!$E$3</f>
        <v>-0.66856893618996516</v>
      </c>
      <c r="J1787" s="5">
        <f t="shared" si="357"/>
        <v>-1</v>
      </c>
      <c r="K1787" s="49">
        <f t="shared" si="363"/>
        <v>-12</v>
      </c>
      <c r="L1787" s="5">
        <f t="shared" si="358"/>
        <v>-1</v>
      </c>
      <c r="M1787" s="49">
        <f t="shared" si="364"/>
        <v>-2357</v>
      </c>
      <c r="N1787" s="42">
        <f t="shared" si="355"/>
        <v>-1</v>
      </c>
      <c r="P1787" s="5">
        <f t="shared" si="359"/>
        <v>-18.699966999999958</v>
      </c>
      <c r="Q1787" s="5">
        <f t="shared" si="360"/>
        <v>-7.3542582980896167</v>
      </c>
      <c r="R1787" s="5">
        <f t="shared" si="361"/>
        <v>-26.054225298089577</v>
      </c>
      <c r="S1787" s="3">
        <f t="shared" si="362"/>
        <v>52509.924512078425</v>
      </c>
    </row>
    <row r="1788" spans="1:19" x14ac:dyDescent="0.3">
      <c r="A1788" s="4">
        <v>42916</v>
      </c>
      <c r="B1788" s="11">
        <v>139.699997</v>
      </c>
      <c r="C1788" s="11">
        <v>147.39999399999999</v>
      </c>
      <c r="D1788" s="3">
        <f>B1788-'ADF test'!$E$3*'Profitability analysis'!C1788</f>
        <v>-11.912259702351719</v>
      </c>
      <c r="E1788" s="3">
        <f t="shared" si="356"/>
        <v>-16.875783420705808</v>
      </c>
      <c r="F1788" s="3">
        <f t="shared" si="352"/>
        <v>4.1155452200171476</v>
      </c>
      <c r="G1788" s="17">
        <f t="shared" si="353"/>
        <v>1.2060428091550428</v>
      </c>
      <c r="H1788" s="30">
        <f t="shared" si="354"/>
        <v>1.25</v>
      </c>
      <c r="I1788" s="30">
        <f>(C1788-C1787)*'ADF test'!$E$3</f>
        <v>2.16000262906813</v>
      </c>
      <c r="J1788" s="5">
        <f t="shared" si="357"/>
        <v>-1</v>
      </c>
      <c r="K1788" s="49">
        <f t="shared" si="363"/>
        <v>-13</v>
      </c>
      <c r="L1788" s="5">
        <f t="shared" si="358"/>
        <v>-1</v>
      </c>
      <c r="M1788" s="49">
        <f t="shared" si="364"/>
        <v>-2358</v>
      </c>
      <c r="N1788" s="42">
        <f t="shared" si="355"/>
        <v>-1</v>
      </c>
      <c r="P1788" s="5">
        <f t="shared" si="359"/>
        <v>-15</v>
      </c>
      <c r="Q1788" s="5">
        <f t="shared" si="360"/>
        <v>25.920031548817562</v>
      </c>
      <c r="R1788" s="5">
        <f t="shared" si="361"/>
        <v>10.920031548817562</v>
      </c>
      <c r="S1788" s="3">
        <f t="shared" si="362"/>
        <v>52520.844543627245</v>
      </c>
    </row>
    <row r="1789" spans="1:19" x14ac:dyDescent="0.3">
      <c r="A1789" s="4">
        <v>42919</v>
      </c>
      <c r="B1789" s="11">
        <v>139.699997</v>
      </c>
      <c r="C1789" s="11">
        <v>150.35000600000001</v>
      </c>
      <c r="D1789" s="3">
        <f>B1789-'ADF test'!$E$3*'Profitability analysis'!C1789</f>
        <v>-14.946574456930477</v>
      </c>
      <c r="E1789" s="3">
        <f t="shared" si="356"/>
        <v>-17.331017140676412</v>
      </c>
      <c r="F1789" s="3">
        <f t="shared" si="352"/>
        <v>2.9111444892354652</v>
      </c>
      <c r="G1789" s="17">
        <f t="shared" si="353"/>
        <v>0.81907397333347243</v>
      </c>
      <c r="H1789" s="30">
        <f t="shared" si="354"/>
        <v>0</v>
      </c>
      <c r="I1789" s="30">
        <f>(C1789-C1788)*'ADF test'!$E$3</f>
        <v>3.0343147545787574</v>
      </c>
      <c r="J1789" s="5">
        <f t="shared" si="357"/>
        <v>0</v>
      </c>
      <c r="K1789" s="49">
        <f t="shared" si="363"/>
        <v>-13</v>
      </c>
      <c r="L1789" s="5">
        <f t="shared" si="358"/>
        <v>0</v>
      </c>
      <c r="M1789" s="49">
        <f t="shared" si="364"/>
        <v>-2358</v>
      </c>
      <c r="N1789" s="42">
        <f t="shared" si="355"/>
        <v>0</v>
      </c>
      <c r="P1789" s="5">
        <f t="shared" si="359"/>
        <v>0</v>
      </c>
      <c r="Q1789" s="5">
        <f t="shared" si="360"/>
        <v>39.44609180952385</v>
      </c>
      <c r="R1789" s="5">
        <f t="shared" si="361"/>
        <v>39.44609180952385</v>
      </c>
      <c r="S1789" s="3">
        <f t="shared" si="362"/>
        <v>52560.290635436766</v>
      </c>
    </row>
    <row r="1790" spans="1:19" x14ac:dyDescent="0.3">
      <c r="A1790" s="4">
        <v>42920</v>
      </c>
      <c r="B1790" s="11">
        <v>137</v>
      </c>
      <c r="C1790" s="11">
        <v>146.39999399999999</v>
      </c>
      <c r="D1790" s="3">
        <f>B1790-'ADF test'!$E$3*'Profitability analysis'!C1790</f>
        <v>-13.583679613655562</v>
      </c>
      <c r="E1790" s="3">
        <f t="shared" si="356"/>
        <v>-17.301965418038364</v>
      </c>
      <c r="F1790" s="3">
        <f t="shared" si="352"/>
        <v>2.9449850950965293</v>
      </c>
      <c r="G1790" s="17">
        <f t="shared" si="353"/>
        <v>1.2625822149571613</v>
      </c>
      <c r="H1790" s="30">
        <f t="shared" si="354"/>
        <v>-2.6999969999999962</v>
      </c>
      <c r="I1790" s="30">
        <f>(C1790-C1789)*'ADF test'!$E$3</f>
        <v>-4.0628918432749188</v>
      </c>
      <c r="J1790" s="5">
        <f t="shared" si="357"/>
        <v>-1</v>
      </c>
      <c r="K1790" s="49">
        <f t="shared" si="363"/>
        <v>-14</v>
      </c>
      <c r="L1790" s="5">
        <f t="shared" si="358"/>
        <v>-1</v>
      </c>
      <c r="M1790" s="49">
        <f t="shared" si="364"/>
        <v>-2359</v>
      </c>
      <c r="N1790" s="42">
        <f t="shared" si="355"/>
        <v>-1</v>
      </c>
      <c r="P1790" s="5">
        <f t="shared" si="359"/>
        <v>35.099960999999951</v>
      </c>
      <c r="Q1790" s="5">
        <f t="shared" si="360"/>
        <v>-52.817593962573945</v>
      </c>
      <c r="R1790" s="5">
        <f t="shared" si="361"/>
        <v>-17.717632962573994</v>
      </c>
      <c r="S1790" s="3">
        <f t="shared" si="362"/>
        <v>52542.573002474193</v>
      </c>
    </row>
    <row r="1791" spans="1:19" x14ac:dyDescent="0.3">
      <c r="A1791" s="4">
        <v>42921</v>
      </c>
      <c r="B1791" s="11">
        <v>137.64999399999999</v>
      </c>
      <c r="C1791" s="11">
        <v>149.35000600000001</v>
      </c>
      <c r="D1791" s="3">
        <f>B1791-'ADF test'!$E$3*'Profitability analysis'!C1791</f>
        <v>-15.968000368234328</v>
      </c>
      <c r="E1791" s="3">
        <f t="shared" si="356"/>
        <v>-17.099867656507421</v>
      </c>
      <c r="F1791" s="3">
        <f t="shared" si="352"/>
        <v>2.8144099662195696</v>
      </c>
      <c r="G1791" s="17">
        <f t="shared" si="353"/>
        <v>0.40216859016934997</v>
      </c>
      <c r="H1791" s="30">
        <f t="shared" si="354"/>
        <v>0.64999399999999241</v>
      </c>
      <c r="I1791" s="30">
        <f>(C1791-C1790)*'ADF test'!$E$3</f>
        <v>3.0343147545787574</v>
      </c>
      <c r="J1791" s="5">
        <f t="shared" si="357"/>
        <v>0</v>
      </c>
      <c r="K1791" s="49">
        <f t="shared" si="363"/>
        <v>-14</v>
      </c>
      <c r="L1791" s="5">
        <f t="shared" si="358"/>
        <v>0</v>
      </c>
      <c r="M1791" s="49">
        <f t="shared" si="364"/>
        <v>-2359</v>
      </c>
      <c r="N1791" s="42">
        <f t="shared" si="355"/>
        <v>0</v>
      </c>
      <c r="P1791" s="5">
        <f t="shared" si="359"/>
        <v>-9.0999159999998938</v>
      </c>
      <c r="Q1791" s="5">
        <f t="shared" si="360"/>
        <v>42.480406564102601</v>
      </c>
      <c r="R1791" s="5">
        <f t="shared" si="361"/>
        <v>33.380490564102708</v>
      </c>
      <c r="S1791" s="3">
        <f t="shared" si="362"/>
        <v>52575.953493038294</v>
      </c>
    </row>
    <row r="1792" spans="1:19" x14ac:dyDescent="0.3">
      <c r="A1792" s="4">
        <v>42922</v>
      </c>
      <c r="B1792" s="11">
        <v>140.449997</v>
      </c>
      <c r="C1792" s="11">
        <v>152.85000600000001</v>
      </c>
      <c r="D1792" s="3">
        <f>B1792-'ADF test'!$E$3*'Profitability analysis'!C1792</f>
        <v>-16.768017178670874</v>
      </c>
      <c r="E1792" s="3">
        <f t="shared" si="356"/>
        <v>-16.845437753127051</v>
      </c>
      <c r="F1792" s="3">
        <f t="shared" si="352"/>
        <v>2.4534915721851953</v>
      </c>
      <c r="G1792" s="17">
        <f t="shared" si="353"/>
        <v>3.155526407095928E-2</v>
      </c>
      <c r="H1792" s="30">
        <f t="shared" si="354"/>
        <v>2.8000030000000038</v>
      </c>
      <c r="I1792" s="30">
        <f>(C1792-C1791)*'ADF test'!$E$3</f>
        <v>3.6000198104365664</v>
      </c>
      <c r="J1792" s="5">
        <f t="shared" si="357"/>
        <v>0</v>
      </c>
      <c r="K1792" s="49">
        <f t="shared" si="363"/>
        <v>-14</v>
      </c>
      <c r="L1792" s="5">
        <f t="shared" si="358"/>
        <v>0</v>
      </c>
      <c r="M1792" s="49">
        <f t="shared" si="364"/>
        <v>-2359</v>
      </c>
      <c r="N1792" s="42">
        <f t="shared" si="355"/>
        <v>0</v>
      </c>
      <c r="P1792" s="5">
        <f t="shared" si="359"/>
        <v>-39.200042000000053</v>
      </c>
      <c r="Q1792" s="5">
        <f t="shared" si="360"/>
        <v>50.400277346111928</v>
      </c>
      <c r="R1792" s="5">
        <f t="shared" si="361"/>
        <v>11.200235346111874</v>
      </c>
      <c r="S1792" s="3">
        <f t="shared" si="362"/>
        <v>52587.153728384408</v>
      </c>
    </row>
    <row r="1793" spans="1:19" x14ac:dyDescent="0.3">
      <c r="A1793" s="4">
        <v>42923</v>
      </c>
      <c r="B1793" s="11">
        <v>141.199997</v>
      </c>
      <c r="C1793" s="11">
        <v>151</v>
      </c>
      <c r="D1793" s="3">
        <f>B1793-'ADF test'!$E$3*'Profitability analysis'!C1793</f>
        <v>-14.115143393120434</v>
      </c>
      <c r="E1793" s="3">
        <f t="shared" si="356"/>
        <v>-16.64776847428071</v>
      </c>
      <c r="F1793" s="3">
        <f t="shared" si="352"/>
        <v>2.4255301677544439</v>
      </c>
      <c r="G1793" s="17">
        <f t="shared" si="353"/>
        <v>1.0441531978573495</v>
      </c>
      <c r="H1793" s="30">
        <f t="shared" si="354"/>
        <v>0.75</v>
      </c>
      <c r="I1793" s="30">
        <f>(C1793-C1792)*'ADF test'!$E$3</f>
        <v>-1.9028737855504394</v>
      </c>
      <c r="J1793" s="5">
        <f t="shared" si="357"/>
        <v>-1</v>
      </c>
      <c r="K1793" s="49">
        <f t="shared" si="363"/>
        <v>-15</v>
      </c>
      <c r="L1793" s="5">
        <f t="shared" si="358"/>
        <v>-1</v>
      </c>
      <c r="M1793" s="49">
        <f t="shared" si="364"/>
        <v>-2360</v>
      </c>
      <c r="N1793" s="42">
        <f t="shared" si="355"/>
        <v>-1</v>
      </c>
      <c r="P1793" s="5">
        <f t="shared" si="359"/>
        <v>-10.5</v>
      </c>
      <c r="Q1793" s="5">
        <f t="shared" si="360"/>
        <v>-26.64023299770615</v>
      </c>
      <c r="R1793" s="5">
        <f t="shared" si="361"/>
        <v>-37.14023299770615</v>
      </c>
      <c r="S1793" s="3">
        <f t="shared" si="362"/>
        <v>52550.013495386702</v>
      </c>
    </row>
    <row r="1794" spans="1:19" x14ac:dyDescent="0.3">
      <c r="A1794" s="4">
        <v>42926</v>
      </c>
      <c r="B1794" s="11">
        <v>149.199997</v>
      </c>
      <c r="C1794" s="11">
        <v>156.85000600000001</v>
      </c>
      <c r="D1794" s="3">
        <f>B1794-'ADF test'!$E$3*'Profitability analysis'!C1794</f>
        <v>-12.132325533455514</v>
      </c>
      <c r="E1794" s="3">
        <f t="shared" si="356"/>
        <v>-16.482006069665093</v>
      </c>
      <c r="F1794" s="3">
        <f t="shared" si="352"/>
        <v>2.5594205263031369</v>
      </c>
      <c r="G1794" s="17">
        <f t="shared" si="353"/>
        <v>1.6994786481971054</v>
      </c>
      <c r="H1794" s="30">
        <f t="shared" si="354"/>
        <v>8</v>
      </c>
      <c r="I1794" s="30">
        <f>(C1794-C1793)*'ADF test'!$E$3</f>
        <v>6.0171821403350867</v>
      </c>
      <c r="J1794" s="5">
        <f t="shared" si="357"/>
        <v>-10</v>
      </c>
      <c r="K1794" s="49">
        <f t="shared" si="363"/>
        <v>-25</v>
      </c>
      <c r="L1794" s="5">
        <f t="shared" si="358"/>
        <v>-10</v>
      </c>
      <c r="M1794" s="49">
        <f t="shared" si="364"/>
        <v>-2370</v>
      </c>
      <c r="N1794" s="42">
        <f t="shared" si="355"/>
        <v>-10</v>
      </c>
      <c r="P1794" s="5">
        <f t="shared" si="359"/>
        <v>-120</v>
      </c>
      <c r="Q1794" s="5">
        <f t="shared" si="360"/>
        <v>90.257732105026307</v>
      </c>
      <c r="R1794" s="5">
        <f t="shared" si="361"/>
        <v>-29.742267894973693</v>
      </c>
      <c r="S1794" s="3">
        <f t="shared" si="362"/>
        <v>52520.271227491728</v>
      </c>
    </row>
    <row r="1795" spans="1:19" x14ac:dyDescent="0.3">
      <c r="A1795" s="4">
        <v>42927</v>
      </c>
      <c r="B1795" s="11">
        <v>144.39999399999999</v>
      </c>
      <c r="C1795" s="11">
        <v>152.39999399999999</v>
      </c>
      <c r="D1795" s="3">
        <f>B1795-'ADF test'!$E$3*'Profitability analysis'!C1795</f>
        <v>-12.355148145832516</v>
      </c>
      <c r="E1795" s="3">
        <f t="shared" si="356"/>
        <v>-16.399482181764416</v>
      </c>
      <c r="F1795" s="3">
        <f t="shared" si="352"/>
        <v>2.6527068315840467</v>
      </c>
      <c r="G1795" s="17">
        <f t="shared" si="353"/>
        <v>1.5246064841310987</v>
      </c>
      <c r="H1795" s="30">
        <f t="shared" si="354"/>
        <v>-4.8000030000000038</v>
      </c>
      <c r="I1795" s="30">
        <f>(C1795-C1794)*'ADF test'!$E$3</f>
        <v>-4.5771803876229997</v>
      </c>
      <c r="J1795" s="5">
        <f t="shared" si="357"/>
        <v>-10</v>
      </c>
      <c r="K1795" s="49">
        <f t="shared" si="363"/>
        <v>-35</v>
      </c>
      <c r="L1795" s="5">
        <f t="shared" si="358"/>
        <v>-10</v>
      </c>
      <c r="M1795" s="49">
        <f t="shared" si="364"/>
        <v>-2380</v>
      </c>
      <c r="N1795" s="42">
        <f t="shared" si="355"/>
        <v>-10</v>
      </c>
      <c r="P1795" s="5">
        <f t="shared" si="359"/>
        <v>120.00007500000009</v>
      </c>
      <c r="Q1795" s="5">
        <f t="shared" si="360"/>
        <v>-114.42950969057499</v>
      </c>
      <c r="R1795" s="5">
        <f t="shared" si="361"/>
        <v>5.5705653094251062</v>
      </c>
      <c r="S1795" s="3">
        <f t="shared" si="362"/>
        <v>52525.841792801155</v>
      </c>
    </row>
    <row r="1796" spans="1:19" x14ac:dyDescent="0.3">
      <c r="A1796" s="4">
        <v>42928</v>
      </c>
      <c r="B1796" s="11">
        <v>145.300003</v>
      </c>
      <c r="C1796" s="11">
        <v>154.25</v>
      </c>
      <c r="D1796" s="3">
        <f>B1796-'ADF test'!$E$3*'Profitability analysis'!C1796</f>
        <v>-13.358012931382945</v>
      </c>
      <c r="E1796" s="3">
        <f t="shared" si="356"/>
        <v>-16.399720093996276</v>
      </c>
      <c r="F1796" s="3">
        <f t="shared" si="352"/>
        <v>2.652424289220277</v>
      </c>
      <c r="G1796" s="17">
        <f t="shared" si="353"/>
        <v>1.1467649331123757</v>
      </c>
      <c r="H1796" s="30">
        <f t="shared" si="354"/>
        <v>0.90000900000001138</v>
      </c>
      <c r="I1796" s="30">
        <f>(C1796-C1795)*'ADF test'!$E$3</f>
        <v>1.9028737855504394</v>
      </c>
      <c r="J1796" s="5">
        <f t="shared" si="357"/>
        <v>-1</v>
      </c>
      <c r="K1796" s="49">
        <f t="shared" si="363"/>
        <v>-36</v>
      </c>
      <c r="L1796" s="5">
        <f t="shared" si="358"/>
        <v>-1</v>
      </c>
      <c r="M1796" s="49">
        <f t="shared" si="364"/>
        <v>-2381</v>
      </c>
      <c r="N1796" s="42">
        <f t="shared" si="355"/>
        <v>-1</v>
      </c>
      <c r="P1796" s="5">
        <f t="shared" si="359"/>
        <v>-31.500315000000398</v>
      </c>
      <c r="Q1796" s="5">
        <f t="shared" si="360"/>
        <v>66.600582494265382</v>
      </c>
      <c r="R1796" s="5">
        <f t="shared" si="361"/>
        <v>35.100267494264983</v>
      </c>
      <c r="S1796" s="3">
        <f t="shared" si="362"/>
        <v>52560.94206029542</v>
      </c>
    </row>
    <row r="1797" spans="1:19" x14ac:dyDescent="0.3">
      <c r="A1797" s="4">
        <v>42929</v>
      </c>
      <c r="B1797" s="11">
        <v>144.35000600000001</v>
      </c>
      <c r="C1797" s="11">
        <v>154.85000600000001</v>
      </c>
      <c r="D1797" s="3">
        <f>B1797-'ADF test'!$E$3*'Profitability analysis'!C1797</f>
        <v>-14.925162356063197</v>
      </c>
      <c r="E1797" s="3">
        <f t="shared" si="356"/>
        <v>-16.277434462789941</v>
      </c>
      <c r="F1797" s="3">
        <f t="shared" si="352"/>
        <v>2.6322751782556439</v>
      </c>
      <c r="G1797" s="17">
        <f t="shared" si="353"/>
        <v>0.51372748483799013</v>
      </c>
      <c r="H1797" s="30">
        <f t="shared" si="354"/>
        <v>-0.94999699999999621</v>
      </c>
      <c r="I1797" s="30">
        <f>(C1797-C1796)*'ADF test'!$E$3</f>
        <v>0.61715242468023712</v>
      </c>
      <c r="J1797" s="5">
        <f t="shared" si="357"/>
        <v>0</v>
      </c>
      <c r="K1797" s="49">
        <f t="shared" si="363"/>
        <v>-36</v>
      </c>
      <c r="L1797" s="5">
        <f t="shared" si="358"/>
        <v>0</v>
      </c>
      <c r="M1797" s="49">
        <f t="shared" si="364"/>
        <v>-2381</v>
      </c>
      <c r="N1797" s="42">
        <f t="shared" si="355"/>
        <v>0</v>
      </c>
      <c r="P1797" s="5">
        <f t="shared" si="359"/>
        <v>34.199891999999863</v>
      </c>
      <c r="Q1797" s="5">
        <f t="shared" si="360"/>
        <v>22.217487288488535</v>
      </c>
      <c r="R1797" s="5">
        <f t="shared" si="361"/>
        <v>56.417379288488398</v>
      </c>
      <c r="S1797" s="3">
        <f t="shared" si="362"/>
        <v>52617.35943958391</v>
      </c>
    </row>
    <row r="1798" spans="1:19" x14ac:dyDescent="0.3">
      <c r="A1798" s="4">
        <v>42930</v>
      </c>
      <c r="B1798" s="11">
        <v>146.949997</v>
      </c>
      <c r="C1798" s="11">
        <v>155.10000600000001</v>
      </c>
      <c r="D1798" s="3">
        <f>B1798-'ADF test'!$E$3*'Profitability analysis'!C1798</f>
        <v>-12.582315628237239</v>
      </c>
      <c r="E1798" s="3">
        <f t="shared" si="356"/>
        <v>-16.086624657009402</v>
      </c>
      <c r="F1798" s="3">
        <f t="shared" si="352"/>
        <v>2.6870147837453411</v>
      </c>
      <c r="G1798" s="17">
        <f t="shared" si="353"/>
        <v>1.3041644020609451</v>
      </c>
      <c r="H1798" s="30">
        <f t="shared" si="354"/>
        <v>2.5999909999999886</v>
      </c>
      <c r="I1798" s="30">
        <f>(C1798-C1797)*'ADF test'!$E$3</f>
        <v>0.25714427217404046</v>
      </c>
      <c r="J1798" s="5">
        <f t="shared" si="357"/>
        <v>-1</v>
      </c>
      <c r="K1798" s="49">
        <f t="shared" si="363"/>
        <v>-37</v>
      </c>
      <c r="L1798" s="5">
        <f t="shared" si="358"/>
        <v>-1</v>
      </c>
      <c r="M1798" s="49">
        <f t="shared" si="364"/>
        <v>-2382</v>
      </c>
      <c r="N1798" s="42">
        <f t="shared" si="355"/>
        <v>-1</v>
      </c>
      <c r="P1798" s="5">
        <f t="shared" si="359"/>
        <v>-93.59967599999959</v>
      </c>
      <c r="Q1798" s="5">
        <f t="shared" si="360"/>
        <v>9.2571937982654564</v>
      </c>
      <c r="R1798" s="5">
        <f t="shared" si="361"/>
        <v>-84.342482201734128</v>
      </c>
      <c r="S1798" s="3">
        <f t="shared" si="362"/>
        <v>52533.016957382177</v>
      </c>
    </row>
    <row r="1799" spans="1:19" x14ac:dyDescent="0.3">
      <c r="A1799" s="4">
        <v>42933</v>
      </c>
      <c r="B1799" s="11">
        <v>148.10000600000001</v>
      </c>
      <c r="C1799" s="11">
        <v>155.550003</v>
      </c>
      <c r="D1799" s="3">
        <f>B1799-'ADF test'!$E$3*'Profitability analysis'!C1799</f>
        <v>-11.895163232419236</v>
      </c>
      <c r="E1799" s="3">
        <f t="shared" si="356"/>
        <v>-15.853909811982449</v>
      </c>
      <c r="F1799" s="3">
        <f t="shared" si="352"/>
        <v>2.7388712599971359</v>
      </c>
      <c r="G1799" s="17">
        <f t="shared" si="353"/>
        <v>1.4453934499890853</v>
      </c>
      <c r="H1799" s="30">
        <f t="shared" si="354"/>
        <v>1.1500090000000114</v>
      </c>
      <c r="I1799" s="30">
        <f>(C1799-C1798)*'ADF test'!$E$3</f>
        <v>0.46285660418200281</v>
      </c>
      <c r="J1799" s="5">
        <f t="shared" si="357"/>
        <v>-1</v>
      </c>
      <c r="K1799" s="49">
        <f t="shared" si="363"/>
        <v>-38</v>
      </c>
      <c r="L1799" s="5">
        <f t="shared" si="358"/>
        <v>-1</v>
      </c>
      <c r="M1799" s="49">
        <f t="shared" si="364"/>
        <v>-2383</v>
      </c>
      <c r="N1799" s="42">
        <f t="shared" si="355"/>
        <v>-1</v>
      </c>
      <c r="P1799" s="5">
        <f t="shared" si="359"/>
        <v>-42.550333000000421</v>
      </c>
      <c r="Q1799" s="5">
        <f t="shared" si="360"/>
        <v>17.125694354734105</v>
      </c>
      <c r="R1799" s="5">
        <f t="shared" si="361"/>
        <v>-25.424638645266317</v>
      </c>
      <c r="S1799" s="3">
        <f t="shared" si="362"/>
        <v>52507.592318736912</v>
      </c>
    </row>
    <row r="1800" spans="1:19" x14ac:dyDescent="0.3">
      <c r="A1800" s="4">
        <v>42934</v>
      </c>
      <c r="B1800" s="11">
        <v>152.64999399999999</v>
      </c>
      <c r="C1800" s="11">
        <v>155.64999399999999</v>
      </c>
      <c r="D1800" s="3">
        <f>B1800-'ADF test'!$E$3*'Profitability analysis'!C1800</f>
        <v>-7.4480236840950624</v>
      </c>
      <c r="E1800" s="3">
        <f t="shared" si="356"/>
        <v>-15.491194652666952</v>
      </c>
      <c r="F1800" s="3">
        <f t="shared" si="352"/>
        <v>3.0968541904411335</v>
      </c>
      <c r="G1800" s="17">
        <f t="shared" si="353"/>
        <v>2.5972068666966122</v>
      </c>
      <c r="H1800" s="30">
        <f t="shared" si="354"/>
        <v>4.5499879999999848</v>
      </c>
      <c r="I1800" s="30">
        <f>(C1800-C1799)*'ADF test'!$E$3</f>
        <v>0.10284845167580621</v>
      </c>
      <c r="J1800" s="5">
        <f t="shared" si="357"/>
        <v>0</v>
      </c>
      <c r="K1800" s="49">
        <f t="shared" si="363"/>
        <v>-38</v>
      </c>
      <c r="L1800" s="5">
        <f t="shared" si="358"/>
        <v>0</v>
      </c>
      <c r="M1800" s="49">
        <f t="shared" si="364"/>
        <v>-2383</v>
      </c>
      <c r="N1800" s="42">
        <f t="shared" si="355"/>
        <v>0</v>
      </c>
      <c r="P1800" s="5">
        <f t="shared" si="359"/>
        <v>-172.89954399999942</v>
      </c>
      <c r="Q1800" s="5">
        <f t="shared" si="360"/>
        <v>3.908241163680636</v>
      </c>
      <c r="R1800" s="5">
        <f t="shared" si="361"/>
        <v>-168.99130283631879</v>
      </c>
      <c r="S1800" s="3">
        <f t="shared" si="362"/>
        <v>52338.601015900596</v>
      </c>
    </row>
    <row r="1801" spans="1:19" x14ac:dyDescent="0.3">
      <c r="A1801" s="4">
        <v>42935</v>
      </c>
      <c r="B1801" s="11">
        <v>155.949997</v>
      </c>
      <c r="C1801" s="11">
        <v>156.199997</v>
      </c>
      <c r="D1801" s="3">
        <f>B1801-'ADF test'!$E$3*'Profitability analysis'!C1801</f>
        <v>-4.7137411686092037</v>
      </c>
      <c r="E1801" s="3">
        <f t="shared" si="356"/>
        <v>-14.996527613288006</v>
      </c>
      <c r="F1801" s="3">
        <f t="shared" si="352"/>
        <v>3.5740102781934522</v>
      </c>
      <c r="G1801" s="17">
        <f t="shared" si="353"/>
        <v>2.877100412222771</v>
      </c>
      <c r="H1801" s="30">
        <f t="shared" si="354"/>
        <v>3.3000030000000038</v>
      </c>
      <c r="I1801" s="30">
        <f>(C1801-C1800)*'ADF test'!$E$3</f>
        <v>0.56572048451415902</v>
      </c>
      <c r="J1801" s="5">
        <f t="shared" si="357"/>
        <v>0</v>
      </c>
      <c r="K1801" s="49">
        <f t="shared" si="363"/>
        <v>-38</v>
      </c>
      <c r="L1801" s="5">
        <f t="shared" si="358"/>
        <v>0</v>
      </c>
      <c r="M1801" s="49">
        <f t="shared" si="364"/>
        <v>-2383</v>
      </c>
      <c r="N1801" s="42">
        <f t="shared" si="355"/>
        <v>0</v>
      </c>
      <c r="P1801" s="5">
        <f t="shared" si="359"/>
        <v>-125.40011400000014</v>
      </c>
      <c r="Q1801" s="5">
        <f t="shared" si="360"/>
        <v>21.497378411538044</v>
      </c>
      <c r="R1801" s="5">
        <f t="shared" si="361"/>
        <v>-103.90273558846209</v>
      </c>
      <c r="S1801" s="3">
        <f t="shared" si="362"/>
        <v>52234.698280312135</v>
      </c>
    </row>
    <row r="1802" spans="1:19" x14ac:dyDescent="0.3">
      <c r="A1802" s="4">
        <v>42936</v>
      </c>
      <c r="B1802" s="11">
        <v>151.25</v>
      </c>
      <c r="C1802" s="11">
        <v>153.64999399999999</v>
      </c>
      <c r="D1802" s="3">
        <f>B1802-'ADF test'!$E$3*'Profitability analysis'!C1802</f>
        <v>-6.7908635067027205</v>
      </c>
      <c r="E1802" s="3">
        <f t="shared" si="356"/>
        <v>-14.599430788338228</v>
      </c>
      <c r="F1802" s="3">
        <f t="shared" si="352"/>
        <v>3.8024114317458602</v>
      </c>
      <c r="G1802" s="17">
        <f t="shared" si="353"/>
        <v>2.053582949084034</v>
      </c>
      <c r="H1802" s="30">
        <f t="shared" si="354"/>
        <v>-4.6999969999999962</v>
      </c>
      <c r="I1802" s="30">
        <f>(C1802-C1801)*'ADF test'!$E$3</f>
        <v>-2.6228746619064824</v>
      </c>
      <c r="J1802" s="5">
        <f t="shared" si="357"/>
        <v>-10</v>
      </c>
      <c r="K1802" s="49">
        <f t="shared" si="363"/>
        <v>-48</v>
      </c>
      <c r="L1802" s="5">
        <f t="shared" si="358"/>
        <v>-10</v>
      </c>
      <c r="M1802" s="49">
        <f t="shared" si="364"/>
        <v>-2393</v>
      </c>
      <c r="N1802" s="42">
        <f t="shared" si="355"/>
        <v>-10</v>
      </c>
      <c r="P1802" s="5">
        <f t="shared" si="359"/>
        <v>178.59988599999986</v>
      </c>
      <c r="Q1802" s="5">
        <f t="shared" si="360"/>
        <v>-99.669237152446328</v>
      </c>
      <c r="R1802" s="5">
        <f t="shared" si="361"/>
        <v>78.930648847553528</v>
      </c>
      <c r="S1802" s="3">
        <f t="shared" si="362"/>
        <v>52313.628929159691</v>
      </c>
    </row>
    <row r="1803" spans="1:19" x14ac:dyDescent="0.3">
      <c r="A1803" s="4">
        <v>42937</v>
      </c>
      <c r="B1803" s="11">
        <v>154.89999399999999</v>
      </c>
      <c r="C1803" s="11">
        <v>154.800003</v>
      </c>
      <c r="D1803" s="3">
        <f>B1803-'ADF test'!$E$3*'Profitability analysis'!C1803</f>
        <v>-4.3237424158971294</v>
      </c>
      <c r="E1803" s="3">
        <f t="shared" si="356"/>
        <v>-14.135287749224355</v>
      </c>
      <c r="F1803" s="3">
        <f t="shared" si="352"/>
        <v>4.1734227022473585</v>
      </c>
      <c r="G1803" s="17">
        <f t="shared" si="353"/>
        <v>2.3509589210898234</v>
      </c>
      <c r="H1803" s="30">
        <f t="shared" si="354"/>
        <v>3.6499939999999924</v>
      </c>
      <c r="I1803" s="30">
        <f>(C1803-C1802)*'ADF test'!$E$3</f>
        <v>1.1828729091943961</v>
      </c>
      <c r="J1803" s="5">
        <f t="shared" si="357"/>
        <v>-10</v>
      </c>
      <c r="K1803" s="49">
        <f t="shared" si="363"/>
        <v>-58</v>
      </c>
      <c r="L1803" s="5">
        <f t="shared" si="358"/>
        <v>-10</v>
      </c>
      <c r="M1803" s="49">
        <f t="shared" si="364"/>
        <v>-2403</v>
      </c>
      <c r="N1803" s="42">
        <f t="shared" si="355"/>
        <v>-10</v>
      </c>
      <c r="P1803" s="5">
        <f t="shared" si="359"/>
        <v>-175.19971199999964</v>
      </c>
      <c r="Q1803" s="5">
        <f t="shared" si="360"/>
        <v>56.777899641331018</v>
      </c>
      <c r="R1803" s="5">
        <f t="shared" si="361"/>
        <v>-118.42181235866862</v>
      </c>
      <c r="S1803" s="3">
        <f t="shared" si="362"/>
        <v>52195.207116801022</v>
      </c>
    </row>
    <row r="1804" spans="1:19" x14ac:dyDescent="0.3">
      <c r="A1804" s="4">
        <v>42940</v>
      </c>
      <c r="B1804" s="11">
        <v>159.800003</v>
      </c>
      <c r="C1804" s="11">
        <v>157.300003</v>
      </c>
      <c r="D1804" s="3">
        <f>B1804-'ADF test'!$E$3*'Profitability analysis'!C1804</f>
        <v>-1.9951761376375146</v>
      </c>
      <c r="E1804" s="3">
        <f t="shared" si="356"/>
        <v>-13.563002118018025</v>
      </c>
      <c r="F1804" s="3">
        <f t="shared" si="352"/>
        <v>4.6139886853337497</v>
      </c>
      <c r="G1804" s="17">
        <f t="shared" si="353"/>
        <v>2.5071205781562855</v>
      </c>
      <c r="H1804" s="30">
        <f t="shared" si="354"/>
        <v>4.9000090000000114</v>
      </c>
      <c r="I1804" s="30">
        <f>(C1804-C1803)*'ADF test'!$E$3</f>
        <v>2.5714427217404046</v>
      </c>
      <c r="J1804" s="5">
        <f t="shared" si="357"/>
        <v>0</v>
      </c>
      <c r="K1804" s="49">
        <f t="shared" si="363"/>
        <v>-58</v>
      </c>
      <c r="L1804" s="5">
        <f t="shared" si="358"/>
        <v>0</v>
      </c>
      <c r="M1804" s="49">
        <f t="shared" si="364"/>
        <v>-2403</v>
      </c>
      <c r="N1804" s="42">
        <f t="shared" si="355"/>
        <v>0</v>
      </c>
      <c r="P1804" s="5">
        <f t="shared" si="359"/>
        <v>-284.20052200000066</v>
      </c>
      <c r="Q1804" s="5">
        <f t="shared" si="360"/>
        <v>149.14367786094346</v>
      </c>
      <c r="R1804" s="5">
        <f t="shared" si="361"/>
        <v>-135.0568441390572</v>
      </c>
      <c r="S1804" s="3">
        <f t="shared" si="362"/>
        <v>52060.150272661966</v>
      </c>
    </row>
    <row r="1805" spans="1:19" x14ac:dyDescent="0.3">
      <c r="A1805" s="4">
        <v>42941</v>
      </c>
      <c r="B1805" s="11">
        <v>163.949997</v>
      </c>
      <c r="C1805" s="11">
        <v>161.25</v>
      </c>
      <c r="D1805" s="3">
        <f>B1805-'ADF test'!$E$3*'Profitability analysis'!C1805</f>
        <v>-1.908058552256108</v>
      </c>
      <c r="E1805" s="3">
        <f t="shared" si="356"/>
        <v>-13.035909078922279</v>
      </c>
      <c r="F1805" s="3">
        <f t="shared" si="352"/>
        <v>5.0089335939330368</v>
      </c>
      <c r="G1805" s="17">
        <f t="shared" si="353"/>
        <v>2.2216007295733649</v>
      </c>
      <c r="H1805" s="30">
        <f t="shared" si="354"/>
        <v>4.1499939999999924</v>
      </c>
      <c r="I1805" s="30">
        <f>(C1805-C1804)*'ADF test'!$E$3</f>
        <v>4.062876414618569</v>
      </c>
      <c r="J1805" s="5">
        <f t="shared" si="357"/>
        <v>-10</v>
      </c>
      <c r="K1805" s="49">
        <f t="shared" si="363"/>
        <v>-68</v>
      </c>
      <c r="L1805" s="5">
        <f t="shared" si="358"/>
        <v>-10</v>
      </c>
      <c r="M1805" s="49">
        <f t="shared" si="364"/>
        <v>-2413</v>
      </c>
      <c r="N1805" s="42">
        <f t="shared" si="355"/>
        <v>-10</v>
      </c>
      <c r="P1805" s="5">
        <f t="shared" si="359"/>
        <v>-240.69965199999956</v>
      </c>
      <c r="Q1805" s="5">
        <f t="shared" si="360"/>
        <v>235.64683204787701</v>
      </c>
      <c r="R1805" s="5">
        <f t="shared" si="361"/>
        <v>-5.0528199521225474</v>
      </c>
      <c r="S1805" s="3">
        <f t="shared" si="362"/>
        <v>52055.097452709844</v>
      </c>
    </row>
    <row r="1806" spans="1:19" x14ac:dyDescent="0.3">
      <c r="A1806" s="4">
        <v>42942</v>
      </c>
      <c r="B1806" s="11">
        <v>160.60000600000001</v>
      </c>
      <c r="C1806" s="11">
        <v>159.550003</v>
      </c>
      <c r="D1806" s="3">
        <f>B1806-'ADF test'!$E$3*'Profitability analysis'!C1806</f>
        <v>-3.5094715872038762</v>
      </c>
      <c r="E1806" s="3">
        <f t="shared" si="356"/>
        <v>-12.582910601542194</v>
      </c>
      <c r="F1806" s="3">
        <f t="shared" si="352"/>
        <v>5.2380493551009497</v>
      </c>
      <c r="G1806" s="17">
        <f t="shared" si="353"/>
        <v>1.7322171669692965</v>
      </c>
      <c r="H1806" s="30">
        <f t="shared" si="354"/>
        <v>-3.3499909999999886</v>
      </c>
      <c r="I1806" s="30">
        <f>(C1806-C1805)*'ADF test'!$E$3</f>
        <v>-1.7485779650522051</v>
      </c>
      <c r="J1806" s="5">
        <f t="shared" si="357"/>
        <v>-10</v>
      </c>
      <c r="K1806" s="49">
        <f t="shared" si="363"/>
        <v>-78</v>
      </c>
      <c r="L1806" s="5">
        <f t="shared" si="358"/>
        <v>-10</v>
      </c>
      <c r="M1806" s="49">
        <f t="shared" si="364"/>
        <v>-2423</v>
      </c>
      <c r="N1806" s="42">
        <f t="shared" si="355"/>
        <v>-10</v>
      </c>
      <c r="P1806" s="5">
        <f t="shared" si="359"/>
        <v>227.79938799999923</v>
      </c>
      <c r="Q1806" s="5">
        <f t="shared" si="360"/>
        <v>-118.90330162354995</v>
      </c>
      <c r="R1806" s="5">
        <f t="shared" si="361"/>
        <v>108.89608637644928</v>
      </c>
      <c r="S1806" s="3">
        <f t="shared" si="362"/>
        <v>52163.993539086296</v>
      </c>
    </row>
    <row r="1807" spans="1:19" x14ac:dyDescent="0.3">
      <c r="A1807" s="4">
        <v>42943</v>
      </c>
      <c r="B1807" s="11">
        <v>154.89999399999999</v>
      </c>
      <c r="C1807" s="11">
        <v>154.89999399999999</v>
      </c>
      <c r="D1807" s="3">
        <f>B1807-'ADF test'!$E$3*'Profitability analysis'!C1807</f>
        <v>-4.4265908675729406</v>
      </c>
      <c r="E1807" s="3">
        <f t="shared" si="356"/>
        <v>-12.089815810614663</v>
      </c>
      <c r="F1807" s="3">
        <f t="shared" si="352"/>
        <v>5.287804762698971</v>
      </c>
      <c r="G1807" s="17">
        <f t="shared" si="353"/>
        <v>1.4492261509160378</v>
      </c>
      <c r="H1807" s="30">
        <f t="shared" si="354"/>
        <v>-5.7000120000000152</v>
      </c>
      <c r="I1807" s="30">
        <f>(C1807-C1806)*'ADF test'!$E$3</f>
        <v>-4.7828927196309623</v>
      </c>
      <c r="J1807" s="5">
        <f t="shared" si="357"/>
        <v>-1</v>
      </c>
      <c r="K1807" s="49">
        <f t="shared" si="363"/>
        <v>-79</v>
      </c>
      <c r="L1807" s="5">
        <f t="shared" si="358"/>
        <v>-1</v>
      </c>
      <c r="M1807" s="49">
        <f t="shared" si="364"/>
        <v>-2424</v>
      </c>
      <c r="N1807" s="42">
        <f t="shared" si="355"/>
        <v>-1</v>
      </c>
      <c r="P1807" s="5">
        <f t="shared" si="359"/>
        <v>444.60093600000118</v>
      </c>
      <c r="Q1807" s="5">
        <f t="shared" si="360"/>
        <v>-373.06563213121507</v>
      </c>
      <c r="R1807" s="5">
        <f t="shared" si="361"/>
        <v>71.535303868786116</v>
      </c>
      <c r="S1807" s="3">
        <f t="shared" si="362"/>
        <v>52235.528842955078</v>
      </c>
    </row>
    <row r="1808" spans="1:19" x14ac:dyDescent="0.3">
      <c r="A1808" s="4">
        <v>42944</v>
      </c>
      <c r="B1808" s="11">
        <v>162.25</v>
      </c>
      <c r="C1808" s="11">
        <v>157</v>
      </c>
      <c r="D1808" s="3">
        <f>B1808-'ADF test'!$E$3*'Profitability analysis'!C1808</f>
        <v>0.76339707470259555</v>
      </c>
      <c r="E1808" s="3">
        <f t="shared" si="356"/>
        <v>-11.450197393096415</v>
      </c>
      <c r="F1808" s="3">
        <f t="shared" si="352"/>
        <v>5.6436131082770826</v>
      </c>
      <c r="G1808" s="17">
        <f t="shared" si="353"/>
        <v>2.1641445353307809</v>
      </c>
      <c r="H1808" s="30">
        <f t="shared" si="354"/>
        <v>7.3500060000000076</v>
      </c>
      <c r="I1808" s="30">
        <f>(C1808-C1807)*'ADF test'!$E$3</f>
        <v>2.1600180577244799</v>
      </c>
      <c r="J1808" s="5">
        <f t="shared" si="357"/>
        <v>-10</v>
      </c>
      <c r="K1808" s="49">
        <f t="shared" si="363"/>
        <v>-89</v>
      </c>
      <c r="L1808" s="5">
        <f t="shared" si="358"/>
        <v>-10</v>
      </c>
      <c r="M1808" s="49">
        <f t="shared" si="364"/>
        <v>-2434</v>
      </c>
      <c r="N1808" s="42">
        <f t="shared" si="355"/>
        <v>-10</v>
      </c>
      <c r="P1808" s="5">
        <f t="shared" si="359"/>
        <v>-580.6504740000006</v>
      </c>
      <c r="Q1808" s="5">
        <f t="shared" si="360"/>
        <v>170.6414265602339</v>
      </c>
      <c r="R1808" s="5">
        <f t="shared" si="361"/>
        <v>-410.00904743976673</v>
      </c>
      <c r="S1808" s="3">
        <f t="shared" si="362"/>
        <v>51825.519795515313</v>
      </c>
    </row>
    <row r="1809" spans="1:19" x14ac:dyDescent="0.3">
      <c r="A1809" s="4">
        <v>42947</v>
      </c>
      <c r="B1809" s="11">
        <v>166</v>
      </c>
      <c r="C1809" s="11">
        <v>158.050003</v>
      </c>
      <c r="D1809" s="3">
        <f>B1809-'ADF test'!$E$3*'Profitability analysis'!C1809</f>
        <v>3.4333880458403598</v>
      </c>
      <c r="E1809" s="3">
        <f t="shared" si="356"/>
        <v>-10.749674897641716</v>
      </c>
      <c r="F1809" s="3">
        <f t="shared" si="352"/>
        <v>6.1387894470130577</v>
      </c>
      <c r="G1809" s="17">
        <f t="shared" si="353"/>
        <v>2.3104006198458409</v>
      </c>
      <c r="H1809" s="30">
        <f t="shared" si="354"/>
        <v>3.75</v>
      </c>
      <c r="I1809" s="30">
        <f>(C1809-C1808)*'ADF test'!$E$3</f>
        <v>1.0800090288622399</v>
      </c>
      <c r="J1809" s="5">
        <f t="shared" si="357"/>
        <v>-10</v>
      </c>
      <c r="K1809" s="49">
        <f t="shared" si="363"/>
        <v>-99</v>
      </c>
      <c r="L1809" s="5">
        <f t="shared" si="358"/>
        <v>-10</v>
      </c>
      <c r="M1809" s="49">
        <f t="shared" si="364"/>
        <v>-2444</v>
      </c>
      <c r="N1809" s="42">
        <f t="shared" si="355"/>
        <v>-10</v>
      </c>
      <c r="P1809" s="5">
        <f t="shared" si="359"/>
        <v>-333.75</v>
      </c>
      <c r="Q1809" s="5">
        <f t="shared" si="360"/>
        <v>96.120803568739348</v>
      </c>
      <c r="R1809" s="5">
        <f t="shared" si="361"/>
        <v>-237.62919643126065</v>
      </c>
      <c r="S1809" s="3">
        <f t="shared" si="362"/>
        <v>51587.89059908405</v>
      </c>
    </row>
    <row r="1810" spans="1:19" x14ac:dyDescent="0.3">
      <c r="A1810" s="4">
        <v>42948</v>
      </c>
      <c r="B1810" s="11">
        <v>162.300003</v>
      </c>
      <c r="C1810" s="11">
        <v>154.199997</v>
      </c>
      <c r="D1810" s="3">
        <f>B1810-'ADF test'!$E$3*'Profitability analysis'!C1810</f>
        <v>3.6934190087831098</v>
      </c>
      <c r="E1810" s="3">
        <f t="shared" si="356"/>
        <v>-10.040294192355326</v>
      </c>
      <c r="F1810" s="3">
        <f t="shared" ref="F1810:F1873" si="365">_xlfn.STDEV.S(D1781:D1810)</f>
        <v>6.5379553716241094</v>
      </c>
      <c r="G1810" s="17">
        <f t="shared" ref="G1810:G1873" si="366">(D1810-E1810)/F1810</f>
        <v>2.1006128706147487</v>
      </c>
      <c r="H1810" s="30">
        <f t="shared" ref="H1810:H1873" si="367">B1810-B1809</f>
        <v>-3.6999969999999962</v>
      </c>
      <c r="I1810" s="30">
        <f>(C1810-C1809)*'ADF test'!$E$3</f>
        <v>-3.960027962942763</v>
      </c>
      <c r="J1810" s="5">
        <f t="shared" si="357"/>
        <v>-10</v>
      </c>
      <c r="K1810" s="49">
        <f t="shared" si="363"/>
        <v>-109</v>
      </c>
      <c r="L1810" s="5">
        <f t="shared" si="358"/>
        <v>-10</v>
      </c>
      <c r="M1810" s="49">
        <f t="shared" si="364"/>
        <v>-2454</v>
      </c>
      <c r="N1810" s="42">
        <f t="shared" si="355"/>
        <v>-10</v>
      </c>
      <c r="P1810" s="5">
        <f t="shared" si="359"/>
        <v>366.29970299999962</v>
      </c>
      <c r="Q1810" s="5">
        <f t="shared" si="360"/>
        <v>-392.04276833133355</v>
      </c>
      <c r="R1810" s="5">
        <f t="shared" si="361"/>
        <v>-25.743065331333923</v>
      </c>
      <c r="S1810" s="3">
        <f t="shared" si="362"/>
        <v>51562.147533752715</v>
      </c>
    </row>
    <row r="1811" spans="1:19" x14ac:dyDescent="0.3">
      <c r="A1811" s="4">
        <v>42949</v>
      </c>
      <c r="B1811" s="11">
        <v>161.550003</v>
      </c>
      <c r="C1811" s="11">
        <v>150.050003</v>
      </c>
      <c r="D1811" s="3">
        <f>B1811-'ADF test'!$E$3*'Profitability analysis'!C1811</f>
        <v>7.212007755409644</v>
      </c>
      <c r="E1811" s="3">
        <f t="shared" si="356"/>
        <v>-9.1788652379205207</v>
      </c>
      <c r="F1811" s="3">
        <f t="shared" si="365"/>
        <v>7.0495371430733966</v>
      </c>
      <c r="G1811" s="17">
        <f t="shared" si="366"/>
        <v>2.3250991746933631</v>
      </c>
      <c r="H1811" s="30">
        <f t="shared" si="367"/>
        <v>-0.75</v>
      </c>
      <c r="I1811" s="30">
        <f>(C1811-C1810)*'ADF test'!$E$3</f>
        <v>-4.2685887466265315</v>
      </c>
      <c r="J1811" s="5">
        <f t="shared" si="357"/>
        <v>-10</v>
      </c>
      <c r="K1811" s="49">
        <f t="shared" si="363"/>
        <v>-119</v>
      </c>
      <c r="L1811" s="5">
        <f t="shared" si="358"/>
        <v>-10</v>
      </c>
      <c r="M1811" s="49">
        <f t="shared" si="364"/>
        <v>-2464</v>
      </c>
      <c r="N1811" s="42">
        <f t="shared" si="355"/>
        <v>-10</v>
      </c>
      <c r="P1811" s="5">
        <f t="shared" si="359"/>
        <v>81.75</v>
      </c>
      <c r="Q1811" s="5">
        <f t="shared" si="360"/>
        <v>-465.27617338229192</v>
      </c>
      <c r="R1811" s="5">
        <f t="shared" si="361"/>
        <v>-383.52617338229192</v>
      </c>
      <c r="S1811" s="3">
        <f t="shared" si="362"/>
        <v>51178.621360370424</v>
      </c>
    </row>
    <row r="1812" spans="1:19" x14ac:dyDescent="0.3">
      <c r="A1812" s="4">
        <v>42950</v>
      </c>
      <c r="B1812" s="11">
        <v>154.75</v>
      </c>
      <c r="C1812" s="11">
        <v>143.60000600000001</v>
      </c>
      <c r="D1812" s="3">
        <f>B1812-'ADF test'!$E$3*'Profitability analysis'!C1812</f>
        <v>7.0463238917686226</v>
      </c>
      <c r="E1812" s="3">
        <f t="shared" si="356"/>
        <v>-8.3381494900073427</v>
      </c>
      <c r="F1812" s="3">
        <f t="shared" si="365"/>
        <v>7.4331568545212443</v>
      </c>
      <c r="G1812" s="17">
        <f t="shared" si="366"/>
        <v>2.0697092342963681</v>
      </c>
      <c r="H1812" s="30">
        <f t="shared" si="367"/>
        <v>-6.8000030000000038</v>
      </c>
      <c r="I1812" s="30">
        <f>(C1812-C1811)*'ADF test'!$E$3</f>
        <v>-6.6343191363589735</v>
      </c>
      <c r="J1812" s="5">
        <f t="shared" si="357"/>
        <v>-10</v>
      </c>
      <c r="K1812" s="49">
        <f t="shared" si="363"/>
        <v>-129</v>
      </c>
      <c r="L1812" s="5">
        <f t="shared" si="358"/>
        <v>-10</v>
      </c>
      <c r="M1812" s="49">
        <f t="shared" si="364"/>
        <v>-2474</v>
      </c>
      <c r="N1812" s="42">
        <f t="shared" si="355"/>
        <v>-10</v>
      </c>
      <c r="P1812" s="5">
        <f t="shared" si="359"/>
        <v>809.20035700000039</v>
      </c>
      <c r="Q1812" s="5">
        <f t="shared" si="360"/>
        <v>-789.4839772267178</v>
      </c>
      <c r="R1812" s="5">
        <f t="shared" si="361"/>
        <v>19.716379773282597</v>
      </c>
      <c r="S1812" s="3">
        <f t="shared" si="362"/>
        <v>51198.337740143703</v>
      </c>
    </row>
    <row r="1813" spans="1:19" x14ac:dyDescent="0.3">
      <c r="A1813" s="4">
        <v>42951</v>
      </c>
      <c r="B1813" s="11">
        <v>158.449997</v>
      </c>
      <c r="C1813" s="11">
        <v>145.10000600000001</v>
      </c>
      <c r="D1813" s="3">
        <f>B1813-'ADF test'!$E$3*'Profitability analysis'!C1813</f>
        <v>9.2034552587243752</v>
      </c>
      <c r="E1813" s="3">
        <f t="shared" si="356"/>
        <v>-7.4111967733627226</v>
      </c>
      <c r="F1813" s="3">
        <f t="shared" si="365"/>
        <v>7.8319034751764498</v>
      </c>
      <c r="G1813" s="17">
        <f t="shared" si="366"/>
        <v>2.1214066394903797</v>
      </c>
      <c r="H1813" s="30">
        <f t="shared" si="367"/>
        <v>3.6999969999999962</v>
      </c>
      <c r="I1813" s="30">
        <f>(C1813-C1812)*'ADF test'!$E$3</f>
        <v>1.5428656330442427</v>
      </c>
      <c r="J1813" s="5">
        <f t="shared" si="357"/>
        <v>-10</v>
      </c>
      <c r="K1813" s="49">
        <f t="shared" si="363"/>
        <v>-139</v>
      </c>
      <c r="L1813" s="5">
        <f t="shared" si="358"/>
        <v>-10</v>
      </c>
      <c r="M1813" s="49">
        <f t="shared" si="364"/>
        <v>-2484</v>
      </c>
      <c r="N1813" s="42">
        <f t="shared" si="355"/>
        <v>-10</v>
      </c>
      <c r="P1813" s="5">
        <f t="shared" si="359"/>
        <v>-477.29961299999951</v>
      </c>
      <c r="Q1813" s="5">
        <f t="shared" si="360"/>
        <v>199.02966666270731</v>
      </c>
      <c r="R1813" s="5">
        <f t="shared" si="361"/>
        <v>-278.2699463372922</v>
      </c>
      <c r="S1813" s="3">
        <f t="shared" si="362"/>
        <v>50920.067793806411</v>
      </c>
    </row>
    <row r="1814" spans="1:19" x14ac:dyDescent="0.3">
      <c r="A1814" s="4">
        <v>42954</v>
      </c>
      <c r="B1814" s="11">
        <v>158.050003</v>
      </c>
      <c r="C1814" s="11">
        <v>146.35000600000001</v>
      </c>
      <c r="D1814" s="3">
        <f>B1814-'ADF test'!$E$3*'Profitability analysis'!C1814</f>
        <v>7.5177398978541703</v>
      </c>
      <c r="E1814" s="3">
        <f t="shared" si="356"/>
        <v>-6.6061017249735299</v>
      </c>
      <c r="F1814" s="3">
        <f t="shared" si="365"/>
        <v>8.0882414746980817</v>
      </c>
      <c r="G1814" s="17">
        <f t="shared" si="366"/>
        <v>1.746219084458642</v>
      </c>
      <c r="H1814" s="30">
        <f t="shared" si="367"/>
        <v>-0.39999399999999241</v>
      </c>
      <c r="I1814" s="30">
        <f>(C1814-C1813)*'ADF test'!$E$3</f>
        <v>1.2857213608702023</v>
      </c>
      <c r="J1814" s="5">
        <f t="shared" si="357"/>
        <v>-10</v>
      </c>
      <c r="K1814" s="49">
        <f t="shared" si="363"/>
        <v>-149</v>
      </c>
      <c r="L1814" s="5">
        <f t="shared" si="358"/>
        <v>-10</v>
      </c>
      <c r="M1814" s="49">
        <f t="shared" si="364"/>
        <v>-2494</v>
      </c>
      <c r="N1814" s="42">
        <f t="shared" si="355"/>
        <v>-10</v>
      </c>
      <c r="P1814" s="5">
        <f t="shared" si="359"/>
        <v>55.599165999998945</v>
      </c>
      <c r="Q1814" s="5">
        <f t="shared" si="360"/>
        <v>178.71526916095812</v>
      </c>
      <c r="R1814" s="5">
        <f t="shared" si="361"/>
        <v>234.31443516095706</v>
      </c>
      <c r="S1814" s="3">
        <f t="shared" si="362"/>
        <v>51154.38222896737</v>
      </c>
    </row>
    <row r="1815" spans="1:19" x14ac:dyDescent="0.3">
      <c r="A1815" s="4">
        <v>42955</v>
      </c>
      <c r="B1815" s="11">
        <v>152.550003</v>
      </c>
      <c r="C1815" s="11">
        <v>142.39999399999999</v>
      </c>
      <c r="D1815" s="3">
        <f>B1815-'ADF test'!$E$3*'Profitability analysis'!C1815</f>
        <v>6.0806317411291104</v>
      </c>
      <c r="E1815" s="3">
        <f t="shared" si="356"/>
        <v>-5.9693395956291244</v>
      </c>
      <c r="F1815" s="3">
        <f t="shared" si="365"/>
        <v>8.3144916088682415</v>
      </c>
      <c r="G1815" s="17">
        <f t="shared" si="366"/>
        <v>1.4492733775695592</v>
      </c>
      <c r="H1815" s="30">
        <f t="shared" si="367"/>
        <v>-5.5</v>
      </c>
      <c r="I1815" s="30">
        <f>(C1815-C1814)*'ADF test'!$E$3</f>
        <v>-4.0628918432749188</v>
      </c>
      <c r="J1815" s="5">
        <f t="shared" si="357"/>
        <v>-1</v>
      </c>
      <c r="K1815" s="49">
        <f t="shared" si="363"/>
        <v>-150</v>
      </c>
      <c r="L1815" s="5">
        <f t="shared" si="358"/>
        <v>-1</v>
      </c>
      <c r="M1815" s="49">
        <f t="shared" si="364"/>
        <v>-2495</v>
      </c>
      <c r="N1815" s="42">
        <f t="shared" si="355"/>
        <v>-1</v>
      </c>
      <c r="P1815" s="5">
        <f t="shared" si="359"/>
        <v>819.5</v>
      </c>
      <c r="Q1815" s="5">
        <f t="shared" si="360"/>
        <v>-605.37088464796295</v>
      </c>
      <c r="R1815" s="5">
        <f t="shared" si="361"/>
        <v>214.12911535203705</v>
      </c>
      <c r="S1815" s="3">
        <f t="shared" si="362"/>
        <v>51368.511344319406</v>
      </c>
    </row>
    <row r="1816" spans="1:19" x14ac:dyDescent="0.3">
      <c r="A1816" s="4">
        <v>42956</v>
      </c>
      <c r="B1816" s="11">
        <v>158.449997</v>
      </c>
      <c r="C1816" s="11">
        <v>141.60000600000001</v>
      </c>
      <c r="D1816" s="3">
        <f>B1816-'ADF test'!$E$3*'Profitability analysis'!C1816</f>
        <v>12.803475069160953</v>
      </c>
      <c r="E1816" s="3">
        <f t="shared" si="356"/>
        <v>-5.0968629930079743</v>
      </c>
      <c r="F1816" s="3">
        <f t="shared" si="365"/>
        <v>8.8660384609762133</v>
      </c>
      <c r="G1816" s="17">
        <f t="shared" si="366"/>
        <v>2.0189781649332001</v>
      </c>
      <c r="H1816" s="30">
        <f t="shared" si="367"/>
        <v>5.8999939999999924</v>
      </c>
      <c r="I1816" s="30">
        <f>(C1816-C1815)*'ADF test'!$E$3</f>
        <v>-0.82284932803184951</v>
      </c>
      <c r="J1816" s="5">
        <f t="shared" si="357"/>
        <v>-10</v>
      </c>
      <c r="K1816" s="49">
        <f t="shared" si="363"/>
        <v>-160</v>
      </c>
      <c r="L1816" s="5">
        <f t="shared" si="358"/>
        <v>-10</v>
      </c>
      <c r="M1816" s="49">
        <f t="shared" si="364"/>
        <v>-2505</v>
      </c>
      <c r="N1816" s="42">
        <f t="shared" si="355"/>
        <v>-10</v>
      </c>
      <c r="P1816" s="5">
        <f t="shared" si="359"/>
        <v>-884.99909999999886</v>
      </c>
      <c r="Q1816" s="5">
        <f t="shared" si="360"/>
        <v>-123.42739920477743</v>
      </c>
      <c r="R1816" s="5">
        <f t="shared" si="361"/>
        <v>-1008.4264992047763</v>
      </c>
      <c r="S1816" s="3">
        <f t="shared" si="362"/>
        <v>50360.08484511463</v>
      </c>
    </row>
    <row r="1817" spans="1:19" x14ac:dyDescent="0.3">
      <c r="A1817" s="4">
        <v>42957</v>
      </c>
      <c r="B1817" s="11">
        <v>148.14999399999999</v>
      </c>
      <c r="C1817" s="11">
        <v>134.449997</v>
      </c>
      <c r="D1817" s="3">
        <f>B1817-'ADF test'!$E$3*'Profitability analysis'!C1817</f>
        <v>9.8578075105322966</v>
      </c>
      <c r="E1817" s="3">
        <f t="shared" si="356"/>
        <v>-4.4015275068807789</v>
      </c>
      <c r="F1817" s="3">
        <f t="shared" si="365"/>
        <v>9.1986810321987242</v>
      </c>
      <c r="G1817" s="17">
        <f t="shared" si="366"/>
        <v>1.5501499581842466</v>
      </c>
      <c r="H1817" s="30">
        <f t="shared" si="367"/>
        <v>-10.300003000000004</v>
      </c>
      <c r="I1817" s="30">
        <f>(C1817-C1816)*'ADF test'!$E$3</f>
        <v>-7.3543354413713669</v>
      </c>
      <c r="J1817" s="5">
        <f t="shared" si="357"/>
        <v>-10</v>
      </c>
      <c r="K1817" s="49">
        <f t="shared" si="363"/>
        <v>-170</v>
      </c>
      <c r="L1817" s="5">
        <f t="shared" si="358"/>
        <v>-10</v>
      </c>
      <c r="M1817" s="49">
        <f t="shared" si="364"/>
        <v>-2515</v>
      </c>
      <c r="N1817" s="42">
        <f t="shared" si="355"/>
        <v>-10</v>
      </c>
      <c r="P1817" s="5">
        <f t="shared" si="359"/>
        <v>1648.0004800000006</v>
      </c>
      <c r="Q1817" s="5">
        <f t="shared" si="360"/>
        <v>-1176.6936706194188</v>
      </c>
      <c r="R1817" s="5">
        <f t="shared" si="361"/>
        <v>471.30680938058185</v>
      </c>
      <c r="S1817" s="3">
        <f t="shared" si="362"/>
        <v>50831.391654495215</v>
      </c>
    </row>
    <row r="1818" spans="1:19" x14ac:dyDescent="0.3">
      <c r="A1818" s="4">
        <v>42958</v>
      </c>
      <c r="B1818" s="11">
        <v>143.050003</v>
      </c>
      <c r="C1818" s="11">
        <v>127.300003</v>
      </c>
      <c r="D1818" s="3">
        <f>B1818-'ADF test'!$E$3*'Profitability analysis'!C1818</f>
        <v>12.112136523247329</v>
      </c>
      <c r="E1818" s="3">
        <f t="shared" si="356"/>
        <v>-3.6007142993608103</v>
      </c>
      <c r="F1818" s="3">
        <f t="shared" si="365"/>
        <v>9.5608887139572101</v>
      </c>
      <c r="G1818" s="17">
        <f t="shared" si="366"/>
        <v>1.6434508645279127</v>
      </c>
      <c r="H1818" s="30">
        <f t="shared" si="367"/>
        <v>-5.0999909999999886</v>
      </c>
      <c r="I1818" s="30">
        <f>(C1818-C1817)*'ADF test'!$E$3</f>
        <v>-7.354320012715017</v>
      </c>
      <c r="J1818" s="5">
        <f t="shared" si="357"/>
        <v>-10</v>
      </c>
      <c r="K1818" s="49">
        <f t="shared" si="363"/>
        <v>-180</v>
      </c>
      <c r="L1818" s="5">
        <f t="shared" si="358"/>
        <v>-10</v>
      </c>
      <c r="M1818" s="49">
        <f t="shared" si="364"/>
        <v>-2525</v>
      </c>
      <c r="N1818" s="42">
        <f t="shared" si="355"/>
        <v>-10</v>
      </c>
      <c r="P1818" s="5">
        <f t="shared" si="359"/>
        <v>866.99846999999806</v>
      </c>
      <c r="Q1818" s="5">
        <f t="shared" si="360"/>
        <v>-1250.2344021615529</v>
      </c>
      <c r="R1818" s="5">
        <f t="shared" si="361"/>
        <v>-383.23593216155484</v>
      </c>
      <c r="S1818" s="3">
        <f t="shared" si="362"/>
        <v>50448.155722333664</v>
      </c>
    </row>
    <row r="1819" spans="1:19" x14ac:dyDescent="0.3">
      <c r="A1819" s="4">
        <v>42961</v>
      </c>
      <c r="B1819" s="11">
        <v>144.949997</v>
      </c>
      <c r="C1819" s="11">
        <v>128.25</v>
      </c>
      <c r="D1819" s="3">
        <f>B1819-'ADF test'!$E$3*'Profitability analysis'!C1819</f>
        <v>13.034985374717252</v>
      </c>
      <c r="E1819" s="3">
        <f t="shared" si="356"/>
        <v>-2.6679956383058863</v>
      </c>
      <c r="F1819" s="3">
        <f t="shared" si="365"/>
        <v>9.7782768295958959</v>
      </c>
      <c r="G1819" s="17">
        <f t="shared" si="366"/>
        <v>1.605904730115121</v>
      </c>
      <c r="H1819" s="30">
        <f t="shared" si="367"/>
        <v>1.8999939999999924</v>
      </c>
      <c r="I1819" s="30">
        <f>(C1819-C1818)*'ADF test'!$E$3</f>
        <v>0.97714514853008372</v>
      </c>
      <c r="J1819" s="5">
        <f t="shared" si="357"/>
        <v>-10</v>
      </c>
      <c r="K1819" s="49">
        <f t="shared" si="363"/>
        <v>-190</v>
      </c>
      <c r="L1819" s="5">
        <f t="shared" si="358"/>
        <v>-10</v>
      </c>
      <c r="M1819" s="49">
        <f t="shared" si="364"/>
        <v>-2535</v>
      </c>
      <c r="N1819" s="42">
        <f t="shared" si="355"/>
        <v>-10</v>
      </c>
      <c r="P1819" s="5">
        <f t="shared" si="359"/>
        <v>-341.99891999999863</v>
      </c>
      <c r="Q1819" s="5">
        <f t="shared" si="360"/>
        <v>175.88612673541508</v>
      </c>
      <c r="R1819" s="5">
        <f t="shared" si="361"/>
        <v>-166.11279326458356</v>
      </c>
      <c r="S1819" s="3">
        <f t="shared" si="362"/>
        <v>50282.042929069081</v>
      </c>
    </row>
    <row r="1820" spans="1:19" x14ac:dyDescent="0.3">
      <c r="A1820" s="4">
        <v>42963</v>
      </c>
      <c r="B1820" s="11">
        <v>147.050003</v>
      </c>
      <c r="C1820" s="11">
        <v>133.25</v>
      </c>
      <c r="D1820" s="3">
        <f>B1820-'ADF test'!$E$3*'Profitability analysis'!C1820</f>
        <v>9.9921059312364378</v>
      </c>
      <c r="E1820" s="3">
        <f t="shared" si="356"/>
        <v>-1.8821361201428195</v>
      </c>
      <c r="F1820" s="3">
        <f t="shared" si="365"/>
        <v>9.8180428461968265</v>
      </c>
      <c r="G1820" s="17">
        <f t="shared" si="366"/>
        <v>1.2094306612217456</v>
      </c>
      <c r="H1820" s="30">
        <f t="shared" si="367"/>
        <v>2.1000060000000076</v>
      </c>
      <c r="I1820" s="30">
        <f>(C1820-C1819)*'ADF test'!$E$3</f>
        <v>5.1428854434808091</v>
      </c>
      <c r="J1820" s="5">
        <f t="shared" si="357"/>
        <v>-1</v>
      </c>
      <c r="K1820" s="49">
        <f t="shared" si="363"/>
        <v>-191</v>
      </c>
      <c r="L1820" s="5">
        <f t="shared" si="358"/>
        <v>-1</v>
      </c>
      <c r="M1820" s="49">
        <f t="shared" si="364"/>
        <v>-2536</v>
      </c>
      <c r="N1820" s="42">
        <f t="shared" si="355"/>
        <v>-1</v>
      </c>
      <c r="P1820" s="5">
        <f t="shared" si="359"/>
        <v>-399.00114000000144</v>
      </c>
      <c r="Q1820" s="5">
        <f t="shared" si="360"/>
        <v>977.14823426135376</v>
      </c>
      <c r="R1820" s="5">
        <f t="shared" si="361"/>
        <v>578.14709426135232</v>
      </c>
      <c r="S1820" s="3">
        <f t="shared" si="362"/>
        <v>50860.190023330433</v>
      </c>
    </row>
    <row r="1821" spans="1:19" x14ac:dyDescent="0.3">
      <c r="A1821" s="4">
        <v>42964</v>
      </c>
      <c r="B1821" s="11">
        <v>145.75</v>
      </c>
      <c r="C1821" s="11">
        <v>133.39999399999999</v>
      </c>
      <c r="D1821" s="3">
        <f>B1821-'ADF test'!$E$3*'Profitability analysis'!C1821</f>
        <v>8.5378225393945399</v>
      </c>
      <c r="E1821" s="3">
        <f t="shared" si="356"/>
        <v>-1.0652753565551905</v>
      </c>
      <c r="F1821" s="3">
        <f t="shared" si="365"/>
        <v>9.62319596384995</v>
      </c>
      <c r="G1821" s="17">
        <f t="shared" si="366"/>
        <v>0.99791149759646181</v>
      </c>
      <c r="H1821" s="30">
        <f t="shared" si="367"/>
        <v>-1.3000030000000038</v>
      </c>
      <c r="I1821" s="30">
        <f>(C1821-C1820)*'ADF test'!$E$3</f>
        <v>0.1542803918418843</v>
      </c>
      <c r="J1821" s="5">
        <f t="shared" si="357"/>
        <v>0</v>
      </c>
      <c r="K1821" s="49">
        <f t="shared" si="363"/>
        <v>-191</v>
      </c>
      <c r="L1821" s="5">
        <f t="shared" si="358"/>
        <v>0</v>
      </c>
      <c r="M1821" s="49">
        <f t="shared" si="364"/>
        <v>-2536</v>
      </c>
      <c r="N1821" s="42">
        <f t="shared" si="355"/>
        <v>0</v>
      </c>
      <c r="P1821" s="5">
        <f t="shared" si="359"/>
        <v>248.30057300000072</v>
      </c>
      <c r="Q1821" s="5">
        <f t="shared" si="360"/>
        <v>29.467554841799902</v>
      </c>
      <c r="R1821" s="5">
        <f t="shared" si="361"/>
        <v>277.76812784180061</v>
      </c>
      <c r="S1821" s="3">
        <f t="shared" si="362"/>
        <v>51137.958151172235</v>
      </c>
    </row>
    <row r="1822" spans="1:19" x14ac:dyDescent="0.3">
      <c r="A1822" s="4">
        <v>42965</v>
      </c>
      <c r="B1822" s="11">
        <v>143.35000600000001</v>
      </c>
      <c r="C1822" s="11">
        <v>132.050003</v>
      </c>
      <c r="D1822" s="3">
        <f>B1822-'ADF test'!$E$3*'Profitability analysis'!C1822</f>
        <v>7.5263983519405713</v>
      </c>
      <c r="E1822" s="3">
        <f t="shared" si="356"/>
        <v>-0.25546150553480895</v>
      </c>
      <c r="F1822" s="3">
        <f t="shared" si="365"/>
        <v>9.2720155871145931</v>
      </c>
      <c r="G1822" s="17">
        <f t="shared" si="366"/>
        <v>0.83928459614432749</v>
      </c>
      <c r="H1822" s="30">
        <f t="shared" si="367"/>
        <v>-2.3999939999999924</v>
      </c>
      <c r="I1822" s="30">
        <f>(C1822-C1821)*'ADF test'!$E$3</f>
        <v>-1.3885698125460084</v>
      </c>
      <c r="J1822" s="5">
        <f t="shared" si="357"/>
        <v>0</v>
      </c>
      <c r="K1822" s="49">
        <f t="shared" si="363"/>
        <v>-191</v>
      </c>
      <c r="L1822" s="5">
        <f t="shared" si="358"/>
        <v>0</v>
      </c>
      <c r="M1822" s="49">
        <f t="shared" si="364"/>
        <v>-2536</v>
      </c>
      <c r="N1822" s="42">
        <f t="shared" si="355"/>
        <v>0</v>
      </c>
      <c r="P1822" s="5">
        <f t="shared" si="359"/>
        <v>458.39885399999855</v>
      </c>
      <c r="Q1822" s="5">
        <f t="shared" si="360"/>
        <v>-265.21683419628761</v>
      </c>
      <c r="R1822" s="5">
        <f t="shared" si="361"/>
        <v>193.18201980371094</v>
      </c>
      <c r="S1822" s="3">
        <f t="shared" si="362"/>
        <v>51331.140170975945</v>
      </c>
    </row>
    <row r="1823" spans="1:19" x14ac:dyDescent="0.3">
      <c r="A1823" s="4">
        <v>42968</v>
      </c>
      <c r="B1823" s="11">
        <v>139.5</v>
      </c>
      <c r="C1823" s="11">
        <v>131</v>
      </c>
      <c r="D1823" s="3">
        <f>B1823-'ADF test'!$E$3*'Profitability analysis'!C1823</f>
        <v>4.7564013808027994</v>
      </c>
      <c r="E1823" s="3">
        <f t="shared" si="356"/>
        <v>0.37358998692929885</v>
      </c>
      <c r="F1823" s="3">
        <f t="shared" si="365"/>
        <v>8.9332674111694903</v>
      </c>
      <c r="G1823" s="17">
        <f t="shared" si="366"/>
        <v>0.49061683616383861</v>
      </c>
      <c r="H1823" s="30">
        <f t="shared" si="367"/>
        <v>-3.8500060000000076</v>
      </c>
      <c r="I1823" s="30">
        <f>(C1823-C1822)*'ADF test'!$E$3</f>
        <v>-1.0800090288622399</v>
      </c>
      <c r="J1823" s="5">
        <f t="shared" si="357"/>
        <v>0</v>
      </c>
      <c r="K1823" s="49">
        <f t="shared" si="363"/>
        <v>-191</v>
      </c>
      <c r="L1823" s="5">
        <f t="shared" si="358"/>
        <v>0</v>
      </c>
      <c r="M1823" s="49">
        <f t="shared" si="364"/>
        <v>-2536</v>
      </c>
      <c r="N1823" s="42">
        <f t="shared" si="355"/>
        <v>0</v>
      </c>
      <c r="P1823" s="5">
        <f t="shared" si="359"/>
        <v>735.35114600000145</v>
      </c>
      <c r="Q1823" s="5">
        <f t="shared" si="360"/>
        <v>-206.28172451268782</v>
      </c>
      <c r="R1823" s="5">
        <f t="shared" si="361"/>
        <v>529.06942148731366</v>
      </c>
      <c r="S1823" s="3">
        <f t="shared" si="362"/>
        <v>51860.209592463259</v>
      </c>
    </row>
    <row r="1824" spans="1:19" x14ac:dyDescent="0.3">
      <c r="A1824" s="4">
        <v>42969</v>
      </c>
      <c r="B1824" s="11">
        <v>139.14999399999999</v>
      </c>
      <c r="C1824" s="11">
        <v>128.949997</v>
      </c>
      <c r="D1824" s="3">
        <f>B1824-'ADF test'!$E$3*'Profitability analysis'!C1824</f>
        <v>6.5149814983612089</v>
      </c>
      <c r="E1824" s="3">
        <f t="shared" si="356"/>
        <v>0.99516688798985631</v>
      </c>
      <c r="F1824" s="3">
        <f t="shared" si="365"/>
        <v>8.678198533702135</v>
      </c>
      <c r="G1824" s="17">
        <f t="shared" si="366"/>
        <v>0.63605535053558981</v>
      </c>
      <c r="H1824" s="30">
        <f t="shared" si="367"/>
        <v>-0.35000600000000759</v>
      </c>
      <c r="I1824" s="30">
        <f>(C1824-C1823)*'ADF test'!$E$3</f>
        <v>-2.1085861175584015</v>
      </c>
      <c r="J1824" s="5">
        <f t="shared" si="357"/>
        <v>0</v>
      </c>
      <c r="K1824" s="49">
        <f t="shared" si="363"/>
        <v>-191</v>
      </c>
      <c r="L1824" s="5">
        <f t="shared" si="358"/>
        <v>0</v>
      </c>
      <c r="M1824" s="49">
        <f t="shared" si="364"/>
        <v>-2536</v>
      </c>
      <c r="N1824" s="42">
        <f t="shared" si="355"/>
        <v>0</v>
      </c>
      <c r="P1824" s="5">
        <f t="shared" si="359"/>
        <v>66.851146000001449</v>
      </c>
      <c r="Q1824" s="5">
        <f t="shared" si="360"/>
        <v>-402.73994845365468</v>
      </c>
      <c r="R1824" s="5">
        <f t="shared" si="361"/>
        <v>-335.88880245365323</v>
      </c>
      <c r="S1824" s="3">
        <f t="shared" si="362"/>
        <v>51524.320790009609</v>
      </c>
    </row>
    <row r="1825" spans="1:19" x14ac:dyDescent="0.3">
      <c r="A1825" s="4">
        <v>42970</v>
      </c>
      <c r="B1825" s="11">
        <v>143.800003</v>
      </c>
      <c r="C1825" s="11">
        <v>134.199997</v>
      </c>
      <c r="D1825" s="3">
        <f>B1825-'ADF test'!$E$3*'Profitability analysis'!C1825</f>
        <v>5.7649607827063676</v>
      </c>
      <c r="E1825" s="3">
        <f t="shared" si="356"/>
        <v>1.5991705189411525</v>
      </c>
      <c r="F1825" s="3">
        <f t="shared" si="365"/>
        <v>8.3410041871051188</v>
      </c>
      <c r="G1825" s="17">
        <f t="shared" si="366"/>
        <v>0.49943510041697037</v>
      </c>
      <c r="H1825" s="30">
        <f t="shared" si="367"/>
        <v>4.6500090000000114</v>
      </c>
      <c r="I1825" s="30">
        <f>(C1825-C1824)*'ADF test'!$E$3</f>
        <v>5.4000297156548491</v>
      </c>
      <c r="J1825" s="5">
        <f t="shared" si="357"/>
        <v>0</v>
      </c>
      <c r="K1825" s="49">
        <f t="shared" si="363"/>
        <v>-191</v>
      </c>
      <c r="L1825" s="5">
        <f t="shared" si="358"/>
        <v>0</v>
      </c>
      <c r="M1825" s="49">
        <f t="shared" si="364"/>
        <v>-2536</v>
      </c>
      <c r="N1825" s="42">
        <f t="shared" si="355"/>
        <v>0</v>
      </c>
      <c r="P1825" s="5">
        <f t="shared" si="359"/>
        <v>-888.15171900000223</v>
      </c>
      <c r="Q1825" s="5">
        <f t="shared" si="360"/>
        <v>1031.4056756900761</v>
      </c>
      <c r="R1825" s="5">
        <f t="shared" si="361"/>
        <v>143.25395669007389</v>
      </c>
      <c r="S1825" s="3">
        <f t="shared" si="362"/>
        <v>51667.574746699684</v>
      </c>
    </row>
    <row r="1826" spans="1:19" x14ac:dyDescent="0.3">
      <c r="A1826" s="4">
        <v>42971</v>
      </c>
      <c r="B1826" s="11">
        <v>144.14999399999999</v>
      </c>
      <c r="C1826" s="11">
        <v>136.050003</v>
      </c>
      <c r="D1826" s="3">
        <f>B1826-'ADF test'!$E$3*'Profitability analysis'!C1826</f>
        <v>4.2120779971559159</v>
      </c>
      <c r="E1826" s="3">
        <f t="shared" si="356"/>
        <v>2.1848402165591145</v>
      </c>
      <c r="F1826" s="3">
        <f t="shared" si="365"/>
        <v>7.8573880311981732</v>
      </c>
      <c r="G1826" s="17">
        <f t="shared" si="366"/>
        <v>0.25800403041666609</v>
      </c>
      <c r="H1826" s="30">
        <f t="shared" si="367"/>
        <v>0.34999099999998862</v>
      </c>
      <c r="I1826" s="30">
        <f>(C1826-C1825)*'ADF test'!$E$3</f>
        <v>1.9028737855504394</v>
      </c>
      <c r="J1826" s="5">
        <f t="shared" si="357"/>
        <v>0</v>
      </c>
      <c r="K1826" s="49">
        <f t="shared" si="363"/>
        <v>-191</v>
      </c>
      <c r="L1826" s="5">
        <f t="shared" si="358"/>
        <v>0</v>
      </c>
      <c r="M1826" s="49">
        <f t="shared" si="364"/>
        <v>-2536</v>
      </c>
      <c r="N1826" s="42">
        <f t="shared" si="355"/>
        <v>0</v>
      </c>
      <c r="P1826" s="5">
        <f t="shared" si="359"/>
        <v>-66.848280999997826</v>
      </c>
      <c r="Q1826" s="5">
        <f t="shared" si="360"/>
        <v>363.44889304013395</v>
      </c>
      <c r="R1826" s="5">
        <f t="shared" si="361"/>
        <v>296.60061204013613</v>
      </c>
      <c r="S1826" s="3">
        <f t="shared" si="362"/>
        <v>51964.17535873982</v>
      </c>
    </row>
    <row r="1827" spans="1:19" x14ac:dyDescent="0.3">
      <c r="A1827" s="4">
        <v>42975</v>
      </c>
      <c r="B1827" s="11">
        <v>143.75</v>
      </c>
      <c r="C1827" s="11">
        <v>136.64999399999999</v>
      </c>
      <c r="D1827" s="3">
        <f>B1827-'ADF test'!$E$3*'Profitability analysis'!C1827</f>
        <v>3.1949470011320216</v>
      </c>
      <c r="E1827" s="3">
        <f t="shared" si="356"/>
        <v>2.7888438617989548</v>
      </c>
      <c r="F1827" s="3">
        <f t="shared" si="365"/>
        <v>7.1625014150299622</v>
      </c>
      <c r="G1827" s="17">
        <f t="shared" si="366"/>
        <v>5.6698507379124609E-2</v>
      </c>
      <c r="H1827" s="30">
        <f t="shared" si="367"/>
        <v>-0.39999399999999241</v>
      </c>
      <c r="I1827" s="30">
        <f>(C1827-C1826)*'ADF test'!$E$3</f>
        <v>0.61713699602388716</v>
      </c>
      <c r="J1827" s="5">
        <f t="shared" si="357"/>
        <v>0</v>
      </c>
      <c r="K1827" s="49">
        <f t="shared" si="363"/>
        <v>-191</v>
      </c>
      <c r="L1827" s="5">
        <f t="shared" si="358"/>
        <v>0</v>
      </c>
      <c r="M1827" s="49">
        <f t="shared" si="364"/>
        <v>-2536</v>
      </c>
      <c r="N1827" s="42">
        <f t="shared" ref="N1827:N1890" si="368">IF(J1827&lt;&gt;"",J1827,IF(L1827&lt;&gt;"",L1827,N1826))</f>
        <v>0</v>
      </c>
      <c r="P1827" s="5">
        <f t="shared" si="359"/>
        <v>76.398853999998551</v>
      </c>
      <c r="Q1827" s="5">
        <f t="shared" si="360"/>
        <v>117.87316624056245</v>
      </c>
      <c r="R1827" s="5">
        <f t="shared" si="361"/>
        <v>194.27202024056101</v>
      </c>
      <c r="S1827" s="3">
        <f t="shared" si="362"/>
        <v>52158.447378980381</v>
      </c>
    </row>
    <row r="1828" spans="1:19" x14ac:dyDescent="0.3">
      <c r="A1828" s="4">
        <v>42976</v>
      </c>
      <c r="B1828" s="11">
        <v>141.64999399999999</v>
      </c>
      <c r="C1828" s="11">
        <v>134.75</v>
      </c>
      <c r="D1828" s="3">
        <f>B1828-'ADF test'!$E$3*'Profitability analysis'!C1828</f>
        <v>3.0492312981921827</v>
      </c>
      <c r="E1828" s="3">
        <f t="shared" ref="E1828:E1891" si="369">AVERAGE(D1799:D1828)</f>
        <v>3.3098954260132691</v>
      </c>
      <c r="F1828" s="3">
        <f t="shared" si="365"/>
        <v>6.5479446226585205</v>
      </c>
      <c r="G1828" s="17">
        <f t="shared" si="366"/>
        <v>-3.9808541892532766E-2</v>
      </c>
      <c r="H1828" s="30">
        <f t="shared" si="367"/>
        <v>-2.1000060000000076</v>
      </c>
      <c r="I1828" s="30">
        <f>(C1828-C1827)*'ADF test'!$E$3</f>
        <v>-1.9542902970601674</v>
      </c>
      <c r="J1828" s="5">
        <f t="shared" ref="J1828:J1891" si="370">IF(AND(G1828&lt;-1.5,G1828&gt;-2.5),10,IF(AND(G1828&lt;-1,G1828&gt;-1.5),1,IF(AND(G1828&gt;1.5,G1828&lt;2.5),-10,IF(AND(G1828&gt;1,G1828&lt;1.5),-1,0))))</f>
        <v>0</v>
      </c>
      <c r="K1828" s="49">
        <f t="shared" si="363"/>
        <v>-191</v>
      </c>
      <c r="L1828" s="5">
        <f t="shared" ref="L1828:L1891" si="371">IF(AND(G1828&gt;1.5,G1828&lt;2.5),-10,IF(AND(G1828&gt;1,G1828&lt;1.5),-1,0))</f>
        <v>0</v>
      </c>
      <c r="M1828" s="49">
        <f t="shared" si="364"/>
        <v>-2536</v>
      </c>
      <c r="N1828" s="42">
        <f t="shared" si="368"/>
        <v>0</v>
      </c>
      <c r="P1828" s="5">
        <f t="shared" ref="P1828:P1891" si="372">K1827*H1828</f>
        <v>401.10114600000145</v>
      </c>
      <c r="Q1828" s="5">
        <f t="shared" ref="Q1828:Q1891" si="373">I1828*-1*K1827</f>
        <v>-373.26944673849198</v>
      </c>
      <c r="R1828" s="5">
        <f t="shared" ref="R1828:R1891" si="374">SUM(P1828:Q1828)</f>
        <v>27.83169926150947</v>
      </c>
      <c r="S1828" s="3">
        <f t="shared" ref="S1828:S1891" si="375">R1828+S1827</f>
        <v>52186.279078241889</v>
      </c>
    </row>
    <row r="1829" spans="1:19" x14ac:dyDescent="0.3">
      <c r="A1829" s="4">
        <v>42977</v>
      </c>
      <c r="B1829" s="11">
        <v>143</v>
      </c>
      <c r="C1829" s="11">
        <v>136.550003</v>
      </c>
      <c r="D1829" s="3">
        <f>B1829-'ADF test'!$E$3*'Profitability analysis'!C1829</f>
        <v>2.5477954528078328</v>
      </c>
      <c r="E1829" s="3">
        <f t="shared" si="369"/>
        <v>3.7913273821875046</v>
      </c>
      <c r="F1829" s="3">
        <f t="shared" si="365"/>
        <v>5.8892815274305024</v>
      </c>
      <c r="G1829" s="17">
        <f t="shared" si="366"/>
        <v>-0.21115172089968429</v>
      </c>
      <c r="H1829" s="30">
        <f t="shared" si="367"/>
        <v>1.3500060000000076</v>
      </c>
      <c r="I1829" s="30">
        <f>(C1829-C1828)*'ADF test'!$E$3</f>
        <v>1.8514418453843613</v>
      </c>
      <c r="J1829" s="5">
        <f t="shared" si="370"/>
        <v>0</v>
      </c>
      <c r="K1829" s="49">
        <f t="shared" ref="K1829:K1892" si="376">J1829+K1828</f>
        <v>-191</v>
      </c>
      <c r="L1829" s="5">
        <f t="shared" si="371"/>
        <v>0</v>
      </c>
      <c r="M1829" s="49">
        <f t="shared" ref="M1829:M1892" si="377">L1829+M1828</f>
        <v>-2536</v>
      </c>
      <c r="N1829" s="42">
        <f t="shared" si="368"/>
        <v>0</v>
      </c>
      <c r="P1829" s="5">
        <f t="shared" si="372"/>
        <v>-257.85114600000145</v>
      </c>
      <c r="Q1829" s="5">
        <f t="shared" si="373"/>
        <v>353.625392468413</v>
      </c>
      <c r="R1829" s="5">
        <f t="shared" si="374"/>
        <v>95.774246468411548</v>
      </c>
      <c r="S1829" s="3">
        <f t="shared" si="375"/>
        <v>52282.053324710301</v>
      </c>
    </row>
    <row r="1830" spans="1:19" x14ac:dyDescent="0.3">
      <c r="A1830" s="4">
        <v>42978</v>
      </c>
      <c r="B1830" s="11">
        <v>144.199997</v>
      </c>
      <c r="C1830" s="11">
        <v>136.300003</v>
      </c>
      <c r="D1830" s="3">
        <f>B1830-'ADF test'!$E$3*'Profitability analysis'!C1830</f>
        <v>4.0049367249818602</v>
      </c>
      <c r="E1830" s="3">
        <f t="shared" si="369"/>
        <v>4.1730927291567355</v>
      </c>
      <c r="F1830" s="3">
        <f t="shared" si="365"/>
        <v>5.4934937803465367</v>
      </c>
      <c r="G1830" s="17">
        <f t="shared" si="366"/>
        <v>-3.0610029044989256E-2</v>
      </c>
      <c r="H1830" s="30">
        <f t="shared" si="367"/>
        <v>1.1999969999999962</v>
      </c>
      <c r="I1830" s="30">
        <f>(C1830-C1829)*'ADF test'!$E$3</f>
        <v>-0.25714427217404046</v>
      </c>
      <c r="J1830" s="5">
        <f t="shared" si="370"/>
        <v>0</v>
      </c>
      <c r="K1830" s="49">
        <f t="shared" si="376"/>
        <v>-191</v>
      </c>
      <c r="L1830" s="5">
        <f t="shared" si="371"/>
        <v>0</v>
      </c>
      <c r="M1830" s="49">
        <f t="shared" si="377"/>
        <v>-2536</v>
      </c>
      <c r="N1830" s="42">
        <f t="shared" si="368"/>
        <v>0</v>
      </c>
      <c r="P1830" s="5">
        <f t="shared" si="372"/>
        <v>-229.19942699999928</v>
      </c>
      <c r="Q1830" s="5">
        <f t="shared" si="373"/>
        <v>-49.114555985241729</v>
      </c>
      <c r="R1830" s="5">
        <f t="shared" si="374"/>
        <v>-278.31398298524101</v>
      </c>
      <c r="S1830" s="3">
        <f t="shared" si="375"/>
        <v>52003.739341725057</v>
      </c>
    </row>
    <row r="1831" spans="1:19" x14ac:dyDescent="0.3">
      <c r="A1831" s="4">
        <v>42979</v>
      </c>
      <c r="B1831" s="11">
        <v>143.89999399999999</v>
      </c>
      <c r="C1831" s="11">
        <v>138.800003</v>
      </c>
      <c r="D1831" s="3">
        <f>B1831-'ADF test'!$E$3*'Profitability analysis'!C1831</f>
        <v>1.1334910032414598</v>
      </c>
      <c r="E1831" s="3">
        <f t="shared" si="369"/>
        <v>4.3680004682184244</v>
      </c>
      <c r="F1831" s="3">
        <f t="shared" si="365"/>
        <v>5.2663519882159529</v>
      </c>
      <c r="G1831" s="17">
        <f t="shared" si="366"/>
        <v>-0.61418406369618639</v>
      </c>
      <c r="H1831" s="30">
        <f t="shared" si="367"/>
        <v>-0.30000300000000379</v>
      </c>
      <c r="I1831" s="30">
        <f>(C1831-C1830)*'ADF test'!$E$3</f>
        <v>2.5714427217404046</v>
      </c>
      <c r="J1831" s="5">
        <f t="shared" si="370"/>
        <v>0</v>
      </c>
      <c r="K1831" s="49">
        <f t="shared" si="376"/>
        <v>-191</v>
      </c>
      <c r="L1831" s="5">
        <f t="shared" si="371"/>
        <v>0</v>
      </c>
      <c r="M1831" s="49">
        <f t="shared" si="377"/>
        <v>-2536</v>
      </c>
      <c r="N1831" s="42">
        <f t="shared" si="368"/>
        <v>0</v>
      </c>
      <c r="P1831" s="5">
        <f t="shared" si="372"/>
        <v>57.300573000000725</v>
      </c>
      <c r="Q1831" s="5">
        <f t="shared" si="373"/>
        <v>491.14555985241725</v>
      </c>
      <c r="R1831" s="5">
        <f t="shared" si="374"/>
        <v>548.44613285241803</v>
      </c>
      <c r="S1831" s="3">
        <f t="shared" si="375"/>
        <v>52552.185474577476</v>
      </c>
    </row>
    <row r="1832" spans="1:19" x14ac:dyDescent="0.3">
      <c r="A1832" s="4">
        <v>42982</v>
      </c>
      <c r="B1832" s="11">
        <v>142.35000600000001</v>
      </c>
      <c r="C1832" s="11">
        <v>135.89999399999999</v>
      </c>
      <c r="D1832" s="3">
        <f>B1832-'ADF test'!$E$3*'Profitability analysis'!C1832</f>
        <v>2.566385817654151</v>
      </c>
      <c r="E1832" s="3">
        <f t="shared" si="369"/>
        <v>4.6799087790303195</v>
      </c>
      <c r="F1832" s="3">
        <f t="shared" si="365"/>
        <v>4.8427208117549325</v>
      </c>
      <c r="G1832" s="17">
        <f t="shared" si="366"/>
        <v>-0.43643295649956293</v>
      </c>
      <c r="H1832" s="30">
        <f t="shared" si="367"/>
        <v>-1.5499879999999848</v>
      </c>
      <c r="I1832" s="30">
        <f>(C1832-C1831)*'ADF test'!$E$3</f>
        <v>-2.9828828144126791</v>
      </c>
      <c r="J1832" s="5">
        <f t="shared" si="370"/>
        <v>0</v>
      </c>
      <c r="K1832" s="49">
        <f t="shared" si="376"/>
        <v>-191</v>
      </c>
      <c r="L1832" s="5">
        <f t="shared" si="371"/>
        <v>0</v>
      </c>
      <c r="M1832" s="49">
        <f t="shared" si="377"/>
        <v>-2536</v>
      </c>
      <c r="N1832" s="42">
        <f t="shared" si="368"/>
        <v>0</v>
      </c>
      <c r="P1832" s="5">
        <f t="shared" si="372"/>
        <v>296.0477079999971</v>
      </c>
      <c r="Q1832" s="5">
        <f t="shared" si="373"/>
        <v>-569.73061755282174</v>
      </c>
      <c r="R1832" s="5">
        <f t="shared" si="374"/>
        <v>-273.68290955282464</v>
      </c>
      <c r="S1832" s="3">
        <f t="shared" si="375"/>
        <v>52278.502565024653</v>
      </c>
    </row>
    <row r="1833" spans="1:19" x14ac:dyDescent="0.3">
      <c r="A1833" s="4">
        <v>42983</v>
      </c>
      <c r="B1833" s="11">
        <v>144.10000600000001</v>
      </c>
      <c r="C1833" s="11">
        <v>137.699997</v>
      </c>
      <c r="D1833" s="3">
        <f>B1833-'ADF test'!$E$3*'Profitability analysis'!C1833</f>
        <v>2.4649439722697934</v>
      </c>
      <c r="E1833" s="3">
        <f t="shared" si="369"/>
        <v>4.906198325302551</v>
      </c>
      <c r="F1833" s="3">
        <f t="shared" si="365"/>
        <v>4.5577161796393124</v>
      </c>
      <c r="G1833" s="17">
        <f t="shared" si="366"/>
        <v>-0.53563106099905344</v>
      </c>
      <c r="H1833" s="30">
        <f t="shared" si="367"/>
        <v>1.75</v>
      </c>
      <c r="I1833" s="30">
        <f>(C1833-C1832)*'ADF test'!$E$3</f>
        <v>1.8514418453843613</v>
      </c>
      <c r="J1833" s="5">
        <f t="shared" si="370"/>
        <v>0</v>
      </c>
      <c r="K1833" s="49">
        <f t="shared" si="376"/>
        <v>-191</v>
      </c>
      <c r="L1833" s="5">
        <f t="shared" si="371"/>
        <v>0</v>
      </c>
      <c r="M1833" s="49">
        <f t="shared" si="377"/>
        <v>-2536</v>
      </c>
      <c r="N1833" s="42">
        <f t="shared" si="368"/>
        <v>0</v>
      </c>
      <c r="P1833" s="5">
        <f t="shared" si="372"/>
        <v>-334.25</v>
      </c>
      <c r="Q1833" s="5">
        <f t="shared" si="373"/>
        <v>353.625392468413</v>
      </c>
      <c r="R1833" s="5">
        <f t="shared" si="374"/>
        <v>19.375392468412997</v>
      </c>
      <c r="S1833" s="3">
        <f t="shared" si="375"/>
        <v>52297.877957493067</v>
      </c>
    </row>
    <row r="1834" spans="1:19" x14ac:dyDescent="0.3">
      <c r="A1834" s="4">
        <v>42984</v>
      </c>
      <c r="B1834" s="11">
        <v>143.050003</v>
      </c>
      <c r="C1834" s="11">
        <v>133.949997</v>
      </c>
      <c r="D1834" s="3">
        <f>B1834-'ADF test'!$E$3*'Profitability analysis'!C1834</f>
        <v>5.2721050548803987</v>
      </c>
      <c r="E1834" s="3">
        <f t="shared" si="369"/>
        <v>5.1484410317198144</v>
      </c>
      <c r="F1834" s="3">
        <f t="shared" si="365"/>
        <v>4.3674146019043443</v>
      </c>
      <c r="G1834" s="17">
        <f t="shared" si="366"/>
        <v>2.8315155402617954E-2</v>
      </c>
      <c r="H1834" s="30">
        <f t="shared" si="367"/>
        <v>-1.0500030000000038</v>
      </c>
      <c r="I1834" s="30">
        <f>(C1834-C1833)*'ADF test'!$E$3</f>
        <v>-3.8571640826106068</v>
      </c>
      <c r="J1834" s="5">
        <f t="shared" si="370"/>
        <v>0</v>
      </c>
      <c r="K1834" s="49">
        <f t="shared" si="376"/>
        <v>-191</v>
      </c>
      <c r="L1834" s="5">
        <f t="shared" si="371"/>
        <v>0</v>
      </c>
      <c r="M1834" s="49">
        <f t="shared" si="377"/>
        <v>-2536</v>
      </c>
      <c r="N1834" s="42">
        <f t="shared" si="368"/>
        <v>0</v>
      </c>
      <c r="P1834" s="5">
        <f t="shared" si="372"/>
        <v>200.55057300000072</v>
      </c>
      <c r="Q1834" s="5">
        <f t="shared" si="373"/>
        <v>-736.71833977862593</v>
      </c>
      <c r="R1834" s="5">
        <f t="shared" si="374"/>
        <v>-536.16776677862526</v>
      </c>
      <c r="S1834" s="3">
        <f t="shared" si="375"/>
        <v>51761.710190714439</v>
      </c>
    </row>
    <row r="1835" spans="1:19" x14ac:dyDescent="0.3">
      <c r="A1835" s="4">
        <v>42985</v>
      </c>
      <c r="B1835" s="11">
        <v>143.85000600000001</v>
      </c>
      <c r="C1835" s="11">
        <v>133.64999399999999</v>
      </c>
      <c r="D1835" s="3">
        <f>B1835-'ADF test'!$E$3*'Profitability analysis'!C1835</f>
        <v>6.3806842672205164</v>
      </c>
      <c r="E1835" s="3">
        <f t="shared" si="369"/>
        <v>5.4247324590357016</v>
      </c>
      <c r="F1835" s="3">
        <f t="shared" si="365"/>
        <v>4.1630108768875127</v>
      </c>
      <c r="G1835" s="17">
        <f t="shared" si="366"/>
        <v>0.22962990884605494</v>
      </c>
      <c r="H1835" s="30">
        <f t="shared" si="367"/>
        <v>0.80000300000000379</v>
      </c>
      <c r="I1835" s="30">
        <f>(C1835-C1834)*'ADF test'!$E$3</f>
        <v>-0.30857621234011856</v>
      </c>
      <c r="J1835" s="5">
        <f t="shared" si="370"/>
        <v>0</v>
      </c>
      <c r="K1835" s="49">
        <f t="shared" si="376"/>
        <v>-191</v>
      </c>
      <c r="L1835" s="5">
        <f t="shared" si="371"/>
        <v>0</v>
      </c>
      <c r="M1835" s="49">
        <f t="shared" si="377"/>
        <v>-2536</v>
      </c>
      <c r="N1835" s="42">
        <f t="shared" si="368"/>
        <v>0</v>
      </c>
      <c r="P1835" s="5">
        <f t="shared" si="372"/>
        <v>-152.80057300000072</v>
      </c>
      <c r="Q1835" s="5">
        <f t="shared" si="373"/>
        <v>-58.938056556962643</v>
      </c>
      <c r="R1835" s="5">
        <f t="shared" si="374"/>
        <v>-211.73862955696336</v>
      </c>
      <c r="S1835" s="3">
        <f t="shared" si="375"/>
        <v>51549.971561157472</v>
      </c>
    </row>
    <row r="1836" spans="1:19" x14ac:dyDescent="0.3">
      <c r="A1836" s="4">
        <v>42986</v>
      </c>
      <c r="B1836" s="11">
        <v>141.550003</v>
      </c>
      <c r="C1836" s="11">
        <v>131.25</v>
      </c>
      <c r="D1836" s="3">
        <f>B1836-'ADF test'!$E$3*'Profitability analysis'!C1836</f>
        <v>6.5492601086287721</v>
      </c>
      <c r="E1836" s="3">
        <f t="shared" si="369"/>
        <v>5.7600235155634572</v>
      </c>
      <c r="F1836" s="3">
        <f t="shared" si="365"/>
        <v>3.8086158449995113</v>
      </c>
      <c r="G1836" s="17">
        <f t="shared" si="366"/>
        <v>0.20722399558924698</v>
      </c>
      <c r="H1836" s="30">
        <f t="shared" si="367"/>
        <v>-2.3000030000000038</v>
      </c>
      <c r="I1836" s="30">
        <f>(C1836-C1835)*'ADF test'!$E$3</f>
        <v>-2.4685788414082483</v>
      </c>
      <c r="J1836" s="5">
        <f t="shared" si="370"/>
        <v>0</v>
      </c>
      <c r="K1836" s="49">
        <f t="shared" si="376"/>
        <v>-191</v>
      </c>
      <c r="L1836" s="5">
        <f t="shared" si="371"/>
        <v>0</v>
      </c>
      <c r="M1836" s="49">
        <f t="shared" si="377"/>
        <v>-2536</v>
      </c>
      <c r="N1836" s="42">
        <f t="shared" si="368"/>
        <v>0</v>
      </c>
      <c r="P1836" s="5">
        <f t="shared" si="372"/>
        <v>439.30057300000072</v>
      </c>
      <c r="Q1836" s="5">
        <f t="shared" si="373"/>
        <v>-471.49855870897545</v>
      </c>
      <c r="R1836" s="5">
        <f t="shared" si="374"/>
        <v>-32.197985708974727</v>
      </c>
      <c r="S1836" s="3">
        <f t="shared" si="375"/>
        <v>51517.773575448497</v>
      </c>
    </row>
    <row r="1837" spans="1:19" x14ac:dyDescent="0.3">
      <c r="A1837" s="4">
        <v>42989</v>
      </c>
      <c r="B1837" s="11">
        <v>143.14999399999999</v>
      </c>
      <c r="C1837" s="11">
        <v>133.10000600000001</v>
      </c>
      <c r="D1837" s="3">
        <f>B1837-'ADF test'!$E$3*'Profitability analysis'!C1837</f>
        <v>6.2463773230783204</v>
      </c>
      <c r="E1837" s="3">
        <f t="shared" si="369"/>
        <v>6.1157891219184988</v>
      </c>
      <c r="F1837" s="3">
        <f t="shared" si="365"/>
        <v>3.2870353345355232</v>
      </c>
      <c r="G1837" s="17">
        <f t="shared" si="366"/>
        <v>3.9728262056627529E-2</v>
      </c>
      <c r="H1837" s="30">
        <f t="shared" si="367"/>
        <v>1.5999909999999886</v>
      </c>
      <c r="I1837" s="30">
        <f>(C1837-C1836)*'ADF test'!$E$3</f>
        <v>1.9028737855504394</v>
      </c>
      <c r="J1837" s="5">
        <f t="shared" si="370"/>
        <v>0</v>
      </c>
      <c r="K1837" s="49">
        <f t="shared" si="376"/>
        <v>-191</v>
      </c>
      <c r="L1837" s="5">
        <f t="shared" si="371"/>
        <v>0</v>
      </c>
      <c r="M1837" s="49">
        <f t="shared" si="377"/>
        <v>-2536</v>
      </c>
      <c r="N1837" s="42">
        <f t="shared" si="368"/>
        <v>0</v>
      </c>
      <c r="P1837" s="5">
        <f t="shared" si="372"/>
        <v>-305.59828099999783</v>
      </c>
      <c r="Q1837" s="5">
        <f t="shared" si="373"/>
        <v>363.44889304013395</v>
      </c>
      <c r="R1837" s="5">
        <f t="shared" si="374"/>
        <v>57.850612040136127</v>
      </c>
      <c r="S1837" s="3">
        <f t="shared" si="375"/>
        <v>51575.624187488633</v>
      </c>
    </row>
    <row r="1838" spans="1:19" x14ac:dyDescent="0.3">
      <c r="A1838" s="4">
        <v>42990</v>
      </c>
      <c r="B1838" s="11">
        <v>145.449997</v>
      </c>
      <c r="C1838" s="11">
        <v>134.5</v>
      </c>
      <c r="D1838" s="3">
        <f>B1838-'ADF test'!$E$3*'Profitability analysis'!C1838</f>
        <v>7.1063785703662177</v>
      </c>
      <c r="E1838" s="3">
        <f t="shared" si="369"/>
        <v>6.3272218384406198</v>
      </c>
      <c r="F1838" s="3">
        <f t="shared" si="365"/>
        <v>3.1311862379432163</v>
      </c>
      <c r="G1838" s="17">
        <f t="shared" si="366"/>
        <v>0.24883755634969926</v>
      </c>
      <c r="H1838" s="30">
        <f t="shared" si="367"/>
        <v>2.3000030000000038</v>
      </c>
      <c r="I1838" s="30">
        <f>(C1838-C1837)*'ADF test'!$E$3</f>
        <v>1.4400017527120865</v>
      </c>
      <c r="J1838" s="5">
        <f t="shared" si="370"/>
        <v>0</v>
      </c>
      <c r="K1838" s="49">
        <f t="shared" si="376"/>
        <v>-191</v>
      </c>
      <c r="L1838" s="5">
        <f t="shared" si="371"/>
        <v>0</v>
      </c>
      <c r="M1838" s="49">
        <f t="shared" si="377"/>
        <v>-2536</v>
      </c>
      <c r="N1838" s="42">
        <f t="shared" si="368"/>
        <v>0</v>
      </c>
      <c r="P1838" s="5">
        <f t="shared" si="372"/>
        <v>-439.30057300000072</v>
      </c>
      <c r="Q1838" s="5">
        <f t="shared" si="373"/>
        <v>275.04033476800851</v>
      </c>
      <c r="R1838" s="5">
        <f t="shared" si="374"/>
        <v>-164.26023823199222</v>
      </c>
      <c r="S1838" s="3">
        <f t="shared" si="375"/>
        <v>51411.363949256644</v>
      </c>
    </row>
    <row r="1839" spans="1:19" x14ac:dyDescent="0.3">
      <c r="A1839" s="4">
        <v>42991</v>
      </c>
      <c r="B1839" s="11">
        <v>148.949997</v>
      </c>
      <c r="C1839" s="11">
        <v>136.25</v>
      </c>
      <c r="D1839" s="3">
        <f>B1839-'ADF test'!$E$3*'Profitability analysis'!C1839</f>
        <v>8.8063686651479429</v>
      </c>
      <c r="E1839" s="3">
        <f t="shared" si="369"/>
        <v>6.5063211924175395</v>
      </c>
      <c r="F1839" s="3">
        <f t="shared" si="365"/>
        <v>3.1135692350120632</v>
      </c>
      <c r="G1839" s="17">
        <f t="shared" si="366"/>
        <v>0.73871730452189288</v>
      </c>
      <c r="H1839" s="30">
        <f t="shared" si="367"/>
        <v>3.5</v>
      </c>
      <c r="I1839" s="30">
        <f>(C1839-C1838)*'ADF test'!$E$3</f>
        <v>1.8000099052182832</v>
      </c>
      <c r="J1839" s="5">
        <f t="shared" si="370"/>
        <v>0</v>
      </c>
      <c r="K1839" s="49">
        <f t="shared" si="376"/>
        <v>-191</v>
      </c>
      <c r="L1839" s="5">
        <f t="shared" si="371"/>
        <v>0</v>
      </c>
      <c r="M1839" s="49">
        <f t="shared" si="377"/>
        <v>-2536</v>
      </c>
      <c r="N1839" s="42">
        <f t="shared" si="368"/>
        <v>0</v>
      </c>
      <c r="P1839" s="5">
        <f t="shared" si="372"/>
        <v>-668.5</v>
      </c>
      <c r="Q1839" s="5">
        <f t="shared" si="373"/>
        <v>343.8018918966921</v>
      </c>
      <c r="R1839" s="5">
        <f t="shared" si="374"/>
        <v>-324.6981081033079</v>
      </c>
      <c r="S1839" s="3">
        <f t="shared" si="375"/>
        <v>51086.665841153335</v>
      </c>
    </row>
    <row r="1840" spans="1:19" x14ac:dyDescent="0.3">
      <c r="A1840" s="4">
        <v>42992</v>
      </c>
      <c r="B1840" s="11">
        <v>153.25</v>
      </c>
      <c r="C1840" s="11">
        <v>137.60000600000001</v>
      </c>
      <c r="D1840" s="3">
        <f>B1840-'ADF test'!$E$3*'Profitability analysis'!C1840</f>
        <v>11.717786423945597</v>
      </c>
      <c r="E1840" s="3">
        <f t="shared" si="369"/>
        <v>6.7738001062562887</v>
      </c>
      <c r="F1840" s="3">
        <f t="shared" si="365"/>
        <v>3.2068659646381037</v>
      </c>
      <c r="G1840" s="17">
        <f t="shared" si="366"/>
        <v>1.5416878573056418</v>
      </c>
      <c r="H1840" s="30">
        <f t="shared" si="367"/>
        <v>4.3000030000000038</v>
      </c>
      <c r="I1840" s="30">
        <f>(C1840-C1839)*'ADF test'!$E$3</f>
        <v>1.3885852412023585</v>
      </c>
      <c r="J1840" s="5">
        <f t="shared" si="370"/>
        <v>-10</v>
      </c>
      <c r="K1840" s="49">
        <f t="shared" si="376"/>
        <v>-201</v>
      </c>
      <c r="L1840" s="5">
        <f t="shared" si="371"/>
        <v>-10</v>
      </c>
      <c r="M1840" s="49">
        <f t="shared" si="377"/>
        <v>-2546</v>
      </c>
      <c r="N1840" s="42">
        <f t="shared" si="368"/>
        <v>-10</v>
      </c>
      <c r="P1840" s="5">
        <f t="shared" si="372"/>
        <v>-821.30057300000067</v>
      </c>
      <c r="Q1840" s="5">
        <f t="shared" si="373"/>
        <v>265.21978106965048</v>
      </c>
      <c r="R1840" s="5">
        <f t="shared" si="374"/>
        <v>-556.08079193035019</v>
      </c>
      <c r="S1840" s="3">
        <f t="shared" si="375"/>
        <v>50530.585049222987</v>
      </c>
    </row>
    <row r="1841" spans="1:19" x14ac:dyDescent="0.3">
      <c r="A1841" s="4">
        <v>42993</v>
      </c>
      <c r="B1841" s="11">
        <v>154.699997</v>
      </c>
      <c r="C1841" s="11">
        <v>137.35000600000001</v>
      </c>
      <c r="D1841" s="3">
        <f>B1841-'ADF test'!$E$3*'Profitability analysis'!C1841</f>
        <v>13.424927696119624</v>
      </c>
      <c r="E1841" s="3">
        <f t="shared" si="369"/>
        <v>6.9808974376132884</v>
      </c>
      <c r="F1841" s="3">
        <f t="shared" si="365"/>
        <v>3.4290567883426393</v>
      </c>
      <c r="G1841" s="17">
        <f t="shared" si="366"/>
        <v>1.8792427936490721</v>
      </c>
      <c r="H1841" s="30">
        <f t="shared" si="367"/>
        <v>1.4499969999999962</v>
      </c>
      <c r="I1841" s="30">
        <f>(C1841-C1840)*'ADF test'!$E$3</f>
        <v>-0.25714427217404046</v>
      </c>
      <c r="J1841" s="5">
        <f t="shared" si="370"/>
        <v>-10</v>
      </c>
      <c r="K1841" s="49">
        <f t="shared" si="376"/>
        <v>-211</v>
      </c>
      <c r="L1841" s="5">
        <f t="shared" si="371"/>
        <v>-10</v>
      </c>
      <c r="M1841" s="49">
        <f t="shared" si="377"/>
        <v>-2556</v>
      </c>
      <c r="N1841" s="42">
        <f t="shared" si="368"/>
        <v>-10</v>
      </c>
      <c r="P1841" s="5">
        <f t="shared" si="372"/>
        <v>-291.44939699999924</v>
      </c>
      <c r="Q1841" s="5">
        <f t="shared" si="373"/>
        <v>-51.685998706982133</v>
      </c>
      <c r="R1841" s="5">
        <f t="shared" si="374"/>
        <v>-343.1353957069814</v>
      </c>
      <c r="S1841" s="3">
        <f t="shared" si="375"/>
        <v>50187.449653516007</v>
      </c>
    </row>
    <row r="1842" spans="1:19" x14ac:dyDescent="0.3">
      <c r="A1842" s="4">
        <v>42996</v>
      </c>
      <c r="B1842" s="11">
        <v>154.60000600000001</v>
      </c>
      <c r="C1842" s="11">
        <v>137.35000600000001</v>
      </c>
      <c r="D1842" s="3">
        <f>B1842-'ADF test'!$E$3*'Profitability analysis'!C1842</f>
        <v>13.324936696119636</v>
      </c>
      <c r="E1842" s="3">
        <f t="shared" si="369"/>
        <v>7.1901845310916555</v>
      </c>
      <c r="F1842" s="3">
        <f t="shared" si="365"/>
        <v>3.6195017953053981</v>
      </c>
      <c r="G1842" s="17">
        <f t="shared" si="366"/>
        <v>1.6949161823831493</v>
      </c>
      <c r="H1842" s="30">
        <f t="shared" si="367"/>
        <v>-9.9990999999988617E-2</v>
      </c>
      <c r="I1842" s="30">
        <f>(C1842-C1841)*'ADF test'!$E$3</f>
        <v>0</v>
      </c>
      <c r="J1842" s="5">
        <f t="shared" si="370"/>
        <v>-10</v>
      </c>
      <c r="K1842" s="49">
        <f t="shared" si="376"/>
        <v>-221</v>
      </c>
      <c r="L1842" s="5">
        <f t="shared" si="371"/>
        <v>-10</v>
      </c>
      <c r="M1842" s="49">
        <f t="shared" si="377"/>
        <v>-2566</v>
      </c>
      <c r="N1842" s="42">
        <f t="shared" si="368"/>
        <v>-10</v>
      </c>
      <c r="P1842" s="5">
        <f t="shared" si="372"/>
        <v>21.098100999997598</v>
      </c>
      <c r="Q1842" s="5">
        <f t="shared" si="373"/>
        <v>0</v>
      </c>
      <c r="R1842" s="5">
        <f t="shared" si="374"/>
        <v>21.098100999997598</v>
      </c>
      <c r="S1842" s="3">
        <f t="shared" si="375"/>
        <v>50208.547754516003</v>
      </c>
    </row>
    <row r="1843" spans="1:19" x14ac:dyDescent="0.3">
      <c r="A1843" s="4">
        <v>42997</v>
      </c>
      <c r="B1843" s="11">
        <v>154.85000600000001</v>
      </c>
      <c r="C1843" s="11">
        <v>136.949997</v>
      </c>
      <c r="D1843" s="3">
        <f>B1843-'ADF test'!$E$3*'Profitability analysis'!C1843</f>
        <v>13.986376788791915</v>
      </c>
      <c r="E1843" s="3">
        <f t="shared" si="369"/>
        <v>7.349615248760573</v>
      </c>
      <c r="F1843" s="3">
        <f t="shared" si="365"/>
        <v>3.8114864043651027</v>
      </c>
      <c r="G1843" s="17">
        <f t="shared" si="366"/>
        <v>1.7412528436230534</v>
      </c>
      <c r="H1843" s="30">
        <f t="shared" si="367"/>
        <v>0.25</v>
      </c>
      <c r="I1843" s="30">
        <f>(C1843-C1842)*'ADF test'!$E$3</f>
        <v>-0.41144009267227472</v>
      </c>
      <c r="J1843" s="5">
        <f t="shared" si="370"/>
        <v>-10</v>
      </c>
      <c r="K1843" s="49">
        <f t="shared" si="376"/>
        <v>-231</v>
      </c>
      <c r="L1843" s="5">
        <f t="shared" si="371"/>
        <v>-10</v>
      </c>
      <c r="M1843" s="49">
        <f t="shared" si="377"/>
        <v>-2576</v>
      </c>
      <c r="N1843" s="42">
        <f t="shared" si="368"/>
        <v>-10</v>
      </c>
      <c r="P1843" s="5">
        <f t="shared" si="372"/>
        <v>-55.25</v>
      </c>
      <c r="Q1843" s="5">
        <f t="shared" si="373"/>
        <v>-90.928260480572717</v>
      </c>
      <c r="R1843" s="5">
        <f t="shared" si="374"/>
        <v>-146.1782604805727</v>
      </c>
      <c r="S1843" s="3">
        <f t="shared" si="375"/>
        <v>50062.369494035433</v>
      </c>
    </row>
    <row r="1844" spans="1:19" x14ac:dyDescent="0.3">
      <c r="A1844" s="4">
        <v>42998</v>
      </c>
      <c r="B1844" s="11">
        <v>156.39999399999999</v>
      </c>
      <c r="C1844" s="11">
        <v>138.89999399999999</v>
      </c>
      <c r="D1844" s="3">
        <f>B1844-'ADF test'!$E$3*'Profitability analysis'!C1844</f>
        <v>13.530642551565649</v>
      </c>
      <c r="E1844" s="3">
        <f t="shared" si="369"/>
        <v>7.5500453372176226</v>
      </c>
      <c r="F1844" s="3">
        <f t="shared" si="365"/>
        <v>3.9752124025609699</v>
      </c>
      <c r="G1844" s="17">
        <f t="shared" si="366"/>
        <v>1.5044723674375531</v>
      </c>
      <c r="H1844" s="30">
        <f t="shared" si="367"/>
        <v>1.5499879999999848</v>
      </c>
      <c r="I1844" s="30">
        <f>(C1844-C1843)*'ADF test'!$E$3</f>
        <v>2.0057222372262458</v>
      </c>
      <c r="J1844" s="5">
        <f t="shared" si="370"/>
        <v>-10</v>
      </c>
      <c r="K1844" s="49">
        <f t="shared" si="376"/>
        <v>-241</v>
      </c>
      <c r="L1844" s="5">
        <f t="shared" si="371"/>
        <v>-10</v>
      </c>
      <c r="M1844" s="49">
        <f t="shared" si="377"/>
        <v>-2586</v>
      </c>
      <c r="N1844" s="42">
        <f t="shared" si="368"/>
        <v>-10</v>
      </c>
      <c r="P1844" s="5">
        <f t="shared" si="372"/>
        <v>-358.04722799999649</v>
      </c>
      <c r="Q1844" s="5">
        <f t="shared" si="373"/>
        <v>463.32183679926277</v>
      </c>
      <c r="R1844" s="5">
        <f t="shared" si="374"/>
        <v>105.27460879926628</v>
      </c>
      <c r="S1844" s="3">
        <f t="shared" si="375"/>
        <v>50167.644102834696</v>
      </c>
    </row>
    <row r="1845" spans="1:19" x14ac:dyDescent="0.3">
      <c r="A1845" s="4">
        <v>42999</v>
      </c>
      <c r="B1845" s="11">
        <v>151.5</v>
      </c>
      <c r="C1845" s="11">
        <v>135.85000600000001</v>
      </c>
      <c r="D1845" s="3">
        <f>B1845-'ADF test'!$E$3*'Profitability analysis'!C1845</f>
        <v>11.767796329163872</v>
      </c>
      <c r="E1845" s="3">
        <f t="shared" si="369"/>
        <v>7.7396174901521144</v>
      </c>
      <c r="F1845" s="3">
        <f t="shared" si="365"/>
        <v>4.0378349217226663</v>
      </c>
      <c r="G1845" s="17">
        <f t="shared" si="366"/>
        <v>0.99760859894024856</v>
      </c>
      <c r="H1845" s="30">
        <f t="shared" si="367"/>
        <v>-4.8999939999999924</v>
      </c>
      <c r="I1845" s="30">
        <f>(C1845-C1844)*'ADF test'!$E$3</f>
        <v>-3.1371477775982135</v>
      </c>
      <c r="J1845" s="5">
        <f t="shared" si="370"/>
        <v>0</v>
      </c>
      <c r="K1845" s="49">
        <f t="shared" si="376"/>
        <v>-241</v>
      </c>
      <c r="L1845" s="5">
        <f t="shared" si="371"/>
        <v>0</v>
      </c>
      <c r="M1845" s="49">
        <f t="shared" si="377"/>
        <v>-2586</v>
      </c>
      <c r="N1845" s="42">
        <f t="shared" si="368"/>
        <v>0</v>
      </c>
      <c r="P1845" s="5">
        <f t="shared" si="372"/>
        <v>1180.8985539999981</v>
      </c>
      <c r="Q1845" s="5">
        <f t="shared" si="373"/>
        <v>-756.05261440116942</v>
      </c>
      <c r="R1845" s="5">
        <f t="shared" si="374"/>
        <v>424.84593959882864</v>
      </c>
      <c r="S1845" s="3">
        <f t="shared" si="375"/>
        <v>50592.490042433528</v>
      </c>
    </row>
    <row r="1846" spans="1:19" x14ac:dyDescent="0.3">
      <c r="A1846" s="4">
        <v>43000</v>
      </c>
      <c r="B1846" s="11">
        <v>145.25</v>
      </c>
      <c r="C1846" s="11">
        <v>129.89999399999999</v>
      </c>
      <c r="D1846" s="3">
        <f>B1846-'ADF test'!$E$3*'Profitability analysis'!C1846</f>
        <v>11.637842349831118</v>
      </c>
      <c r="E1846" s="3">
        <f t="shared" si="369"/>
        <v>7.7007630661744537</v>
      </c>
      <c r="F1846" s="3">
        <f t="shared" si="365"/>
        <v>3.9927841305658864</v>
      </c>
      <c r="G1846" s="17">
        <f t="shared" si="366"/>
        <v>0.98604862043936059</v>
      </c>
      <c r="H1846" s="30">
        <f t="shared" si="367"/>
        <v>-6.25</v>
      </c>
      <c r="I1846" s="30">
        <f>(C1846-C1845)*'ADF test'!$E$3</f>
        <v>-6.1200460206672425</v>
      </c>
      <c r="J1846" s="5">
        <f t="shared" si="370"/>
        <v>0</v>
      </c>
      <c r="K1846" s="49">
        <f t="shared" si="376"/>
        <v>-241</v>
      </c>
      <c r="L1846" s="5">
        <f t="shared" si="371"/>
        <v>0</v>
      </c>
      <c r="M1846" s="49">
        <f t="shared" si="377"/>
        <v>-2586</v>
      </c>
      <c r="N1846" s="42">
        <f t="shared" si="368"/>
        <v>0</v>
      </c>
      <c r="P1846" s="5">
        <f t="shared" si="372"/>
        <v>1506.25</v>
      </c>
      <c r="Q1846" s="5">
        <f t="shared" si="373"/>
        <v>-1474.9310909808055</v>
      </c>
      <c r="R1846" s="5">
        <f t="shared" si="374"/>
        <v>31.318909019194507</v>
      </c>
      <c r="S1846" s="3">
        <f t="shared" si="375"/>
        <v>50623.808951452724</v>
      </c>
    </row>
    <row r="1847" spans="1:19" x14ac:dyDescent="0.3">
      <c r="A1847" s="4">
        <v>43003</v>
      </c>
      <c r="B1847" s="11">
        <v>143.10000600000001</v>
      </c>
      <c r="C1847" s="11">
        <v>130.10000600000001</v>
      </c>
      <c r="D1847" s="3">
        <f>B1847-'ADF test'!$E$3*'Profitability analysis'!C1847</f>
        <v>9.2821205891668228</v>
      </c>
      <c r="E1847" s="3">
        <f t="shared" si="369"/>
        <v>7.6815735021289377</v>
      </c>
      <c r="F1847" s="3">
        <f t="shared" si="365"/>
        <v>3.9834322057016238</v>
      </c>
      <c r="G1847" s="17">
        <f t="shared" si="366"/>
        <v>0.40180101088377174</v>
      </c>
      <c r="H1847" s="30">
        <f t="shared" si="367"/>
        <v>-2.1499939999999924</v>
      </c>
      <c r="I1847" s="30">
        <f>(C1847-C1846)*'ADF test'!$E$3</f>
        <v>0.20572776066431234</v>
      </c>
      <c r="J1847" s="5">
        <f t="shared" si="370"/>
        <v>0</v>
      </c>
      <c r="K1847" s="49">
        <f t="shared" si="376"/>
        <v>-241</v>
      </c>
      <c r="L1847" s="5">
        <f t="shared" si="371"/>
        <v>0</v>
      </c>
      <c r="M1847" s="49">
        <f t="shared" si="377"/>
        <v>-2586</v>
      </c>
      <c r="N1847" s="42">
        <f t="shared" si="368"/>
        <v>0</v>
      </c>
      <c r="P1847" s="5">
        <f t="shared" si="372"/>
        <v>518.14855399999817</v>
      </c>
      <c r="Q1847" s="5">
        <f t="shared" si="373"/>
        <v>49.580390320099276</v>
      </c>
      <c r="R1847" s="5">
        <f t="shared" si="374"/>
        <v>567.72894432009741</v>
      </c>
      <c r="S1847" s="3">
        <f t="shared" si="375"/>
        <v>51191.537895772824</v>
      </c>
    </row>
    <row r="1848" spans="1:19" x14ac:dyDescent="0.3">
      <c r="A1848" s="4">
        <v>43004</v>
      </c>
      <c r="B1848" s="11">
        <v>144.10000600000001</v>
      </c>
      <c r="C1848" s="11">
        <v>130.89999399999999</v>
      </c>
      <c r="D1848" s="3">
        <f>B1848-'ADF test'!$E$3*'Profitability analysis'!C1848</f>
        <v>9.4592712611349725</v>
      </c>
      <c r="E1848" s="3">
        <f t="shared" si="369"/>
        <v>7.5931446600585257</v>
      </c>
      <c r="F1848" s="3">
        <f t="shared" si="365"/>
        <v>3.9104632533586523</v>
      </c>
      <c r="G1848" s="17">
        <f t="shared" si="366"/>
        <v>0.47721369059628727</v>
      </c>
      <c r="H1848" s="30">
        <f t="shared" si="367"/>
        <v>1</v>
      </c>
      <c r="I1848" s="30">
        <f>(C1848-C1847)*'ADF test'!$E$3</f>
        <v>0.82284932803184951</v>
      </c>
      <c r="J1848" s="5">
        <f t="shared" si="370"/>
        <v>0</v>
      </c>
      <c r="K1848" s="49">
        <f t="shared" si="376"/>
        <v>-241</v>
      </c>
      <c r="L1848" s="5">
        <f t="shared" si="371"/>
        <v>0</v>
      </c>
      <c r="M1848" s="49">
        <f t="shared" si="377"/>
        <v>-2586</v>
      </c>
      <c r="N1848" s="42">
        <f t="shared" si="368"/>
        <v>0</v>
      </c>
      <c r="P1848" s="5">
        <f t="shared" si="372"/>
        <v>-241</v>
      </c>
      <c r="Q1848" s="5">
        <f t="shared" si="373"/>
        <v>198.30668805567572</v>
      </c>
      <c r="R1848" s="5">
        <f t="shared" si="374"/>
        <v>-42.693311944324279</v>
      </c>
      <c r="S1848" s="3">
        <f t="shared" si="375"/>
        <v>51148.844583828497</v>
      </c>
    </row>
    <row r="1849" spans="1:19" x14ac:dyDescent="0.3">
      <c r="A1849" s="4">
        <v>43005</v>
      </c>
      <c r="B1849" s="11">
        <v>138.25</v>
      </c>
      <c r="C1849" s="11">
        <v>126.449997</v>
      </c>
      <c r="D1849" s="3">
        <f>B1849-'ADF test'!$E$3*'Profitability analysis'!C1849</f>
        <v>8.186430220101613</v>
      </c>
      <c r="E1849" s="3">
        <f t="shared" si="369"/>
        <v>7.4315261549046712</v>
      </c>
      <c r="F1849" s="3">
        <f t="shared" si="365"/>
        <v>3.7756694038868708</v>
      </c>
      <c r="G1849" s="17">
        <f t="shared" si="366"/>
        <v>0.19993913249391068</v>
      </c>
      <c r="H1849" s="30">
        <f t="shared" si="367"/>
        <v>-5.8500060000000076</v>
      </c>
      <c r="I1849" s="30">
        <f>(C1849-C1848)*'ADF test'!$E$3</f>
        <v>-4.5771649589666499</v>
      </c>
      <c r="J1849" s="5">
        <f t="shared" si="370"/>
        <v>0</v>
      </c>
      <c r="K1849" s="49">
        <f t="shared" si="376"/>
        <v>-241</v>
      </c>
      <c r="L1849" s="5">
        <f t="shared" si="371"/>
        <v>0</v>
      </c>
      <c r="M1849" s="49">
        <f t="shared" si="377"/>
        <v>-2586</v>
      </c>
      <c r="N1849" s="42">
        <f t="shared" si="368"/>
        <v>0</v>
      </c>
      <c r="P1849" s="5">
        <f t="shared" si="372"/>
        <v>1409.8514460000019</v>
      </c>
      <c r="Q1849" s="5">
        <f t="shared" si="373"/>
        <v>-1103.0967551109627</v>
      </c>
      <c r="R1849" s="5">
        <f t="shared" si="374"/>
        <v>306.75469088903924</v>
      </c>
      <c r="S1849" s="3">
        <f t="shared" si="375"/>
        <v>51455.599274717533</v>
      </c>
    </row>
    <row r="1850" spans="1:19" x14ac:dyDescent="0.3">
      <c r="A1850" s="4">
        <v>43006</v>
      </c>
      <c r="B1850" s="11">
        <v>138.550003</v>
      </c>
      <c r="C1850" s="11">
        <v>128.35000600000001</v>
      </c>
      <c r="D1850" s="3">
        <f>B1850-'ADF test'!$E$3*'Profitability analysis'!C1850</f>
        <v>6.5321274943850938</v>
      </c>
      <c r="E1850" s="3">
        <f t="shared" si="369"/>
        <v>7.3161935403429599</v>
      </c>
      <c r="F1850" s="3">
        <f t="shared" si="365"/>
        <v>3.7474957375058522</v>
      </c>
      <c r="G1850" s="17">
        <f t="shared" si="366"/>
        <v>-0.20922399940598777</v>
      </c>
      <c r="H1850" s="30">
        <f t="shared" si="367"/>
        <v>0.30000300000000379</v>
      </c>
      <c r="I1850" s="30">
        <f>(C1850-C1849)*'ADF test'!$E$3</f>
        <v>1.9543057257165175</v>
      </c>
      <c r="J1850" s="5">
        <f t="shared" si="370"/>
        <v>0</v>
      </c>
      <c r="K1850" s="49">
        <f t="shared" si="376"/>
        <v>-241</v>
      </c>
      <c r="L1850" s="5">
        <f t="shared" si="371"/>
        <v>0</v>
      </c>
      <c r="M1850" s="49">
        <f t="shared" si="377"/>
        <v>-2586</v>
      </c>
      <c r="N1850" s="42">
        <f t="shared" si="368"/>
        <v>0</v>
      </c>
      <c r="P1850" s="5">
        <f t="shared" si="372"/>
        <v>-72.300723000000914</v>
      </c>
      <c r="Q1850" s="5">
        <f t="shared" si="373"/>
        <v>470.98767989768072</v>
      </c>
      <c r="R1850" s="5">
        <f t="shared" si="374"/>
        <v>398.68695689767981</v>
      </c>
      <c r="S1850" s="3">
        <f t="shared" si="375"/>
        <v>51854.28623161521</v>
      </c>
    </row>
    <row r="1851" spans="1:19" x14ac:dyDescent="0.3">
      <c r="A1851" s="4">
        <v>43007</v>
      </c>
      <c r="B1851" s="11">
        <v>137.550003</v>
      </c>
      <c r="C1851" s="11">
        <v>126.650002</v>
      </c>
      <c r="D1851" s="3">
        <f>B1851-'ADF test'!$E$3*'Profitability analysis'!C1851</f>
        <v>7.2807126594769329</v>
      </c>
      <c r="E1851" s="3">
        <f t="shared" si="369"/>
        <v>7.2742898776790392</v>
      </c>
      <c r="F1851" s="3">
        <f t="shared" si="365"/>
        <v>3.7403863379167568</v>
      </c>
      <c r="G1851" s="17">
        <f t="shared" si="366"/>
        <v>1.7171439572391638E-3</v>
      </c>
      <c r="H1851" s="30">
        <f t="shared" si="367"/>
        <v>-1</v>
      </c>
      <c r="I1851" s="30">
        <f>(C1851-C1850)*'ADF test'!$E$3</f>
        <v>-1.7485851650918371</v>
      </c>
      <c r="J1851" s="5">
        <f t="shared" si="370"/>
        <v>0</v>
      </c>
      <c r="K1851" s="49">
        <f t="shared" si="376"/>
        <v>-241</v>
      </c>
      <c r="L1851" s="5">
        <f t="shared" si="371"/>
        <v>0</v>
      </c>
      <c r="M1851" s="49">
        <f t="shared" si="377"/>
        <v>-2586</v>
      </c>
      <c r="N1851" s="42">
        <f t="shared" si="368"/>
        <v>0</v>
      </c>
      <c r="P1851" s="5">
        <f t="shared" si="372"/>
        <v>241</v>
      </c>
      <c r="Q1851" s="5">
        <f t="shared" si="373"/>
        <v>-421.40902478713275</v>
      </c>
      <c r="R1851" s="5">
        <f t="shared" si="374"/>
        <v>-180.40902478713275</v>
      </c>
      <c r="S1851" s="3">
        <f t="shared" si="375"/>
        <v>51673.877206828074</v>
      </c>
    </row>
    <row r="1852" spans="1:19" x14ac:dyDescent="0.3">
      <c r="A1852" s="4">
        <v>43011</v>
      </c>
      <c r="B1852" s="11">
        <v>137.75</v>
      </c>
      <c r="C1852" s="11">
        <v>126.699997</v>
      </c>
      <c r="D1852" s="3">
        <f>B1852-'ADF test'!$E$3*'Profitability analysis'!C1852</f>
        <v>7.4292859479275535</v>
      </c>
      <c r="E1852" s="3">
        <f t="shared" si="369"/>
        <v>7.2710527975452717</v>
      </c>
      <c r="F1852" s="3">
        <f t="shared" si="365"/>
        <v>3.7402026475050962</v>
      </c>
      <c r="G1852" s="17">
        <f t="shared" si="366"/>
        <v>4.2306036676336589E-2</v>
      </c>
      <c r="H1852" s="30">
        <f t="shared" si="367"/>
        <v>0.19999699999999621</v>
      </c>
      <c r="I1852" s="30">
        <f>(C1852-C1851)*'ADF test'!$E$3</f>
        <v>5.1423711549360054E-2</v>
      </c>
      <c r="J1852" s="5">
        <f t="shared" si="370"/>
        <v>0</v>
      </c>
      <c r="K1852" s="49">
        <f t="shared" si="376"/>
        <v>-241</v>
      </c>
      <c r="L1852" s="5">
        <f t="shared" si="371"/>
        <v>0</v>
      </c>
      <c r="M1852" s="49">
        <f t="shared" si="377"/>
        <v>-2586</v>
      </c>
      <c r="N1852" s="42">
        <f t="shared" si="368"/>
        <v>0</v>
      </c>
      <c r="P1852" s="5">
        <f t="shared" si="372"/>
        <v>-48.199276999999086</v>
      </c>
      <c r="Q1852" s="5">
        <f t="shared" si="373"/>
        <v>12.393114483395774</v>
      </c>
      <c r="R1852" s="5">
        <f t="shared" si="374"/>
        <v>-35.806162516603308</v>
      </c>
      <c r="S1852" s="3">
        <f t="shared" si="375"/>
        <v>51638.071044311473</v>
      </c>
    </row>
    <row r="1853" spans="1:19" x14ac:dyDescent="0.3">
      <c r="A1853" s="4">
        <v>43012</v>
      </c>
      <c r="B1853" s="11">
        <v>138</v>
      </c>
      <c r="C1853" s="11">
        <v>126.050003</v>
      </c>
      <c r="D1853" s="3">
        <f>B1853-'ADF test'!$E$3*'Profitability analysis'!C1853</f>
        <v>8.3478548841175382</v>
      </c>
      <c r="E1853" s="3">
        <f t="shared" si="369"/>
        <v>7.3907679143224296</v>
      </c>
      <c r="F1853" s="3">
        <f t="shared" si="365"/>
        <v>3.7143265932485678</v>
      </c>
      <c r="G1853" s="17">
        <f t="shared" si="366"/>
        <v>0.25767442516626837</v>
      </c>
      <c r="H1853" s="30">
        <f t="shared" si="367"/>
        <v>0.25</v>
      </c>
      <c r="I1853" s="30">
        <f>(C1853-C1852)*'ADF test'!$E$3</f>
        <v>-0.66856893618996516</v>
      </c>
      <c r="J1853" s="5">
        <f t="shared" si="370"/>
        <v>0</v>
      </c>
      <c r="K1853" s="49">
        <f t="shared" si="376"/>
        <v>-241</v>
      </c>
      <c r="L1853" s="5">
        <f t="shared" si="371"/>
        <v>0</v>
      </c>
      <c r="M1853" s="49">
        <f t="shared" si="377"/>
        <v>-2586</v>
      </c>
      <c r="N1853" s="42">
        <f t="shared" si="368"/>
        <v>0</v>
      </c>
      <c r="P1853" s="5">
        <f t="shared" si="372"/>
        <v>-60.25</v>
      </c>
      <c r="Q1853" s="5">
        <f t="shared" si="373"/>
        <v>-161.12511362178159</v>
      </c>
      <c r="R1853" s="5">
        <f t="shared" si="374"/>
        <v>-221.37511362178159</v>
      </c>
      <c r="S1853" s="3">
        <f t="shared" si="375"/>
        <v>51416.69593068969</v>
      </c>
    </row>
    <row r="1854" spans="1:19" x14ac:dyDescent="0.3">
      <c r="A1854" s="4">
        <v>43013</v>
      </c>
      <c r="B1854" s="11">
        <v>139.449997</v>
      </c>
      <c r="C1854" s="11">
        <v>125.949997</v>
      </c>
      <c r="D1854" s="3">
        <f>B1854-'ADF test'!$E$3*'Profitability analysis'!C1854</f>
        <v>9.9007157644496715</v>
      </c>
      <c r="E1854" s="3">
        <f t="shared" si="369"/>
        <v>7.5036257231920453</v>
      </c>
      <c r="F1854" s="3">
        <f t="shared" si="365"/>
        <v>3.7381590942849945</v>
      </c>
      <c r="G1854" s="17">
        <f t="shared" si="366"/>
        <v>0.64124880209683066</v>
      </c>
      <c r="H1854" s="30">
        <f t="shared" si="367"/>
        <v>1.4499969999999962</v>
      </c>
      <c r="I1854" s="30">
        <f>(C1854-C1853)*'ADF test'!$E$3</f>
        <v>-0.10286388033215617</v>
      </c>
      <c r="J1854" s="5">
        <f t="shared" si="370"/>
        <v>0</v>
      </c>
      <c r="K1854" s="49">
        <f t="shared" si="376"/>
        <v>-241</v>
      </c>
      <c r="L1854" s="5">
        <f t="shared" si="371"/>
        <v>0</v>
      </c>
      <c r="M1854" s="49">
        <f t="shared" si="377"/>
        <v>-2586</v>
      </c>
      <c r="N1854" s="42">
        <f t="shared" si="368"/>
        <v>0</v>
      </c>
      <c r="P1854" s="5">
        <f t="shared" si="372"/>
        <v>-349.44927699999909</v>
      </c>
      <c r="Q1854" s="5">
        <f t="shared" si="373"/>
        <v>-24.790195160049638</v>
      </c>
      <c r="R1854" s="5">
        <f t="shared" si="374"/>
        <v>-374.23947216004871</v>
      </c>
      <c r="S1854" s="3">
        <f t="shared" si="375"/>
        <v>51042.456458529639</v>
      </c>
    </row>
    <row r="1855" spans="1:19" x14ac:dyDescent="0.3">
      <c r="A1855" s="4">
        <v>43014</v>
      </c>
      <c r="B1855" s="11">
        <v>141.64999399999999</v>
      </c>
      <c r="C1855" s="11">
        <v>129.949997</v>
      </c>
      <c r="D1855" s="3">
        <f>B1855-'ADF test'!$E$3*'Profitability analysis'!C1855</f>
        <v>7.9864044096650275</v>
      </c>
      <c r="E1855" s="3">
        <f t="shared" si="369"/>
        <v>7.5776738440906675</v>
      </c>
      <c r="F1855" s="3">
        <f t="shared" si="365"/>
        <v>3.7245078118247434</v>
      </c>
      <c r="G1855" s="17">
        <f t="shared" si="366"/>
        <v>0.10974082649973319</v>
      </c>
      <c r="H1855" s="30">
        <f t="shared" si="367"/>
        <v>2.1999969999999962</v>
      </c>
      <c r="I1855" s="30">
        <f>(C1855-C1854)*'ADF test'!$E$3</f>
        <v>4.1143083547846473</v>
      </c>
      <c r="J1855" s="5">
        <f t="shared" si="370"/>
        <v>0</v>
      </c>
      <c r="K1855" s="49">
        <f t="shared" si="376"/>
        <v>-241</v>
      </c>
      <c r="L1855" s="5">
        <f t="shared" si="371"/>
        <v>0</v>
      </c>
      <c r="M1855" s="49">
        <f t="shared" si="377"/>
        <v>-2586</v>
      </c>
      <c r="N1855" s="42">
        <f t="shared" si="368"/>
        <v>0</v>
      </c>
      <c r="P1855" s="5">
        <f t="shared" si="372"/>
        <v>-530.19927699999903</v>
      </c>
      <c r="Q1855" s="5">
        <f t="shared" si="373"/>
        <v>991.54831350309996</v>
      </c>
      <c r="R1855" s="5">
        <f t="shared" si="374"/>
        <v>461.34903650310093</v>
      </c>
      <c r="S1855" s="3">
        <f t="shared" si="375"/>
        <v>51503.805495032742</v>
      </c>
    </row>
    <row r="1856" spans="1:19" x14ac:dyDescent="0.3">
      <c r="A1856" s="4">
        <v>43017</v>
      </c>
      <c r="B1856" s="11">
        <v>139.25</v>
      </c>
      <c r="C1856" s="11">
        <v>131.64999399999999</v>
      </c>
      <c r="D1856" s="3">
        <f>B1856-'ADF test'!$E$3*'Profitability analysis'!C1856</f>
        <v>3.8378324446128431</v>
      </c>
      <c r="E1856" s="3">
        <f t="shared" si="369"/>
        <v>7.5651989923392318</v>
      </c>
      <c r="F1856" s="3">
        <f t="shared" si="365"/>
        <v>3.7367757833713173</v>
      </c>
      <c r="G1856" s="17">
        <f t="shared" si="366"/>
        <v>-0.9974819908417305</v>
      </c>
      <c r="H1856" s="30">
        <f t="shared" si="367"/>
        <v>-2.3999939999999924</v>
      </c>
      <c r="I1856" s="30">
        <f>(C1856-C1855)*'ADF test'!$E$3</f>
        <v>1.7485779650522051</v>
      </c>
      <c r="J1856" s="5">
        <f t="shared" si="370"/>
        <v>0</v>
      </c>
      <c r="K1856" s="49">
        <f t="shared" si="376"/>
        <v>-241</v>
      </c>
      <c r="L1856" s="5">
        <f t="shared" si="371"/>
        <v>0</v>
      </c>
      <c r="M1856" s="49">
        <f t="shared" si="377"/>
        <v>-2586</v>
      </c>
      <c r="N1856" s="42">
        <f t="shared" si="368"/>
        <v>0</v>
      </c>
      <c r="P1856" s="5">
        <f t="shared" si="372"/>
        <v>578.39855399999817</v>
      </c>
      <c r="Q1856" s="5">
        <f t="shared" si="373"/>
        <v>421.40728957758142</v>
      </c>
      <c r="R1856" s="5">
        <f t="shared" si="374"/>
        <v>999.80584357757959</v>
      </c>
      <c r="S1856" s="3">
        <f t="shared" si="375"/>
        <v>52503.611338610324</v>
      </c>
    </row>
    <row r="1857" spans="1:19" x14ac:dyDescent="0.3">
      <c r="A1857" s="4">
        <v>43018</v>
      </c>
      <c r="B1857" s="11">
        <v>139.60000600000001</v>
      </c>
      <c r="C1857" s="11">
        <v>131.550003</v>
      </c>
      <c r="D1857" s="3">
        <f>B1857-'ADF test'!$E$3*'Profitability analysis'!C1857</f>
        <v>4.290686896288662</v>
      </c>
      <c r="E1857" s="3">
        <f t="shared" si="369"/>
        <v>7.6017236555111198</v>
      </c>
      <c r="F1857" s="3">
        <f t="shared" si="365"/>
        <v>3.6977374716610241</v>
      </c>
      <c r="G1857" s="17">
        <f t="shared" si="366"/>
        <v>-0.89542234531191311</v>
      </c>
      <c r="H1857" s="30">
        <f t="shared" si="367"/>
        <v>0.35000600000000759</v>
      </c>
      <c r="I1857" s="30">
        <f>(C1857-C1856)*'ADF test'!$E$3</f>
        <v>-0.10284845167580621</v>
      </c>
      <c r="J1857" s="5">
        <f t="shared" si="370"/>
        <v>0</v>
      </c>
      <c r="K1857" s="49">
        <f t="shared" si="376"/>
        <v>-241</v>
      </c>
      <c r="L1857" s="5">
        <f t="shared" si="371"/>
        <v>0</v>
      </c>
      <c r="M1857" s="49">
        <f t="shared" si="377"/>
        <v>-2586</v>
      </c>
      <c r="N1857" s="42">
        <f t="shared" si="368"/>
        <v>0</v>
      </c>
      <c r="P1857" s="5">
        <f t="shared" si="372"/>
        <v>-84.351446000001829</v>
      </c>
      <c r="Q1857" s="5">
        <f t="shared" si="373"/>
        <v>-24.786476853869296</v>
      </c>
      <c r="R1857" s="5">
        <f t="shared" si="374"/>
        <v>-109.13792285387112</v>
      </c>
      <c r="S1857" s="3">
        <f t="shared" si="375"/>
        <v>52394.473415756453</v>
      </c>
    </row>
    <row r="1858" spans="1:19" x14ac:dyDescent="0.3">
      <c r="A1858" s="4">
        <v>43019</v>
      </c>
      <c r="B1858" s="11">
        <v>134.949997</v>
      </c>
      <c r="C1858" s="11">
        <v>125.900002</v>
      </c>
      <c r="D1858" s="3">
        <f>B1858-'ADF test'!$E$3*'Profitability analysis'!C1858</f>
        <v>5.4521394759990471</v>
      </c>
      <c r="E1858" s="3">
        <f t="shared" si="369"/>
        <v>7.6818205947713487</v>
      </c>
      <c r="F1858" s="3">
        <f t="shared" si="365"/>
        <v>3.6209527692710162</v>
      </c>
      <c r="G1858" s="17">
        <f t="shared" si="366"/>
        <v>-0.61577194204087604</v>
      </c>
      <c r="H1858" s="30">
        <f t="shared" si="367"/>
        <v>-4.6500090000000114</v>
      </c>
      <c r="I1858" s="30">
        <f>(C1858-C1857)*'ADF test'!$E$3</f>
        <v>-5.8114615797104063</v>
      </c>
      <c r="J1858" s="5">
        <f t="shared" si="370"/>
        <v>0</v>
      </c>
      <c r="K1858" s="49">
        <f t="shared" si="376"/>
        <v>-241</v>
      </c>
      <c r="L1858" s="5">
        <f t="shared" si="371"/>
        <v>0</v>
      </c>
      <c r="M1858" s="49">
        <f t="shared" si="377"/>
        <v>-2586</v>
      </c>
      <c r="N1858" s="42">
        <f t="shared" si="368"/>
        <v>0</v>
      </c>
      <c r="P1858" s="5">
        <f t="shared" si="372"/>
        <v>1120.6521690000027</v>
      </c>
      <c r="Q1858" s="5">
        <f t="shared" si="373"/>
        <v>-1400.562240710208</v>
      </c>
      <c r="R1858" s="5">
        <f t="shared" si="374"/>
        <v>-279.91007171020533</v>
      </c>
      <c r="S1858" s="3">
        <f t="shared" si="375"/>
        <v>52114.563344046248</v>
      </c>
    </row>
    <row r="1859" spans="1:19" x14ac:dyDescent="0.3">
      <c r="A1859" s="4">
        <v>43020</v>
      </c>
      <c r="B1859" s="11">
        <v>132.39999399999999</v>
      </c>
      <c r="C1859" s="11">
        <v>126.800003</v>
      </c>
      <c r="D1859" s="3">
        <f>B1859-'ADF test'!$E$3*'Profitability analysis'!C1859</f>
        <v>1.9764160675954088</v>
      </c>
      <c r="E1859" s="3">
        <f t="shared" si="369"/>
        <v>7.6627746152642677</v>
      </c>
      <c r="F1859" s="3">
        <f t="shared" si="365"/>
        <v>3.650272611179064</v>
      </c>
      <c r="G1859" s="17">
        <f t="shared" si="366"/>
        <v>-1.5577901031978334</v>
      </c>
      <c r="H1859" s="30">
        <f t="shared" si="367"/>
        <v>-2.5500030000000038</v>
      </c>
      <c r="I1859" s="30">
        <f>(C1859-C1858)*'ADF test'!$E$3</f>
        <v>0.92572040840363756</v>
      </c>
      <c r="J1859" s="5">
        <f t="shared" si="370"/>
        <v>10</v>
      </c>
      <c r="K1859" s="49">
        <f t="shared" si="376"/>
        <v>-231</v>
      </c>
      <c r="L1859" s="5">
        <f t="shared" si="371"/>
        <v>0</v>
      </c>
      <c r="M1859" s="49">
        <f t="shared" si="377"/>
        <v>-2586</v>
      </c>
      <c r="N1859" s="42">
        <f t="shared" si="368"/>
        <v>10</v>
      </c>
      <c r="P1859" s="5">
        <f t="shared" si="372"/>
        <v>614.55072300000097</v>
      </c>
      <c r="Q1859" s="5">
        <f t="shared" si="373"/>
        <v>223.09861842527664</v>
      </c>
      <c r="R1859" s="5">
        <f t="shared" si="374"/>
        <v>837.64934142527761</v>
      </c>
      <c r="S1859" s="3">
        <f t="shared" si="375"/>
        <v>52952.212685471524</v>
      </c>
    </row>
    <row r="1860" spans="1:19" x14ac:dyDescent="0.3">
      <c r="A1860" s="4">
        <v>43021</v>
      </c>
      <c r="B1860" s="11">
        <v>136</v>
      </c>
      <c r="C1860" s="11">
        <v>127.650002</v>
      </c>
      <c r="D1860" s="3">
        <f>B1860-'ADF test'!$E$3*'Profitability analysis'!C1860</f>
        <v>4.7021325707807762</v>
      </c>
      <c r="E1860" s="3">
        <f t="shared" si="369"/>
        <v>7.6860144767908984</v>
      </c>
      <c r="F1860" s="3">
        <f t="shared" si="365"/>
        <v>3.6283350151885752</v>
      </c>
      <c r="G1860" s="17">
        <f t="shared" si="366"/>
        <v>-0.82238324011407238</v>
      </c>
      <c r="H1860" s="30">
        <f t="shared" si="367"/>
        <v>3.6000060000000076</v>
      </c>
      <c r="I1860" s="30">
        <f>(C1860-C1859)*'ADF test'!$E$3</f>
        <v>0.87428949681464563</v>
      </c>
      <c r="J1860" s="5">
        <f t="shared" si="370"/>
        <v>0</v>
      </c>
      <c r="K1860" s="49">
        <f t="shared" si="376"/>
        <v>-231</v>
      </c>
      <c r="L1860" s="5">
        <f t="shared" si="371"/>
        <v>0</v>
      </c>
      <c r="M1860" s="49">
        <f t="shared" si="377"/>
        <v>-2586</v>
      </c>
      <c r="N1860" s="42">
        <f t="shared" si="368"/>
        <v>0</v>
      </c>
      <c r="P1860" s="5">
        <f t="shared" si="372"/>
        <v>-831.60138600000175</v>
      </c>
      <c r="Q1860" s="5">
        <f t="shared" si="373"/>
        <v>201.96087376418313</v>
      </c>
      <c r="R1860" s="5">
        <f t="shared" si="374"/>
        <v>-629.64051223581862</v>
      </c>
      <c r="S1860" s="3">
        <f t="shared" si="375"/>
        <v>52322.572173235705</v>
      </c>
    </row>
    <row r="1861" spans="1:19" x14ac:dyDescent="0.3">
      <c r="A1861" s="4">
        <v>43024</v>
      </c>
      <c r="B1861" s="11">
        <v>137.25</v>
      </c>
      <c r="C1861" s="11">
        <v>127.349998</v>
      </c>
      <c r="D1861" s="3">
        <f>B1861-'ADF test'!$E$3*'Profitability analysis'!C1861</f>
        <v>6.2607098116979785</v>
      </c>
      <c r="E1861" s="3">
        <f t="shared" si="369"/>
        <v>7.8569217704061156</v>
      </c>
      <c r="F1861" s="3">
        <f t="shared" si="365"/>
        <v>3.4240492509623217</v>
      </c>
      <c r="G1861" s="17">
        <f t="shared" si="366"/>
        <v>-0.46617669364993075</v>
      </c>
      <c r="H1861" s="30">
        <f t="shared" si="367"/>
        <v>1.25</v>
      </c>
      <c r="I1861" s="30">
        <f>(C1861-C1860)*'ADF test'!$E$3</f>
        <v>-0.30857724091720462</v>
      </c>
      <c r="J1861" s="5">
        <f t="shared" si="370"/>
        <v>0</v>
      </c>
      <c r="K1861" s="49">
        <f t="shared" si="376"/>
        <v>-231</v>
      </c>
      <c r="L1861" s="5">
        <f t="shared" si="371"/>
        <v>0</v>
      </c>
      <c r="M1861" s="49">
        <f t="shared" si="377"/>
        <v>-2586</v>
      </c>
      <c r="N1861" s="42">
        <f t="shared" si="368"/>
        <v>0</v>
      </c>
      <c r="P1861" s="5">
        <f t="shared" si="372"/>
        <v>-288.75</v>
      </c>
      <c r="Q1861" s="5">
        <f t="shared" si="373"/>
        <v>-71.281342651874269</v>
      </c>
      <c r="R1861" s="5">
        <f t="shared" si="374"/>
        <v>-360.0313426518743</v>
      </c>
      <c r="S1861" s="3">
        <f t="shared" si="375"/>
        <v>51962.540830583828</v>
      </c>
    </row>
    <row r="1862" spans="1:19" x14ac:dyDescent="0.3">
      <c r="A1862" s="4">
        <v>43025</v>
      </c>
      <c r="B1862" s="11">
        <v>137.60000600000001</v>
      </c>
      <c r="C1862" s="11">
        <v>127.849998</v>
      </c>
      <c r="D1862" s="3">
        <f>B1862-'ADF test'!$E$3*'Profitability analysis'!C1862</f>
        <v>6.0964272673498954</v>
      </c>
      <c r="E1862" s="3">
        <f t="shared" si="369"/>
        <v>7.9745898187293074</v>
      </c>
      <c r="F1862" s="3">
        <f t="shared" si="365"/>
        <v>3.2941614078992911</v>
      </c>
      <c r="G1862" s="17">
        <f t="shared" si="366"/>
        <v>-0.57014891464505646</v>
      </c>
      <c r="H1862" s="30">
        <f t="shared" si="367"/>
        <v>0.35000600000000759</v>
      </c>
      <c r="I1862" s="30">
        <f>(C1862-C1861)*'ADF test'!$E$3</f>
        <v>0.51428854434808091</v>
      </c>
      <c r="J1862" s="5">
        <f t="shared" si="370"/>
        <v>0</v>
      </c>
      <c r="K1862" s="49">
        <f t="shared" si="376"/>
        <v>-231</v>
      </c>
      <c r="L1862" s="5">
        <f t="shared" si="371"/>
        <v>0</v>
      </c>
      <c r="M1862" s="49">
        <f t="shared" si="377"/>
        <v>-2586</v>
      </c>
      <c r="N1862" s="42">
        <f t="shared" si="368"/>
        <v>0</v>
      </c>
      <c r="P1862" s="5">
        <f t="shared" si="372"/>
        <v>-80.851386000001753</v>
      </c>
      <c r="Q1862" s="5">
        <f t="shared" si="373"/>
        <v>118.80065374440669</v>
      </c>
      <c r="R1862" s="5">
        <f t="shared" si="374"/>
        <v>37.949267744404935</v>
      </c>
      <c r="S1862" s="3">
        <f t="shared" si="375"/>
        <v>52000.490098328235</v>
      </c>
    </row>
    <row r="1863" spans="1:19" x14ac:dyDescent="0.3">
      <c r="A1863" s="4">
        <v>43026</v>
      </c>
      <c r="B1863" s="11">
        <v>136.64999399999999</v>
      </c>
      <c r="C1863" s="11">
        <v>126.150002</v>
      </c>
      <c r="D1863" s="3">
        <f>B1863-'ADF test'!$E$3*'Profitability analysis'!C1863</f>
        <v>6.8949922038250122</v>
      </c>
      <c r="E1863" s="3">
        <f t="shared" si="369"/>
        <v>8.1222580931144801</v>
      </c>
      <c r="F1863" s="3">
        <f t="shared" si="365"/>
        <v>3.1340655437130924</v>
      </c>
      <c r="G1863" s="17">
        <f t="shared" si="366"/>
        <v>-0.39158909479457199</v>
      </c>
      <c r="H1863" s="30">
        <f t="shared" si="367"/>
        <v>-0.95001200000001518</v>
      </c>
      <c r="I1863" s="30">
        <f>(C1863-C1862)*'ADF test'!$E$3</f>
        <v>-1.7485769364751189</v>
      </c>
      <c r="J1863" s="5">
        <f t="shared" si="370"/>
        <v>0</v>
      </c>
      <c r="K1863" s="49">
        <f t="shared" si="376"/>
        <v>-231</v>
      </c>
      <c r="L1863" s="5">
        <f t="shared" si="371"/>
        <v>0</v>
      </c>
      <c r="M1863" s="49">
        <f t="shared" si="377"/>
        <v>-2586</v>
      </c>
      <c r="N1863" s="42">
        <f t="shared" si="368"/>
        <v>0</v>
      </c>
      <c r="P1863" s="5">
        <f t="shared" si="372"/>
        <v>219.45277200000351</v>
      </c>
      <c r="Q1863" s="5">
        <f t="shared" si="373"/>
        <v>-403.92127232575245</v>
      </c>
      <c r="R1863" s="5">
        <f t="shared" si="374"/>
        <v>-184.46850032574895</v>
      </c>
      <c r="S1863" s="3">
        <f t="shared" si="375"/>
        <v>51816.021598002488</v>
      </c>
    </row>
    <row r="1864" spans="1:19" x14ac:dyDescent="0.3">
      <c r="A1864" s="4">
        <v>43027</v>
      </c>
      <c r="B1864" s="11">
        <v>134.75</v>
      </c>
      <c r="C1864" s="11">
        <v>125.849998</v>
      </c>
      <c r="D1864" s="3">
        <f>B1864-'ADF test'!$E$3*'Profitability analysis'!C1864</f>
        <v>5.3035754447422221</v>
      </c>
      <c r="E1864" s="3">
        <f t="shared" si="369"/>
        <v>8.1233071061098752</v>
      </c>
      <c r="F1864" s="3">
        <f t="shared" si="365"/>
        <v>3.1330837769841247</v>
      </c>
      <c r="G1864" s="17">
        <f t="shared" si="366"/>
        <v>-0.89998603997812621</v>
      </c>
      <c r="H1864" s="30">
        <f t="shared" si="367"/>
        <v>-1.8999939999999924</v>
      </c>
      <c r="I1864" s="30">
        <f>(C1864-C1863)*'ADF test'!$E$3</f>
        <v>-0.30857724091720462</v>
      </c>
      <c r="J1864" s="5">
        <f t="shared" si="370"/>
        <v>0</v>
      </c>
      <c r="K1864" s="49">
        <f t="shared" si="376"/>
        <v>-231</v>
      </c>
      <c r="L1864" s="5">
        <f t="shared" si="371"/>
        <v>0</v>
      </c>
      <c r="M1864" s="49">
        <f t="shared" si="377"/>
        <v>-2586</v>
      </c>
      <c r="N1864" s="42">
        <f t="shared" si="368"/>
        <v>0</v>
      </c>
      <c r="P1864" s="5">
        <f t="shared" si="372"/>
        <v>438.89861399999825</v>
      </c>
      <c r="Q1864" s="5">
        <f t="shared" si="373"/>
        <v>-71.281342651874269</v>
      </c>
      <c r="R1864" s="5">
        <f t="shared" si="374"/>
        <v>367.61727134812395</v>
      </c>
      <c r="S1864" s="3">
        <f t="shared" si="375"/>
        <v>52183.638869350609</v>
      </c>
    </row>
    <row r="1865" spans="1:19" x14ac:dyDescent="0.3">
      <c r="A1865" s="4">
        <v>43031</v>
      </c>
      <c r="B1865" s="11">
        <v>134.89999399999999</v>
      </c>
      <c r="C1865" s="11">
        <v>126.650002</v>
      </c>
      <c r="D1865" s="3">
        <f>B1865-'ADF test'!$E$3*'Profitability analysis'!C1865</f>
        <v>4.6307036594769215</v>
      </c>
      <c r="E1865" s="3">
        <f t="shared" si="369"/>
        <v>8.0649744191850878</v>
      </c>
      <c r="F1865" s="3">
        <f t="shared" si="365"/>
        <v>3.1825476027012742</v>
      </c>
      <c r="G1865" s="17">
        <f t="shared" si="366"/>
        <v>-1.0790948599773449</v>
      </c>
      <c r="H1865" s="30">
        <f t="shared" si="367"/>
        <v>0.14999399999999241</v>
      </c>
      <c r="I1865" s="30">
        <f>(C1865-C1864)*'ADF test'!$E$3</f>
        <v>0.82286578526528553</v>
      </c>
      <c r="J1865" s="5">
        <f t="shared" si="370"/>
        <v>1</v>
      </c>
      <c r="K1865" s="49">
        <f t="shared" si="376"/>
        <v>-230</v>
      </c>
      <c r="L1865" s="5">
        <f t="shared" si="371"/>
        <v>0</v>
      </c>
      <c r="M1865" s="49">
        <f t="shared" si="377"/>
        <v>-2586</v>
      </c>
      <c r="N1865" s="42">
        <f t="shared" si="368"/>
        <v>1</v>
      </c>
      <c r="P1865" s="5">
        <f t="shared" si="372"/>
        <v>-34.648613999998247</v>
      </c>
      <c r="Q1865" s="5">
        <f t="shared" si="373"/>
        <v>190.08199639628097</v>
      </c>
      <c r="R1865" s="5">
        <f t="shared" si="374"/>
        <v>155.43338239628272</v>
      </c>
      <c r="S1865" s="3">
        <f t="shared" si="375"/>
        <v>52339.072251746889</v>
      </c>
    </row>
    <row r="1866" spans="1:19" x14ac:dyDescent="0.3">
      <c r="A1866" s="4">
        <v>43032</v>
      </c>
      <c r="B1866" s="11">
        <v>140.550003</v>
      </c>
      <c r="C1866" s="11">
        <v>131.39999399999999</v>
      </c>
      <c r="D1866" s="3">
        <f>B1866-'ADF test'!$E$3*'Profitability analysis'!C1866</f>
        <v>5.394979716786878</v>
      </c>
      <c r="E1866" s="3">
        <f t="shared" si="369"/>
        <v>8.0264984061236913</v>
      </c>
      <c r="F1866" s="3">
        <f t="shared" si="365"/>
        <v>3.2083766321201574</v>
      </c>
      <c r="G1866" s="17">
        <f t="shared" si="366"/>
        <v>-0.82020254822696881</v>
      </c>
      <c r="H1866" s="30">
        <f t="shared" si="367"/>
        <v>5.6500090000000114</v>
      </c>
      <c r="I1866" s="30">
        <f>(C1866-C1865)*'ADF test'!$E$3</f>
        <v>4.8857329426900504</v>
      </c>
      <c r="J1866" s="5">
        <f t="shared" si="370"/>
        <v>0</v>
      </c>
      <c r="K1866" s="49">
        <f t="shared" si="376"/>
        <v>-230</v>
      </c>
      <c r="L1866" s="5">
        <f t="shared" si="371"/>
        <v>0</v>
      </c>
      <c r="M1866" s="49">
        <f t="shared" si="377"/>
        <v>-2586</v>
      </c>
      <c r="N1866" s="42">
        <f t="shared" si="368"/>
        <v>0</v>
      </c>
      <c r="P1866" s="5">
        <f t="shared" si="372"/>
        <v>-1299.5020700000027</v>
      </c>
      <c r="Q1866" s="5">
        <f t="shared" si="373"/>
        <v>1123.7185768187117</v>
      </c>
      <c r="R1866" s="5">
        <f t="shared" si="374"/>
        <v>-175.78349318129108</v>
      </c>
      <c r="S1866" s="3">
        <f t="shared" si="375"/>
        <v>52163.288758565599</v>
      </c>
    </row>
    <row r="1867" spans="1:19" x14ac:dyDescent="0.3">
      <c r="A1867" s="4">
        <v>43033</v>
      </c>
      <c r="B1867" s="11">
        <v>188.5</v>
      </c>
      <c r="C1867" s="11">
        <v>176.300003</v>
      </c>
      <c r="D1867" s="3">
        <f>B1867-'ADF test'!$E$3*'Profitability analysis'!C1867</f>
        <v>7.1618561771354052</v>
      </c>
      <c r="E1867" s="3">
        <f t="shared" si="369"/>
        <v>8.0570143679255946</v>
      </c>
      <c r="F1867" s="3">
        <f t="shared" si="365"/>
        <v>3.1951880641246384</v>
      </c>
      <c r="G1867" s="17">
        <f t="shared" si="366"/>
        <v>-0.28015821692656112</v>
      </c>
      <c r="H1867" s="30">
        <f t="shared" si="367"/>
        <v>47.949996999999996</v>
      </c>
      <c r="I1867" s="30">
        <f>(C1867-C1866)*'ADF test'!$E$3</f>
        <v>46.183120539651476</v>
      </c>
      <c r="J1867" s="5">
        <f t="shared" si="370"/>
        <v>0</v>
      </c>
      <c r="K1867" s="49">
        <f t="shared" si="376"/>
        <v>-230</v>
      </c>
      <c r="L1867" s="5">
        <f t="shared" si="371"/>
        <v>0</v>
      </c>
      <c r="M1867" s="49">
        <f t="shared" si="377"/>
        <v>-2586</v>
      </c>
      <c r="N1867" s="42">
        <f t="shared" si="368"/>
        <v>0</v>
      </c>
      <c r="P1867" s="5">
        <f t="shared" si="372"/>
        <v>-11028.499309999999</v>
      </c>
      <c r="Q1867" s="5">
        <f t="shared" si="373"/>
        <v>10622.11772411984</v>
      </c>
      <c r="R1867" s="5">
        <f t="shared" si="374"/>
        <v>-406.38158588015904</v>
      </c>
      <c r="S1867" s="3">
        <f t="shared" si="375"/>
        <v>51756.907172685438</v>
      </c>
    </row>
    <row r="1868" spans="1:19" x14ac:dyDescent="0.3">
      <c r="A1868" s="4">
        <v>43034</v>
      </c>
      <c r="B1868" s="11">
        <v>192.949997</v>
      </c>
      <c r="C1868" s="11">
        <v>186.39999399999999</v>
      </c>
      <c r="D1868" s="3">
        <f>B1868-'ADF test'!$E$3*'Profitability analysis'!C1868</f>
        <v>1.2232338384979755</v>
      </c>
      <c r="E1868" s="3">
        <f t="shared" si="369"/>
        <v>7.8609095435299867</v>
      </c>
      <c r="F1868" s="3">
        <f t="shared" si="365"/>
        <v>3.4276296777644553</v>
      </c>
      <c r="G1868" s="17">
        <f t="shared" si="366"/>
        <v>-1.9365206656050398</v>
      </c>
      <c r="H1868" s="30">
        <f t="shared" si="367"/>
        <v>4.4499969999999962</v>
      </c>
      <c r="I1868" s="30">
        <f>(C1868-C1867)*'ADF test'!$E$3</f>
        <v>10.388619338637424</v>
      </c>
      <c r="J1868" s="5">
        <f t="shared" si="370"/>
        <v>10</v>
      </c>
      <c r="K1868" s="49">
        <f t="shared" si="376"/>
        <v>-220</v>
      </c>
      <c r="L1868" s="5">
        <f t="shared" si="371"/>
        <v>0</v>
      </c>
      <c r="M1868" s="49">
        <f t="shared" si="377"/>
        <v>-2586</v>
      </c>
      <c r="N1868" s="42">
        <f t="shared" si="368"/>
        <v>10</v>
      </c>
      <c r="P1868" s="5">
        <f t="shared" si="372"/>
        <v>-1023.4993099999991</v>
      </c>
      <c r="Q1868" s="5">
        <f t="shared" si="373"/>
        <v>2389.3824478866077</v>
      </c>
      <c r="R1868" s="5">
        <f t="shared" si="374"/>
        <v>1365.8831378866084</v>
      </c>
      <c r="S1868" s="3">
        <f t="shared" si="375"/>
        <v>53122.790310572047</v>
      </c>
    </row>
    <row r="1869" spans="1:19" x14ac:dyDescent="0.3">
      <c r="A1869" s="4">
        <v>43035</v>
      </c>
      <c r="B1869" s="11">
        <v>181.050003</v>
      </c>
      <c r="C1869" s="11">
        <v>175.60000600000001</v>
      </c>
      <c r="D1869" s="3">
        <f>B1869-'ADF test'!$E$3*'Profitability analysis'!C1869</f>
        <v>0.43186005349144807</v>
      </c>
      <c r="E1869" s="3">
        <f t="shared" si="369"/>
        <v>7.5817592564747702</v>
      </c>
      <c r="F1869" s="3">
        <f t="shared" si="365"/>
        <v>3.6797200414534861</v>
      </c>
      <c r="G1869" s="17">
        <f t="shared" si="366"/>
        <v>-1.9430552113848092</v>
      </c>
      <c r="H1869" s="30">
        <f t="shared" si="367"/>
        <v>-11.899993999999992</v>
      </c>
      <c r="I1869" s="30">
        <f>(C1869-C1868)*'ADF test'!$E$3</f>
        <v>-11.108620214993469</v>
      </c>
      <c r="J1869" s="5">
        <f t="shared" si="370"/>
        <v>10</v>
      </c>
      <c r="K1869" s="49">
        <f t="shared" si="376"/>
        <v>-210</v>
      </c>
      <c r="L1869" s="5">
        <f t="shared" si="371"/>
        <v>0</v>
      </c>
      <c r="M1869" s="49">
        <f t="shared" si="377"/>
        <v>-2586</v>
      </c>
      <c r="N1869" s="42">
        <f t="shared" si="368"/>
        <v>10</v>
      </c>
      <c r="P1869" s="5">
        <f t="shared" si="372"/>
        <v>2617.9986799999983</v>
      </c>
      <c r="Q1869" s="5">
        <f t="shared" si="373"/>
        <v>-2443.8964472985631</v>
      </c>
      <c r="R1869" s="5">
        <f t="shared" si="374"/>
        <v>174.10223270143524</v>
      </c>
      <c r="S1869" s="3">
        <f t="shared" si="375"/>
        <v>53296.892543273483</v>
      </c>
    </row>
    <row r="1870" spans="1:19" x14ac:dyDescent="0.3">
      <c r="A1870" s="4">
        <v>43038</v>
      </c>
      <c r="B1870" s="11">
        <v>185.35000600000001</v>
      </c>
      <c r="C1870" s="11">
        <v>184.25</v>
      </c>
      <c r="D1870" s="3">
        <f>B1870-'ADF test'!$E$3*'Profitability analysis'!C1870</f>
        <v>-4.1653225922678132</v>
      </c>
      <c r="E1870" s="3">
        <f t="shared" si="369"/>
        <v>7.0523222892676563</v>
      </c>
      <c r="F1870" s="3">
        <f t="shared" si="365"/>
        <v>4.1735949693792085</v>
      </c>
      <c r="G1870" s="17">
        <f t="shared" si="366"/>
        <v>-2.6877655747232252</v>
      </c>
      <c r="H1870" s="30">
        <f t="shared" si="367"/>
        <v>4.3000030000000038</v>
      </c>
      <c r="I1870" s="30">
        <f>(C1870-C1869)*'ADF test'!$E$3</f>
        <v>8.8971856457592597</v>
      </c>
      <c r="J1870" s="5">
        <f t="shared" si="370"/>
        <v>0</v>
      </c>
      <c r="K1870" s="49">
        <f t="shared" si="376"/>
        <v>-210</v>
      </c>
      <c r="L1870" s="5">
        <f t="shared" si="371"/>
        <v>0</v>
      </c>
      <c r="M1870" s="49">
        <f t="shared" si="377"/>
        <v>-2586</v>
      </c>
      <c r="N1870" s="42">
        <f t="shared" si="368"/>
        <v>0</v>
      </c>
      <c r="P1870" s="5">
        <f t="shared" si="372"/>
        <v>-903.0006300000008</v>
      </c>
      <c r="Q1870" s="5">
        <f t="shared" si="373"/>
        <v>1868.4089856094445</v>
      </c>
      <c r="R1870" s="5">
        <f t="shared" si="374"/>
        <v>965.40835560944367</v>
      </c>
      <c r="S1870" s="3">
        <f t="shared" si="375"/>
        <v>54262.300898882924</v>
      </c>
    </row>
    <row r="1871" spans="1:19" x14ac:dyDescent="0.3">
      <c r="A1871" s="4">
        <v>43039</v>
      </c>
      <c r="B1871" s="11">
        <v>191.10000600000001</v>
      </c>
      <c r="C1871" s="11">
        <v>176.449997</v>
      </c>
      <c r="D1871" s="3">
        <f>B1871-'ADF test'!$E$3*'Profitability analysis'!C1871</f>
        <v>9.6075817852935188</v>
      </c>
      <c r="E1871" s="3">
        <f t="shared" si="369"/>
        <v>6.9250774255734528</v>
      </c>
      <c r="F1871" s="3">
        <f t="shared" si="365"/>
        <v>4.0282685073198854</v>
      </c>
      <c r="G1871" s="17">
        <f t="shared" si="366"/>
        <v>0.66591994919047925</v>
      </c>
      <c r="H1871" s="30">
        <f t="shared" si="367"/>
        <v>5.75</v>
      </c>
      <c r="I1871" s="30">
        <f>(C1871-C1870)*'ADF test'!$E$3</f>
        <v>-8.022904377561332</v>
      </c>
      <c r="J1871" s="5">
        <f t="shared" si="370"/>
        <v>0</v>
      </c>
      <c r="K1871" s="49">
        <f t="shared" si="376"/>
        <v>-210</v>
      </c>
      <c r="L1871" s="5">
        <f t="shared" si="371"/>
        <v>0</v>
      </c>
      <c r="M1871" s="49">
        <f t="shared" si="377"/>
        <v>-2586</v>
      </c>
      <c r="N1871" s="42">
        <f t="shared" si="368"/>
        <v>0</v>
      </c>
      <c r="P1871" s="5">
        <f t="shared" si="372"/>
        <v>-1207.5</v>
      </c>
      <c r="Q1871" s="5">
        <f t="shared" si="373"/>
        <v>-1684.8099192878797</v>
      </c>
      <c r="R1871" s="5">
        <f t="shared" si="374"/>
        <v>-2892.3099192878799</v>
      </c>
      <c r="S1871" s="3">
        <f t="shared" si="375"/>
        <v>51369.990979595044</v>
      </c>
    </row>
    <row r="1872" spans="1:19" x14ac:dyDescent="0.3">
      <c r="A1872" s="4">
        <v>43040</v>
      </c>
      <c r="B1872" s="11">
        <v>194.14999399999999</v>
      </c>
      <c r="C1872" s="11">
        <v>179.64999399999999</v>
      </c>
      <c r="D1872" s="3">
        <f>B1872-'ADF test'!$E$3*'Profitability analysis'!C1872</f>
        <v>9.366126187197068</v>
      </c>
      <c r="E1872" s="3">
        <f t="shared" si="369"/>
        <v>6.7931170752760339</v>
      </c>
      <c r="F1872" s="3">
        <f t="shared" si="365"/>
        <v>3.8732485794903666</v>
      </c>
      <c r="G1872" s="17">
        <f t="shared" si="366"/>
        <v>0.6643026026126071</v>
      </c>
      <c r="H1872" s="30">
        <f t="shared" si="367"/>
        <v>3.0499879999999848</v>
      </c>
      <c r="I1872" s="30">
        <f>(C1872-C1871)*'ADF test'!$E$3</f>
        <v>3.291443598096448</v>
      </c>
      <c r="J1872" s="5">
        <f t="shared" si="370"/>
        <v>0</v>
      </c>
      <c r="K1872" s="49">
        <f t="shared" si="376"/>
        <v>-210</v>
      </c>
      <c r="L1872" s="5">
        <f t="shared" si="371"/>
        <v>0</v>
      </c>
      <c r="M1872" s="49">
        <f t="shared" si="377"/>
        <v>-2586</v>
      </c>
      <c r="N1872" s="42">
        <f t="shared" si="368"/>
        <v>0</v>
      </c>
      <c r="P1872" s="5">
        <f t="shared" si="372"/>
        <v>-640.49747999999681</v>
      </c>
      <c r="Q1872" s="5">
        <f t="shared" si="373"/>
        <v>691.20315560025404</v>
      </c>
      <c r="R1872" s="5">
        <f t="shared" si="374"/>
        <v>50.705675600257223</v>
      </c>
      <c r="S1872" s="3">
        <f t="shared" si="375"/>
        <v>51420.696655195301</v>
      </c>
    </row>
    <row r="1873" spans="1:19" x14ac:dyDescent="0.3">
      <c r="A1873" s="4">
        <v>43041</v>
      </c>
      <c r="B1873" s="11">
        <v>194.25</v>
      </c>
      <c r="C1873" s="11">
        <v>171.050003</v>
      </c>
      <c r="D1873" s="3">
        <f>B1873-'ADF test'!$E$3*'Profitability analysis'!C1873</f>
        <v>18.311885892790258</v>
      </c>
      <c r="E1873" s="3">
        <f t="shared" si="369"/>
        <v>6.9373007120759791</v>
      </c>
      <c r="F1873" s="3">
        <f t="shared" si="365"/>
        <v>4.2156316838757739</v>
      </c>
      <c r="G1873" s="17">
        <f t="shared" si="366"/>
        <v>2.698192354948973</v>
      </c>
      <c r="H1873" s="30">
        <f t="shared" si="367"/>
        <v>0.10000600000000759</v>
      </c>
      <c r="I1873" s="30">
        <f>(C1873-C1872)*'ADF test'!$E$3</f>
        <v>-8.8457537055931823</v>
      </c>
      <c r="J1873" s="5">
        <f t="shared" si="370"/>
        <v>0</v>
      </c>
      <c r="K1873" s="49">
        <f t="shared" si="376"/>
        <v>-210</v>
      </c>
      <c r="L1873" s="5">
        <f t="shared" si="371"/>
        <v>0</v>
      </c>
      <c r="M1873" s="49">
        <f t="shared" si="377"/>
        <v>-2586</v>
      </c>
      <c r="N1873" s="42">
        <f t="shared" si="368"/>
        <v>0</v>
      </c>
      <c r="P1873" s="5">
        <f t="shared" si="372"/>
        <v>-21.001260000001594</v>
      </c>
      <c r="Q1873" s="5">
        <f t="shared" si="373"/>
        <v>-1857.6082781745683</v>
      </c>
      <c r="R1873" s="5">
        <f t="shared" si="374"/>
        <v>-1878.6095381745699</v>
      </c>
      <c r="S1873" s="3">
        <f t="shared" si="375"/>
        <v>49542.087117020732</v>
      </c>
    </row>
    <row r="1874" spans="1:19" x14ac:dyDescent="0.3">
      <c r="A1874" s="4">
        <v>43042</v>
      </c>
      <c r="B1874" s="11">
        <v>201.10000600000001</v>
      </c>
      <c r="C1874" s="11">
        <v>173.5</v>
      </c>
      <c r="D1874" s="3">
        <f>B1874-'ADF test'!$E$3*'Profitability analysis'!C1874</f>
        <v>22.641881111215923</v>
      </c>
      <c r="E1874" s="3">
        <f t="shared" si="369"/>
        <v>7.2410086640643216</v>
      </c>
      <c r="F1874" s="3">
        <f t="shared" ref="F1874:F1937" si="378">_xlfn.STDEV.S(D1845:D1874)</f>
        <v>4.968068720811555</v>
      </c>
      <c r="G1874" s="17">
        <f t="shared" ref="G1874:G1937" si="379">(D1874-E1874)/F1874</f>
        <v>3.0999717018076605</v>
      </c>
      <c r="H1874" s="30">
        <f t="shared" ref="H1874:H1937" si="380">B1874-B1873</f>
        <v>6.8500060000000076</v>
      </c>
      <c r="I1874" s="30">
        <f>(C1874-C1873)*'ADF test'!$E$3</f>
        <v>2.5200107815743267</v>
      </c>
      <c r="J1874" s="5">
        <f t="shared" si="370"/>
        <v>0</v>
      </c>
      <c r="K1874" s="49">
        <f t="shared" si="376"/>
        <v>-210</v>
      </c>
      <c r="L1874" s="5">
        <f t="shared" si="371"/>
        <v>0</v>
      </c>
      <c r="M1874" s="49">
        <f t="shared" si="377"/>
        <v>-2586</v>
      </c>
      <c r="N1874" s="42">
        <f t="shared" si="368"/>
        <v>0</v>
      </c>
      <c r="P1874" s="5">
        <f t="shared" si="372"/>
        <v>-1438.5012600000016</v>
      </c>
      <c r="Q1874" s="5">
        <f t="shared" si="373"/>
        <v>529.20226413060857</v>
      </c>
      <c r="R1874" s="5">
        <f t="shared" si="374"/>
        <v>-909.29899586939302</v>
      </c>
      <c r="S1874" s="3">
        <f t="shared" si="375"/>
        <v>48632.788121151338</v>
      </c>
    </row>
    <row r="1875" spans="1:19" x14ac:dyDescent="0.3">
      <c r="A1875" s="4">
        <v>43045</v>
      </c>
      <c r="B1875" s="11">
        <v>205.64999399999999</v>
      </c>
      <c r="C1875" s="11">
        <v>176.550003</v>
      </c>
      <c r="D1875" s="3">
        <f>B1875-'ADF test'!$E$3*'Profitability analysis'!C1875</f>
        <v>24.054705904961367</v>
      </c>
      <c r="E1875" s="3">
        <f t="shared" si="369"/>
        <v>7.650572316590905</v>
      </c>
      <c r="F1875" s="3">
        <f t="shared" si="378"/>
        <v>5.7922237835590984</v>
      </c>
      <c r="G1875" s="17">
        <f t="shared" si="379"/>
        <v>2.8320959619917785</v>
      </c>
      <c r="H1875" s="30">
        <f t="shared" si="380"/>
        <v>4.5499879999999848</v>
      </c>
      <c r="I1875" s="30">
        <f>(C1875-C1874)*'ADF test'!$E$3</f>
        <v>3.1371632062545634</v>
      </c>
      <c r="J1875" s="5">
        <f t="shared" si="370"/>
        <v>0</v>
      </c>
      <c r="K1875" s="49">
        <f t="shared" si="376"/>
        <v>-210</v>
      </c>
      <c r="L1875" s="5">
        <f t="shared" si="371"/>
        <v>0</v>
      </c>
      <c r="M1875" s="49">
        <f t="shared" si="377"/>
        <v>-2586</v>
      </c>
      <c r="N1875" s="42">
        <f t="shared" si="368"/>
        <v>0</v>
      </c>
      <c r="P1875" s="5">
        <f t="shared" si="372"/>
        <v>-955.49747999999681</v>
      </c>
      <c r="Q1875" s="5">
        <f t="shared" si="373"/>
        <v>658.80427331345834</v>
      </c>
      <c r="R1875" s="5">
        <f t="shared" si="374"/>
        <v>-296.69320668653847</v>
      </c>
      <c r="S1875" s="3">
        <f t="shared" si="375"/>
        <v>48336.094914464797</v>
      </c>
    </row>
    <row r="1876" spans="1:19" x14ac:dyDescent="0.3">
      <c r="A1876" s="4">
        <v>43046</v>
      </c>
      <c r="B1876" s="11">
        <v>195.14999399999999</v>
      </c>
      <c r="C1876" s="11">
        <v>166.050003</v>
      </c>
      <c r="D1876" s="3">
        <f>B1876-'ADF test'!$E$3*'Profitability analysis'!C1876</f>
        <v>24.354765336271043</v>
      </c>
      <c r="E1876" s="3">
        <f t="shared" si="369"/>
        <v>8.0744697494722359</v>
      </c>
      <c r="F1876" s="3">
        <f t="shared" si="378"/>
        <v>6.5144055370112897</v>
      </c>
      <c r="G1876" s="17">
        <f t="shared" si="379"/>
        <v>2.4991222137312561</v>
      </c>
      <c r="H1876" s="30">
        <f t="shared" si="380"/>
        <v>-10.5</v>
      </c>
      <c r="I1876" s="30">
        <f>(C1876-C1875)*'ADF test'!$E$3</f>
        <v>-10.800059431309698</v>
      </c>
      <c r="J1876" s="5">
        <f t="shared" si="370"/>
        <v>-10</v>
      </c>
      <c r="K1876" s="49">
        <f t="shared" si="376"/>
        <v>-220</v>
      </c>
      <c r="L1876" s="5">
        <f t="shared" si="371"/>
        <v>-10</v>
      </c>
      <c r="M1876" s="49">
        <f t="shared" si="377"/>
        <v>-2596</v>
      </c>
      <c r="N1876" s="42">
        <f t="shared" si="368"/>
        <v>-10</v>
      </c>
      <c r="P1876" s="5">
        <f t="shared" si="372"/>
        <v>2205</v>
      </c>
      <c r="Q1876" s="5">
        <f t="shared" si="373"/>
        <v>-2268.0124805750365</v>
      </c>
      <c r="R1876" s="5">
        <f t="shared" si="374"/>
        <v>-63.012480575036534</v>
      </c>
      <c r="S1876" s="3">
        <f t="shared" si="375"/>
        <v>48273.082433889758</v>
      </c>
    </row>
    <row r="1877" spans="1:19" x14ac:dyDescent="0.3">
      <c r="A1877" s="4">
        <v>43047</v>
      </c>
      <c r="B1877" s="11">
        <v>193.89999399999999</v>
      </c>
      <c r="C1877" s="11">
        <v>162.89999399999999</v>
      </c>
      <c r="D1877" s="3">
        <f>B1877-'ADF test'!$E$3*'Profitability analysis'!C1877</f>
        <v>26.344792422857779</v>
      </c>
      <c r="E1877" s="3">
        <f t="shared" si="369"/>
        <v>8.6432254772619324</v>
      </c>
      <c r="F1877" s="3">
        <f t="shared" si="378"/>
        <v>7.3186787087628478</v>
      </c>
      <c r="G1877" s="17">
        <f t="shared" si="379"/>
        <v>2.4186834331723417</v>
      </c>
      <c r="H1877" s="30">
        <f t="shared" si="380"/>
        <v>-1.25</v>
      </c>
      <c r="I1877" s="30">
        <f>(C1877-C1876)*'ADF test'!$E$3</f>
        <v>-3.2400270865867196</v>
      </c>
      <c r="J1877" s="5">
        <f t="shared" si="370"/>
        <v>-10</v>
      </c>
      <c r="K1877" s="49">
        <f t="shared" si="376"/>
        <v>-230</v>
      </c>
      <c r="L1877" s="5">
        <f t="shared" si="371"/>
        <v>-10</v>
      </c>
      <c r="M1877" s="49">
        <f t="shared" si="377"/>
        <v>-2606</v>
      </c>
      <c r="N1877" s="42">
        <f t="shared" si="368"/>
        <v>-10</v>
      </c>
      <c r="P1877" s="5">
        <f t="shared" si="372"/>
        <v>275</v>
      </c>
      <c r="Q1877" s="5">
        <f t="shared" si="373"/>
        <v>-712.8059590490783</v>
      </c>
      <c r="R1877" s="5">
        <f t="shared" si="374"/>
        <v>-437.8059590490783</v>
      </c>
      <c r="S1877" s="3">
        <f t="shared" si="375"/>
        <v>47835.276474840677</v>
      </c>
    </row>
    <row r="1878" spans="1:19" x14ac:dyDescent="0.3">
      <c r="A1878" s="4">
        <v>43048</v>
      </c>
      <c r="B1878" s="11">
        <v>200.050003</v>
      </c>
      <c r="C1878" s="11">
        <v>166.64999399999999</v>
      </c>
      <c r="D1878" s="3">
        <f>B1878-'ADF test'!$E$3*'Profitability analysis'!C1878</f>
        <v>28.637637340247181</v>
      </c>
      <c r="E1878" s="3">
        <f t="shared" si="369"/>
        <v>9.2825043465656751</v>
      </c>
      <c r="F1878" s="3">
        <f t="shared" si="378"/>
        <v>8.1794084055191014</v>
      </c>
      <c r="G1878" s="17">
        <f t="shared" si="379"/>
        <v>2.3663243151694839</v>
      </c>
      <c r="H1878" s="30">
        <f t="shared" si="380"/>
        <v>6.1500090000000114</v>
      </c>
      <c r="I1878" s="30">
        <f>(C1878-C1877)*'ADF test'!$E$3</f>
        <v>3.8571640826106068</v>
      </c>
      <c r="J1878" s="5">
        <f t="shared" si="370"/>
        <v>-10</v>
      </c>
      <c r="K1878" s="49">
        <f t="shared" si="376"/>
        <v>-240</v>
      </c>
      <c r="L1878" s="5">
        <f t="shared" si="371"/>
        <v>-10</v>
      </c>
      <c r="M1878" s="49">
        <f t="shared" si="377"/>
        <v>-2616</v>
      </c>
      <c r="N1878" s="42">
        <f t="shared" si="368"/>
        <v>-10</v>
      </c>
      <c r="P1878" s="5">
        <f t="shared" si="372"/>
        <v>-1414.5020700000027</v>
      </c>
      <c r="Q1878" s="5">
        <f t="shared" si="373"/>
        <v>887.14773900043963</v>
      </c>
      <c r="R1878" s="5">
        <f t="shared" si="374"/>
        <v>-527.3543309995631</v>
      </c>
      <c r="S1878" s="3">
        <f t="shared" si="375"/>
        <v>47307.922143841111</v>
      </c>
    </row>
    <row r="1879" spans="1:19" x14ac:dyDescent="0.3">
      <c r="A1879" s="4">
        <v>43049</v>
      </c>
      <c r="B1879" s="11">
        <v>196.35000600000001</v>
      </c>
      <c r="C1879" s="11">
        <v>167.35000600000001</v>
      </c>
      <c r="D1879" s="3">
        <f>B1879-'ADF test'!$E$3*'Profitability analysis'!C1879</f>
        <v>24.217624035234792</v>
      </c>
      <c r="E1879" s="3">
        <f t="shared" si="369"/>
        <v>9.8168774737367794</v>
      </c>
      <c r="F1879" s="3">
        <f t="shared" si="378"/>
        <v>8.6172815869541441</v>
      </c>
      <c r="G1879" s="17">
        <f t="shared" si="379"/>
        <v>1.6711472656643318</v>
      </c>
      <c r="H1879" s="30">
        <f t="shared" si="380"/>
        <v>-3.6999969999999962</v>
      </c>
      <c r="I1879" s="30">
        <f>(C1879-C1878)*'ADF test'!$E$3</f>
        <v>0.72001630501239322</v>
      </c>
      <c r="J1879" s="5">
        <f t="shared" si="370"/>
        <v>-10</v>
      </c>
      <c r="K1879" s="49">
        <f t="shared" si="376"/>
        <v>-250</v>
      </c>
      <c r="L1879" s="5">
        <f t="shared" si="371"/>
        <v>-10</v>
      </c>
      <c r="M1879" s="49">
        <f t="shared" si="377"/>
        <v>-2626</v>
      </c>
      <c r="N1879" s="42">
        <f t="shared" si="368"/>
        <v>-10</v>
      </c>
      <c r="P1879" s="5">
        <f t="shared" si="372"/>
        <v>887.99927999999909</v>
      </c>
      <c r="Q1879" s="5">
        <f t="shared" si="373"/>
        <v>172.80391320297437</v>
      </c>
      <c r="R1879" s="5">
        <f t="shared" si="374"/>
        <v>1060.8031932029735</v>
      </c>
      <c r="S1879" s="3">
        <f t="shared" si="375"/>
        <v>48368.725337044089</v>
      </c>
    </row>
    <row r="1880" spans="1:19" x14ac:dyDescent="0.3">
      <c r="A1880" s="4">
        <v>43052</v>
      </c>
      <c r="B1880" s="11">
        <v>199</v>
      </c>
      <c r="C1880" s="11">
        <v>167.800003</v>
      </c>
      <c r="D1880" s="3">
        <f>B1880-'ADF test'!$E$3*'Profitability analysis'!C1880</f>
        <v>26.404761431052776</v>
      </c>
      <c r="E1880" s="3">
        <f t="shared" si="369"/>
        <v>10.479298604959036</v>
      </c>
      <c r="F1880" s="3">
        <f t="shared" si="378"/>
        <v>9.1060286502929895</v>
      </c>
      <c r="G1880" s="17">
        <f t="shared" si="379"/>
        <v>1.7488922380648708</v>
      </c>
      <c r="H1880" s="30">
        <f t="shared" si="380"/>
        <v>2.6499939999999924</v>
      </c>
      <c r="I1880" s="30">
        <f>(C1880-C1879)*'ADF test'!$E$3</f>
        <v>0.46285660418200281</v>
      </c>
      <c r="J1880" s="5">
        <f t="shared" si="370"/>
        <v>-10</v>
      </c>
      <c r="K1880" s="49">
        <f t="shared" si="376"/>
        <v>-260</v>
      </c>
      <c r="L1880" s="5">
        <f t="shared" si="371"/>
        <v>-10</v>
      </c>
      <c r="M1880" s="49">
        <f t="shared" si="377"/>
        <v>-2636</v>
      </c>
      <c r="N1880" s="42">
        <f t="shared" si="368"/>
        <v>-10</v>
      </c>
      <c r="P1880" s="5">
        <f t="shared" si="372"/>
        <v>-662.4984999999981</v>
      </c>
      <c r="Q1880" s="5">
        <f t="shared" si="373"/>
        <v>115.7141510455007</v>
      </c>
      <c r="R1880" s="5">
        <f t="shared" si="374"/>
        <v>-546.78434895449743</v>
      </c>
      <c r="S1880" s="3">
        <f t="shared" si="375"/>
        <v>47821.940988089591</v>
      </c>
    </row>
    <row r="1881" spans="1:19" x14ac:dyDescent="0.3">
      <c r="A1881" s="4">
        <v>43053</v>
      </c>
      <c r="B1881" s="11">
        <v>195.60000600000001</v>
      </c>
      <c r="C1881" s="11">
        <v>164.300003</v>
      </c>
      <c r="D1881" s="3">
        <f>B1881-'ADF test'!$E$3*'Profitability analysis'!C1881</f>
        <v>26.604787241489362</v>
      </c>
      <c r="E1881" s="3">
        <f t="shared" si="369"/>
        <v>11.123434424359452</v>
      </c>
      <c r="F1881" s="3">
        <f t="shared" si="378"/>
        <v>9.5448597444942518</v>
      </c>
      <c r="G1881" s="17">
        <f t="shared" si="379"/>
        <v>1.6219570775840888</v>
      </c>
      <c r="H1881" s="30">
        <f t="shared" si="380"/>
        <v>-3.3999939999999924</v>
      </c>
      <c r="I1881" s="30">
        <f>(C1881-C1880)*'ADF test'!$E$3</f>
        <v>-3.6000198104365664</v>
      </c>
      <c r="J1881" s="5">
        <f t="shared" si="370"/>
        <v>-10</v>
      </c>
      <c r="K1881" s="49">
        <f t="shared" si="376"/>
        <v>-270</v>
      </c>
      <c r="L1881" s="5">
        <f t="shared" si="371"/>
        <v>-10</v>
      </c>
      <c r="M1881" s="49">
        <f t="shared" si="377"/>
        <v>-2646</v>
      </c>
      <c r="N1881" s="42">
        <f t="shared" si="368"/>
        <v>-10</v>
      </c>
      <c r="P1881" s="5">
        <f t="shared" si="372"/>
        <v>883.99843999999803</v>
      </c>
      <c r="Q1881" s="5">
        <f t="shared" si="373"/>
        <v>-936.00515071350731</v>
      </c>
      <c r="R1881" s="5">
        <f t="shared" si="374"/>
        <v>-52.006710713509278</v>
      </c>
      <c r="S1881" s="3">
        <f t="shared" si="375"/>
        <v>47769.93427737608</v>
      </c>
    </row>
    <row r="1882" spans="1:19" x14ac:dyDescent="0.3">
      <c r="A1882" s="4">
        <v>43054</v>
      </c>
      <c r="B1882" s="11">
        <v>197.39999399999999</v>
      </c>
      <c r="C1882" s="11">
        <v>164.75</v>
      </c>
      <c r="D1882" s="3">
        <f>B1882-'ADF test'!$E$3*'Profitability analysis'!C1882</f>
        <v>27.941918637307339</v>
      </c>
      <c r="E1882" s="3">
        <f t="shared" si="369"/>
        <v>11.807188847338777</v>
      </c>
      <c r="F1882" s="3">
        <f t="shared" si="378"/>
        <v>9.9951973875161482</v>
      </c>
      <c r="G1882" s="17">
        <f t="shared" si="379"/>
        <v>1.6142482398717404</v>
      </c>
      <c r="H1882" s="30">
        <f t="shared" si="380"/>
        <v>1.7999879999999848</v>
      </c>
      <c r="I1882" s="30">
        <f>(C1882-C1881)*'ADF test'!$E$3</f>
        <v>0.46285660418200281</v>
      </c>
      <c r="J1882" s="5">
        <f t="shared" si="370"/>
        <v>-10</v>
      </c>
      <c r="K1882" s="49">
        <f t="shared" si="376"/>
        <v>-280</v>
      </c>
      <c r="L1882" s="5">
        <f t="shared" si="371"/>
        <v>-10</v>
      </c>
      <c r="M1882" s="49">
        <f t="shared" si="377"/>
        <v>-2656</v>
      </c>
      <c r="N1882" s="42">
        <f t="shared" si="368"/>
        <v>-10</v>
      </c>
      <c r="P1882" s="5">
        <f t="shared" si="372"/>
        <v>-485.9967599999959</v>
      </c>
      <c r="Q1882" s="5">
        <f t="shared" si="373"/>
        <v>124.97128312914076</v>
      </c>
      <c r="R1882" s="5">
        <f t="shared" si="374"/>
        <v>-361.02547687085513</v>
      </c>
      <c r="S1882" s="3">
        <f t="shared" si="375"/>
        <v>47408.908800505225</v>
      </c>
    </row>
    <row r="1883" spans="1:19" x14ac:dyDescent="0.3">
      <c r="A1883" s="4">
        <v>43055</v>
      </c>
      <c r="B1883" s="11">
        <v>207.5</v>
      </c>
      <c r="C1883" s="11">
        <v>173.5</v>
      </c>
      <c r="D1883" s="3">
        <f>B1883-'ADF test'!$E$3*'Profitability analysis'!C1883</f>
        <v>29.041875111215916</v>
      </c>
      <c r="E1883" s="3">
        <f t="shared" si="369"/>
        <v>12.49698952157539</v>
      </c>
      <c r="F1883" s="3">
        <f t="shared" si="378"/>
        <v>10.451872994475497</v>
      </c>
      <c r="G1883" s="17">
        <f t="shared" si="379"/>
        <v>1.5829589202227761</v>
      </c>
      <c r="H1883" s="30">
        <f t="shared" si="380"/>
        <v>10.100006000000008</v>
      </c>
      <c r="I1883" s="30">
        <f>(C1883-C1882)*'ADF test'!$E$3</f>
        <v>9.0000495260914164</v>
      </c>
      <c r="J1883" s="5">
        <f t="shared" si="370"/>
        <v>-10</v>
      </c>
      <c r="K1883" s="49">
        <f t="shared" si="376"/>
        <v>-290</v>
      </c>
      <c r="L1883" s="5">
        <f t="shared" si="371"/>
        <v>-10</v>
      </c>
      <c r="M1883" s="49">
        <f t="shared" si="377"/>
        <v>-2666</v>
      </c>
      <c r="N1883" s="42">
        <f t="shared" si="368"/>
        <v>-10</v>
      </c>
      <c r="P1883" s="5">
        <f t="shared" si="372"/>
        <v>-2828.0016800000021</v>
      </c>
      <c r="Q1883" s="5">
        <f t="shared" si="373"/>
        <v>2520.0138673055967</v>
      </c>
      <c r="R1883" s="5">
        <f t="shared" si="374"/>
        <v>-307.98781269440542</v>
      </c>
      <c r="S1883" s="3">
        <f t="shared" si="375"/>
        <v>47100.920987810823</v>
      </c>
    </row>
    <row r="1884" spans="1:19" x14ac:dyDescent="0.3">
      <c r="A1884" s="4">
        <v>43056</v>
      </c>
      <c r="B1884" s="11">
        <v>207.85000600000001</v>
      </c>
      <c r="C1884" s="11">
        <v>170.64999399999999</v>
      </c>
      <c r="D1884" s="3">
        <f>B1884-'ADF test'!$E$3*'Profitability analysis'!C1884</f>
        <v>32.323331985462545</v>
      </c>
      <c r="E1884" s="3">
        <f t="shared" si="369"/>
        <v>13.244410062275817</v>
      </c>
      <c r="F1884" s="3">
        <f t="shared" si="378"/>
        <v>11.044723998394</v>
      </c>
      <c r="G1884" s="17">
        <f t="shared" si="379"/>
        <v>1.7274240556813343</v>
      </c>
      <c r="H1884" s="30">
        <f t="shared" si="380"/>
        <v>0.35000600000000759</v>
      </c>
      <c r="I1884" s="30">
        <f>(C1884-C1883)*'ADF test'!$E$3</f>
        <v>-2.9314508742466012</v>
      </c>
      <c r="J1884" s="5">
        <f t="shared" si="370"/>
        <v>-10</v>
      </c>
      <c r="K1884" s="49">
        <f t="shared" si="376"/>
        <v>-300</v>
      </c>
      <c r="L1884" s="5">
        <f t="shared" si="371"/>
        <v>-10</v>
      </c>
      <c r="M1884" s="49">
        <f t="shared" si="377"/>
        <v>-2676</v>
      </c>
      <c r="N1884" s="42">
        <f t="shared" si="368"/>
        <v>-10</v>
      </c>
      <c r="P1884" s="5">
        <f t="shared" si="372"/>
        <v>-101.5017400000022</v>
      </c>
      <c r="Q1884" s="5">
        <f t="shared" si="373"/>
        <v>-850.12075353151431</v>
      </c>
      <c r="R1884" s="5">
        <f t="shared" si="374"/>
        <v>-951.62249353151651</v>
      </c>
      <c r="S1884" s="3">
        <f t="shared" si="375"/>
        <v>46149.298494279305</v>
      </c>
    </row>
    <row r="1885" spans="1:19" x14ac:dyDescent="0.3">
      <c r="A1885" s="4">
        <v>43059</v>
      </c>
      <c r="B1885" s="11">
        <v>205.300003</v>
      </c>
      <c r="C1885" s="11">
        <v>170.60000600000001</v>
      </c>
      <c r="D1885" s="3">
        <f>B1885-'ADF test'!$E$3*'Profitability analysis'!C1885</f>
        <v>29.82474549697227</v>
      </c>
      <c r="E1885" s="3">
        <f t="shared" si="369"/>
        <v>13.97235476518606</v>
      </c>
      <c r="F1885" s="3">
        <f t="shared" si="378"/>
        <v>11.400175002875779</v>
      </c>
      <c r="G1885" s="17">
        <f t="shared" si="379"/>
        <v>1.3905392441596141</v>
      </c>
      <c r="H1885" s="30">
        <f t="shared" si="380"/>
        <v>-2.5500030000000038</v>
      </c>
      <c r="I1885" s="30">
        <f>(C1885-C1884)*'ADF test'!$E$3</f>
        <v>-5.1416511509728126E-2</v>
      </c>
      <c r="J1885" s="5">
        <f t="shared" si="370"/>
        <v>-1</v>
      </c>
      <c r="K1885" s="49">
        <f t="shared" si="376"/>
        <v>-301</v>
      </c>
      <c r="L1885" s="5">
        <f t="shared" si="371"/>
        <v>-1</v>
      </c>
      <c r="M1885" s="49">
        <f t="shared" si="377"/>
        <v>-2677</v>
      </c>
      <c r="N1885" s="42">
        <f t="shared" si="368"/>
        <v>-1</v>
      </c>
      <c r="P1885" s="5">
        <f t="shared" si="372"/>
        <v>765.00090000000114</v>
      </c>
      <c r="Q1885" s="5">
        <f t="shared" si="373"/>
        <v>-15.424953452918437</v>
      </c>
      <c r="R1885" s="5">
        <f t="shared" si="374"/>
        <v>749.57594654708271</v>
      </c>
      <c r="S1885" s="3">
        <f t="shared" si="375"/>
        <v>46898.874440826388</v>
      </c>
    </row>
    <row r="1886" spans="1:19" x14ac:dyDescent="0.3">
      <c r="A1886" s="4">
        <v>43060</v>
      </c>
      <c r="B1886" s="11">
        <v>201.5</v>
      </c>
      <c r="C1886" s="11">
        <v>168.14999399999999</v>
      </c>
      <c r="D1886" s="3">
        <f>B1886-'ADF test'!$E$3*'Profitability analysis'!C1886</f>
        <v>28.544768707202934</v>
      </c>
      <c r="E1886" s="3">
        <f t="shared" si="369"/>
        <v>14.795919307272394</v>
      </c>
      <c r="F1886" s="3">
        <f t="shared" si="378"/>
        <v>11.534438182768985</v>
      </c>
      <c r="G1886" s="17">
        <f t="shared" si="379"/>
        <v>1.191982581385681</v>
      </c>
      <c r="H1886" s="30">
        <f t="shared" si="380"/>
        <v>-3.8000030000000038</v>
      </c>
      <c r="I1886" s="30">
        <f>(C1886-C1885)*'ADF test'!$E$3</f>
        <v>-2.5200262102306765</v>
      </c>
      <c r="J1886" s="5">
        <f t="shared" si="370"/>
        <v>-1</v>
      </c>
      <c r="K1886" s="49">
        <f t="shared" si="376"/>
        <v>-302</v>
      </c>
      <c r="L1886" s="5">
        <f t="shared" si="371"/>
        <v>-1</v>
      </c>
      <c r="M1886" s="49">
        <f t="shared" si="377"/>
        <v>-2678</v>
      </c>
      <c r="N1886" s="42">
        <f t="shared" si="368"/>
        <v>-1</v>
      </c>
      <c r="P1886" s="5">
        <f t="shared" si="372"/>
        <v>1143.8009030000012</v>
      </c>
      <c r="Q1886" s="5">
        <f t="shared" si="373"/>
        <v>-758.52788927943368</v>
      </c>
      <c r="R1886" s="5">
        <f t="shared" si="374"/>
        <v>385.27301372056752</v>
      </c>
      <c r="S1886" s="3">
        <f t="shared" si="375"/>
        <v>47284.147454546954</v>
      </c>
    </row>
    <row r="1887" spans="1:19" x14ac:dyDescent="0.3">
      <c r="A1887" s="4">
        <v>43061</v>
      </c>
      <c r="B1887" s="11">
        <v>202.64999399999999</v>
      </c>
      <c r="C1887" s="11">
        <v>169.85000600000001</v>
      </c>
      <c r="D1887" s="3">
        <f>B1887-'ADF test'!$E$3*'Profitability analysis'!C1887</f>
        <v>27.94616931349438</v>
      </c>
      <c r="E1887" s="3">
        <f t="shared" si="369"/>
        <v>15.584435387845918</v>
      </c>
      <c r="F1887" s="3">
        <f t="shared" si="378"/>
        <v>11.599897592456884</v>
      </c>
      <c r="G1887" s="17">
        <f t="shared" si="379"/>
        <v>1.0656761257691603</v>
      </c>
      <c r="H1887" s="30">
        <f t="shared" si="380"/>
        <v>1.1499939999999924</v>
      </c>
      <c r="I1887" s="30">
        <f>(C1887-C1886)*'ADF test'!$E$3</f>
        <v>1.7485933937085552</v>
      </c>
      <c r="J1887" s="5">
        <f t="shared" si="370"/>
        <v>-1</v>
      </c>
      <c r="K1887" s="49">
        <f t="shared" si="376"/>
        <v>-303</v>
      </c>
      <c r="L1887" s="5">
        <f t="shared" si="371"/>
        <v>-1</v>
      </c>
      <c r="M1887" s="49">
        <f t="shared" si="377"/>
        <v>-2679</v>
      </c>
      <c r="N1887" s="42">
        <f t="shared" si="368"/>
        <v>-1</v>
      </c>
      <c r="P1887" s="5">
        <f t="shared" si="372"/>
        <v>-347.29818799999771</v>
      </c>
      <c r="Q1887" s="5">
        <f t="shared" si="373"/>
        <v>528.07520489998365</v>
      </c>
      <c r="R1887" s="5">
        <f t="shared" si="374"/>
        <v>180.77701689998594</v>
      </c>
      <c r="S1887" s="3">
        <f t="shared" si="375"/>
        <v>47464.924471446939</v>
      </c>
    </row>
    <row r="1888" spans="1:19" x14ac:dyDescent="0.3">
      <c r="A1888" s="4">
        <v>43062</v>
      </c>
      <c r="B1888" s="11">
        <v>202.60000600000001</v>
      </c>
      <c r="C1888" s="11">
        <v>166.800003</v>
      </c>
      <c r="D1888" s="3">
        <f>B1888-'ADF test'!$E$3*'Profitability analysis'!C1888</f>
        <v>31.033344519748937</v>
      </c>
      <c r="E1888" s="3">
        <f t="shared" si="369"/>
        <v>16.437142222637579</v>
      </c>
      <c r="F1888" s="3">
        <f t="shared" si="378"/>
        <v>11.768401885245257</v>
      </c>
      <c r="G1888" s="17">
        <f t="shared" si="379"/>
        <v>1.2402875462140259</v>
      </c>
      <c r="H1888" s="30">
        <f t="shared" si="380"/>
        <v>-4.9987999999984822E-2</v>
      </c>
      <c r="I1888" s="30">
        <f>(C1888-C1887)*'ADF test'!$E$3</f>
        <v>-3.1371632062545634</v>
      </c>
      <c r="J1888" s="5">
        <f t="shared" si="370"/>
        <v>-1</v>
      </c>
      <c r="K1888" s="49">
        <f t="shared" si="376"/>
        <v>-304</v>
      </c>
      <c r="L1888" s="5">
        <f t="shared" si="371"/>
        <v>-1</v>
      </c>
      <c r="M1888" s="49">
        <f t="shared" si="377"/>
        <v>-2680</v>
      </c>
      <c r="N1888" s="42">
        <f t="shared" si="368"/>
        <v>-1</v>
      </c>
      <c r="P1888" s="5">
        <f t="shared" si="372"/>
        <v>15.146363999995401</v>
      </c>
      <c r="Q1888" s="5">
        <f t="shared" si="373"/>
        <v>-950.56045149513272</v>
      </c>
      <c r="R1888" s="5">
        <f t="shared" si="374"/>
        <v>-935.41408749513732</v>
      </c>
      <c r="S1888" s="3">
        <f t="shared" si="375"/>
        <v>46529.510383951798</v>
      </c>
    </row>
    <row r="1889" spans="1:19" x14ac:dyDescent="0.3">
      <c r="A1889" s="4">
        <v>43063</v>
      </c>
      <c r="B1889" s="11">
        <v>200.39999399999999</v>
      </c>
      <c r="C1889" s="11">
        <v>167.300003</v>
      </c>
      <c r="D1889" s="3">
        <f>B1889-'ADF test'!$E$3*'Profitability analysis'!C1889</f>
        <v>28.319043975400859</v>
      </c>
      <c r="E1889" s="3">
        <f t="shared" si="369"/>
        <v>17.315229819564426</v>
      </c>
      <c r="F1889" s="3">
        <f t="shared" si="378"/>
        <v>11.634222790960708</v>
      </c>
      <c r="G1889" s="17">
        <f t="shared" si="379"/>
        <v>0.94581428889138386</v>
      </c>
      <c r="H1889" s="30">
        <f t="shared" si="380"/>
        <v>-2.2000120000000152</v>
      </c>
      <c r="I1889" s="30">
        <f>(C1889-C1888)*'ADF test'!$E$3</f>
        <v>0.51428854434808091</v>
      </c>
      <c r="J1889" s="5">
        <f t="shared" si="370"/>
        <v>0</v>
      </c>
      <c r="K1889" s="49">
        <f t="shared" si="376"/>
        <v>-304</v>
      </c>
      <c r="L1889" s="5">
        <f t="shared" si="371"/>
        <v>0</v>
      </c>
      <c r="M1889" s="49">
        <f t="shared" si="377"/>
        <v>-2680</v>
      </c>
      <c r="N1889" s="42">
        <f t="shared" si="368"/>
        <v>0</v>
      </c>
      <c r="P1889" s="5">
        <f t="shared" si="372"/>
        <v>668.80364800000461</v>
      </c>
      <c r="Q1889" s="5">
        <f t="shared" si="373"/>
        <v>156.34371748181661</v>
      </c>
      <c r="R1889" s="5">
        <f t="shared" si="374"/>
        <v>825.14736548182123</v>
      </c>
      <c r="S1889" s="3">
        <f t="shared" si="375"/>
        <v>47354.657749433616</v>
      </c>
    </row>
    <row r="1890" spans="1:19" x14ac:dyDescent="0.3">
      <c r="A1890" s="4">
        <v>43066</v>
      </c>
      <c r="B1890" s="11">
        <v>200.39999399999999</v>
      </c>
      <c r="C1890" s="11">
        <v>168.10000600000001</v>
      </c>
      <c r="D1890" s="3">
        <f>B1890-'ADF test'!$E$3*'Profitability analysis'!C1890</f>
        <v>27.496179218712655</v>
      </c>
      <c r="E1890" s="3">
        <f t="shared" si="369"/>
        <v>18.075031374495495</v>
      </c>
      <c r="F1890" s="3">
        <f t="shared" si="378"/>
        <v>11.525895305064669</v>
      </c>
      <c r="G1890" s="17">
        <f t="shared" si="379"/>
        <v>0.81738967731880674</v>
      </c>
      <c r="H1890" s="30">
        <f t="shared" si="380"/>
        <v>0</v>
      </c>
      <c r="I1890" s="30">
        <f>(C1890-C1889)*'ADF test'!$E$3</f>
        <v>0.82286475668819947</v>
      </c>
      <c r="J1890" s="5">
        <f t="shared" si="370"/>
        <v>0</v>
      </c>
      <c r="K1890" s="49">
        <f t="shared" si="376"/>
        <v>-304</v>
      </c>
      <c r="L1890" s="5">
        <f t="shared" si="371"/>
        <v>0</v>
      </c>
      <c r="M1890" s="49">
        <f t="shared" si="377"/>
        <v>-2680</v>
      </c>
      <c r="N1890" s="42">
        <f t="shared" si="368"/>
        <v>0</v>
      </c>
      <c r="P1890" s="5">
        <f t="shared" si="372"/>
        <v>0</v>
      </c>
      <c r="Q1890" s="5">
        <f t="shared" si="373"/>
        <v>250.15088603321263</v>
      </c>
      <c r="R1890" s="5">
        <f t="shared" si="374"/>
        <v>250.15088603321263</v>
      </c>
      <c r="S1890" s="3">
        <f t="shared" si="375"/>
        <v>47604.808635466827</v>
      </c>
    </row>
    <row r="1891" spans="1:19" x14ac:dyDescent="0.3">
      <c r="A1891" s="4">
        <v>43067</v>
      </c>
      <c r="B1891" s="11">
        <v>199.14999399999999</v>
      </c>
      <c r="C1891" s="11">
        <v>165.14999399999999</v>
      </c>
      <c r="D1891" s="3">
        <f>B1891-'ADF test'!$E$3*'Profitability analysis'!C1891</f>
        <v>29.280493973291414</v>
      </c>
      <c r="E1891" s="3">
        <f t="shared" si="369"/>
        <v>18.842357513215273</v>
      </c>
      <c r="F1891" s="3">
        <f t="shared" si="378"/>
        <v>11.478408712981141</v>
      </c>
      <c r="G1891" s="17">
        <f t="shared" si="379"/>
        <v>0.90937138771434955</v>
      </c>
      <c r="H1891" s="30">
        <f t="shared" si="380"/>
        <v>-1.25</v>
      </c>
      <c r="I1891" s="30">
        <f>(C1891-C1890)*'ADF test'!$E$3</f>
        <v>-3.0343147545787574</v>
      </c>
      <c r="J1891" s="5">
        <f t="shared" si="370"/>
        <v>0</v>
      </c>
      <c r="K1891" s="49">
        <f t="shared" si="376"/>
        <v>-304</v>
      </c>
      <c r="L1891" s="5">
        <f t="shared" si="371"/>
        <v>0</v>
      </c>
      <c r="M1891" s="49">
        <f t="shared" si="377"/>
        <v>-2680</v>
      </c>
      <c r="N1891" s="42">
        <f t="shared" ref="N1891:N1954" si="381">IF(J1891&lt;&gt;"",J1891,IF(L1891&lt;&gt;"",L1891,N1890))</f>
        <v>0</v>
      </c>
      <c r="P1891" s="5">
        <f t="shared" si="372"/>
        <v>380</v>
      </c>
      <c r="Q1891" s="5">
        <f t="shared" si="373"/>
        <v>-922.43168539194221</v>
      </c>
      <c r="R1891" s="5">
        <f t="shared" si="374"/>
        <v>-542.43168539194221</v>
      </c>
      <c r="S1891" s="3">
        <f t="shared" si="375"/>
        <v>47062.376950074882</v>
      </c>
    </row>
    <row r="1892" spans="1:19" x14ac:dyDescent="0.3">
      <c r="A1892" s="4">
        <v>43068</v>
      </c>
      <c r="B1892" s="11">
        <v>197.10000600000001</v>
      </c>
      <c r="C1892" s="11">
        <v>163.800003</v>
      </c>
      <c r="D1892" s="3">
        <f>B1892-'ADF test'!$E$3*'Profitability analysis'!C1892</f>
        <v>28.619075785837424</v>
      </c>
      <c r="E1892" s="3">
        <f t="shared" ref="E1892:E1955" si="382">AVERAGE(D1863:D1892)</f>
        <v>19.593112463831524</v>
      </c>
      <c r="F1892" s="3">
        <f t="shared" si="378"/>
        <v>11.35186240736782</v>
      </c>
      <c r="G1892" s="17">
        <f t="shared" si="379"/>
        <v>0.7951085908289095</v>
      </c>
      <c r="H1892" s="30">
        <f t="shared" si="380"/>
        <v>-2.0499879999999848</v>
      </c>
      <c r="I1892" s="30">
        <f>(C1892-C1891)*'ADF test'!$E$3</f>
        <v>-1.3885698125460084</v>
      </c>
      <c r="J1892" s="5">
        <f t="shared" ref="J1892:J1955" si="383">IF(AND(G1892&lt;-1.5,G1892&gt;-2.5),10,IF(AND(G1892&lt;-1,G1892&gt;-1.5),1,IF(AND(G1892&gt;1.5,G1892&lt;2.5),-10,IF(AND(G1892&gt;1,G1892&lt;1.5),-1,0))))</f>
        <v>0</v>
      </c>
      <c r="K1892" s="49">
        <f t="shared" si="376"/>
        <v>-304</v>
      </c>
      <c r="L1892" s="5">
        <f t="shared" ref="L1892:L1955" si="384">IF(AND(G1892&gt;1.5,G1892&lt;2.5),-10,IF(AND(G1892&gt;1,G1892&lt;1.5),-1,0))</f>
        <v>0</v>
      </c>
      <c r="M1892" s="49">
        <f t="shared" si="377"/>
        <v>-2680</v>
      </c>
      <c r="N1892" s="42">
        <f t="shared" si="381"/>
        <v>0</v>
      </c>
      <c r="P1892" s="5">
        <f t="shared" ref="P1892:P1955" si="385">K1891*H1892</f>
        <v>623.19635199999539</v>
      </c>
      <c r="Q1892" s="5">
        <f t="shared" ref="Q1892:Q1955" si="386">I1892*-1*K1891</f>
        <v>-422.12522301398656</v>
      </c>
      <c r="R1892" s="5">
        <f t="shared" ref="R1892:R1955" si="387">SUM(P1892:Q1892)</f>
        <v>201.07112898600883</v>
      </c>
      <c r="S1892" s="3">
        <f t="shared" ref="S1892:S1955" si="388">R1892+S1891</f>
        <v>47263.448079060894</v>
      </c>
    </row>
    <row r="1893" spans="1:19" x14ac:dyDescent="0.3">
      <c r="A1893" s="4">
        <v>43069</v>
      </c>
      <c r="B1893" s="11">
        <v>195.64999399999999</v>
      </c>
      <c r="C1893" s="11">
        <v>164.10000600000001</v>
      </c>
      <c r="D1893" s="3">
        <f>B1893-'ADF test'!$E$3*'Profitability analysis'!C1893</f>
        <v>26.860487573497295</v>
      </c>
      <c r="E1893" s="3">
        <f t="shared" si="382"/>
        <v>20.258628976153933</v>
      </c>
      <c r="F1893" s="3">
        <f t="shared" si="378"/>
        <v>11.165469768458255</v>
      </c>
      <c r="G1893" s="17">
        <f t="shared" si="379"/>
        <v>0.59127459338909272</v>
      </c>
      <c r="H1893" s="30">
        <f t="shared" si="380"/>
        <v>-1.4500120000000152</v>
      </c>
      <c r="I1893" s="30">
        <f>(C1893-C1892)*'ADF test'!$E$3</f>
        <v>0.30857621234011856</v>
      </c>
      <c r="J1893" s="5">
        <f t="shared" si="383"/>
        <v>0</v>
      </c>
      <c r="K1893" s="49">
        <f t="shared" ref="K1893:K1956" si="389">J1893+K1892</f>
        <v>-304</v>
      </c>
      <c r="L1893" s="5">
        <f t="shared" si="384"/>
        <v>0</v>
      </c>
      <c r="M1893" s="49">
        <f t="shared" ref="M1893:M1956" si="390">L1893+M1892</f>
        <v>-2680</v>
      </c>
      <c r="N1893" s="42">
        <f t="shared" si="381"/>
        <v>0</v>
      </c>
      <c r="P1893" s="5">
        <f t="shared" si="385"/>
        <v>440.80364800000461</v>
      </c>
      <c r="Q1893" s="5">
        <f t="shared" si="386"/>
        <v>93.807168551396046</v>
      </c>
      <c r="R1893" s="5">
        <f t="shared" si="387"/>
        <v>534.6108165514006</v>
      </c>
      <c r="S1893" s="3">
        <f t="shared" si="388"/>
        <v>47798.058895612296</v>
      </c>
    </row>
    <row r="1894" spans="1:19" x14ac:dyDescent="0.3">
      <c r="A1894" s="4">
        <v>43070</v>
      </c>
      <c r="B1894" s="11">
        <v>187.35000600000001</v>
      </c>
      <c r="C1894" s="11">
        <v>158</v>
      </c>
      <c r="D1894" s="3">
        <f>B1894-'ADF test'!$E$3*'Profitability analysis'!C1894</f>
        <v>24.83482598600645</v>
      </c>
      <c r="E1894" s="3">
        <f t="shared" si="382"/>
        <v>20.909670660862734</v>
      </c>
      <c r="F1894" s="3">
        <f t="shared" si="378"/>
        <v>10.827703985051411</v>
      </c>
      <c r="G1894" s="17">
        <f t="shared" si="379"/>
        <v>0.36251040207256641</v>
      </c>
      <c r="H1894" s="30">
        <f t="shared" si="380"/>
        <v>-8.2999879999999848</v>
      </c>
      <c r="I1894" s="30">
        <f>(C1894-C1893)*'ADF test'!$E$3</f>
        <v>-6.2743264125091267</v>
      </c>
      <c r="J1894" s="5">
        <f t="shared" si="383"/>
        <v>0</v>
      </c>
      <c r="K1894" s="49">
        <f t="shared" si="389"/>
        <v>-304</v>
      </c>
      <c r="L1894" s="5">
        <f t="shared" si="384"/>
        <v>0</v>
      </c>
      <c r="M1894" s="49">
        <f t="shared" si="390"/>
        <v>-2680</v>
      </c>
      <c r="N1894" s="42">
        <f t="shared" si="381"/>
        <v>0</v>
      </c>
      <c r="P1894" s="5">
        <f t="shared" si="385"/>
        <v>2523.1963519999954</v>
      </c>
      <c r="Q1894" s="5">
        <f t="shared" si="386"/>
        <v>-1907.3952294027745</v>
      </c>
      <c r="R1894" s="5">
        <f t="shared" si="387"/>
        <v>615.80112259722091</v>
      </c>
      <c r="S1894" s="3">
        <f t="shared" si="388"/>
        <v>48413.860018209518</v>
      </c>
    </row>
    <row r="1895" spans="1:19" x14ac:dyDescent="0.3">
      <c r="A1895" s="4">
        <v>43073</v>
      </c>
      <c r="B1895" s="11">
        <v>185.300003</v>
      </c>
      <c r="C1895" s="11">
        <v>159.050003</v>
      </c>
      <c r="D1895" s="3">
        <f>B1895-'ADF test'!$E$3*'Profitability analysis'!C1895</f>
        <v>21.704813957144182</v>
      </c>
      <c r="E1895" s="3">
        <f t="shared" si="382"/>
        <v>21.478807670784978</v>
      </c>
      <c r="F1895" s="3">
        <f t="shared" si="378"/>
        <v>10.38209003640498</v>
      </c>
      <c r="G1895" s="17">
        <f t="shared" si="379"/>
        <v>2.1768862104519393E-2</v>
      </c>
      <c r="H1895" s="30">
        <f t="shared" si="380"/>
        <v>-2.0500030000000038</v>
      </c>
      <c r="I1895" s="30">
        <f>(C1895-C1894)*'ADF test'!$E$3</f>
        <v>1.0800090288622399</v>
      </c>
      <c r="J1895" s="5">
        <f t="shared" si="383"/>
        <v>0</v>
      </c>
      <c r="K1895" s="49">
        <f t="shared" si="389"/>
        <v>-304</v>
      </c>
      <c r="L1895" s="5">
        <f t="shared" si="384"/>
        <v>0</v>
      </c>
      <c r="M1895" s="49">
        <f t="shared" si="390"/>
        <v>-2680</v>
      </c>
      <c r="N1895" s="42">
        <f t="shared" si="381"/>
        <v>0</v>
      </c>
      <c r="P1895" s="5">
        <f t="shared" si="385"/>
        <v>623.20091200000115</v>
      </c>
      <c r="Q1895" s="5">
        <f t="shared" si="386"/>
        <v>328.32274477412096</v>
      </c>
      <c r="R1895" s="5">
        <f t="shared" si="387"/>
        <v>951.52365677412217</v>
      </c>
      <c r="S1895" s="3">
        <f t="shared" si="388"/>
        <v>49365.383674983641</v>
      </c>
    </row>
    <row r="1896" spans="1:19" x14ac:dyDescent="0.3">
      <c r="A1896" s="4">
        <v>43074</v>
      </c>
      <c r="B1896" s="11">
        <v>184</v>
      </c>
      <c r="C1896" s="11">
        <v>161.14999399999999</v>
      </c>
      <c r="D1896" s="3">
        <f>B1896-'ADF test'!$E$3*'Profitability analysis'!C1896</f>
        <v>18.244808328076061</v>
      </c>
      <c r="E1896" s="3">
        <f t="shared" si="382"/>
        <v>21.907135291161286</v>
      </c>
      <c r="F1896" s="3">
        <f t="shared" si="378"/>
        <v>9.9517998818790634</v>
      </c>
      <c r="G1896" s="17">
        <f t="shared" si="379"/>
        <v>-0.36800649194663232</v>
      </c>
      <c r="H1896" s="30">
        <f t="shared" si="380"/>
        <v>-1.3000030000000038</v>
      </c>
      <c r="I1896" s="30">
        <f>(C1896-C1895)*'ADF test'!$E$3</f>
        <v>2.16000262906813</v>
      </c>
      <c r="J1896" s="5">
        <f t="shared" si="383"/>
        <v>0</v>
      </c>
      <c r="K1896" s="49">
        <f t="shared" si="389"/>
        <v>-304</v>
      </c>
      <c r="L1896" s="5">
        <f t="shared" si="384"/>
        <v>0</v>
      </c>
      <c r="M1896" s="49">
        <f t="shared" si="390"/>
        <v>-2680</v>
      </c>
      <c r="N1896" s="42">
        <f t="shared" si="381"/>
        <v>0</v>
      </c>
      <c r="P1896" s="5">
        <f t="shared" si="385"/>
        <v>395.20091200000115</v>
      </c>
      <c r="Q1896" s="5">
        <f t="shared" si="386"/>
        <v>656.64079923671147</v>
      </c>
      <c r="R1896" s="5">
        <f t="shared" si="387"/>
        <v>1051.8417112367126</v>
      </c>
      <c r="S1896" s="3">
        <f t="shared" si="388"/>
        <v>50417.225386220351</v>
      </c>
    </row>
    <row r="1897" spans="1:19" x14ac:dyDescent="0.3">
      <c r="A1897" s="4">
        <v>43075</v>
      </c>
      <c r="B1897" s="11">
        <v>182.300003</v>
      </c>
      <c r="C1897" s="11">
        <v>155.14999399999999</v>
      </c>
      <c r="D1897" s="3">
        <f>B1897-'ADF test'!$E$3*'Profitability analysis'!C1897</f>
        <v>22.71627386025304</v>
      </c>
      <c r="E1897" s="3">
        <f t="shared" si="382"/>
        <v>22.425615880598539</v>
      </c>
      <c r="F1897" s="3">
        <f t="shared" si="378"/>
        <v>9.5543420192526405</v>
      </c>
      <c r="G1897" s="17">
        <f t="shared" si="379"/>
        <v>3.0421559021940568E-2</v>
      </c>
      <c r="H1897" s="30">
        <f t="shared" si="380"/>
        <v>-1.6999969999999962</v>
      </c>
      <c r="I1897" s="30">
        <f>(C1897-C1896)*'ADF test'!$E$3</f>
        <v>-6.1714625321769709</v>
      </c>
      <c r="J1897" s="5">
        <f t="shared" si="383"/>
        <v>0</v>
      </c>
      <c r="K1897" s="49">
        <f t="shared" si="389"/>
        <v>-304</v>
      </c>
      <c r="L1897" s="5">
        <f t="shared" si="384"/>
        <v>0</v>
      </c>
      <c r="M1897" s="49">
        <f t="shared" si="390"/>
        <v>-2680</v>
      </c>
      <c r="N1897" s="42">
        <f t="shared" si="381"/>
        <v>0</v>
      </c>
      <c r="P1897" s="5">
        <f t="shared" si="385"/>
        <v>516.79908799999885</v>
      </c>
      <c r="Q1897" s="5">
        <f t="shared" si="386"/>
        <v>-1876.1246097817991</v>
      </c>
      <c r="R1897" s="5">
        <f t="shared" si="387"/>
        <v>-1359.3255217818003</v>
      </c>
      <c r="S1897" s="3">
        <f t="shared" si="388"/>
        <v>49057.89986443855</v>
      </c>
    </row>
    <row r="1898" spans="1:19" x14ac:dyDescent="0.3">
      <c r="A1898" s="4">
        <v>43076</v>
      </c>
      <c r="B1898" s="11">
        <v>186.75</v>
      </c>
      <c r="C1898" s="11">
        <v>157.60000600000001</v>
      </c>
      <c r="D1898" s="3">
        <f>B1898-'ADF test'!$E$3*'Profitability analysis'!C1898</f>
        <v>24.646244650022368</v>
      </c>
      <c r="E1898" s="3">
        <f t="shared" si="382"/>
        <v>23.206382907649356</v>
      </c>
      <c r="F1898" s="3">
        <f t="shared" si="378"/>
        <v>8.6789089663933616</v>
      </c>
      <c r="G1898" s="17">
        <f t="shared" si="379"/>
        <v>0.16590354247849262</v>
      </c>
      <c r="H1898" s="30">
        <f t="shared" si="380"/>
        <v>4.4499969999999962</v>
      </c>
      <c r="I1898" s="30">
        <f>(C1898-C1897)*'ADF test'!$E$3</f>
        <v>2.5200262102306765</v>
      </c>
      <c r="J1898" s="5">
        <f t="shared" si="383"/>
        <v>0</v>
      </c>
      <c r="K1898" s="49">
        <f t="shared" si="389"/>
        <v>-304</v>
      </c>
      <c r="L1898" s="5">
        <f t="shared" si="384"/>
        <v>0</v>
      </c>
      <c r="M1898" s="49">
        <f t="shared" si="390"/>
        <v>-2680</v>
      </c>
      <c r="N1898" s="42">
        <f t="shared" si="381"/>
        <v>0</v>
      </c>
      <c r="P1898" s="5">
        <f t="shared" si="385"/>
        <v>-1352.7990879999988</v>
      </c>
      <c r="Q1898" s="5">
        <f t="shared" si="386"/>
        <v>766.08796791012571</v>
      </c>
      <c r="R1898" s="5">
        <f t="shared" si="387"/>
        <v>-586.71112008987313</v>
      </c>
      <c r="S1898" s="3">
        <f t="shared" si="388"/>
        <v>48471.188744348678</v>
      </c>
    </row>
    <row r="1899" spans="1:19" x14ac:dyDescent="0.3">
      <c r="A1899" s="4">
        <v>43077</v>
      </c>
      <c r="B1899" s="11">
        <v>185.25</v>
      </c>
      <c r="C1899" s="11">
        <v>155.75</v>
      </c>
      <c r="D1899" s="3">
        <f>B1899-'ADF test'!$E$3*'Profitability analysis'!C1899</f>
        <v>25.049118435572808</v>
      </c>
      <c r="E1899" s="3">
        <f t="shared" si="382"/>
        <v>24.026958187052063</v>
      </c>
      <c r="F1899" s="3">
        <f t="shared" si="378"/>
        <v>7.5404583092158797</v>
      </c>
      <c r="G1899" s="17">
        <f t="shared" si="379"/>
        <v>0.13555678005294053</v>
      </c>
      <c r="H1899" s="30">
        <f t="shared" si="380"/>
        <v>-1.5</v>
      </c>
      <c r="I1899" s="30">
        <f>(C1899-C1898)*'ADF test'!$E$3</f>
        <v>-1.9028737855504394</v>
      </c>
      <c r="J1899" s="5">
        <f t="shared" si="383"/>
        <v>0</v>
      </c>
      <c r="K1899" s="49">
        <f t="shared" si="389"/>
        <v>-304</v>
      </c>
      <c r="L1899" s="5">
        <f t="shared" si="384"/>
        <v>0</v>
      </c>
      <c r="M1899" s="49">
        <f t="shared" si="390"/>
        <v>-2680</v>
      </c>
      <c r="N1899" s="42">
        <f t="shared" si="381"/>
        <v>0</v>
      </c>
      <c r="P1899" s="5">
        <f t="shared" si="385"/>
        <v>456</v>
      </c>
      <c r="Q1899" s="5">
        <f t="shared" si="386"/>
        <v>-578.47363080733362</v>
      </c>
      <c r="R1899" s="5">
        <f t="shared" si="387"/>
        <v>-122.47363080733362</v>
      </c>
      <c r="S1899" s="3">
        <f t="shared" si="388"/>
        <v>48348.715113541344</v>
      </c>
    </row>
    <row r="1900" spans="1:19" x14ac:dyDescent="0.3">
      <c r="A1900" s="4">
        <v>43080</v>
      </c>
      <c r="B1900" s="11">
        <v>181.89999399999999</v>
      </c>
      <c r="C1900" s="11">
        <v>154.64999399999999</v>
      </c>
      <c r="D1900" s="3">
        <f>B1900-'ADF test'!$E$3*'Profitability analysis'!C1900</f>
        <v>22.830553404601119</v>
      </c>
      <c r="E1900" s="3">
        <f t="shared" si="382"/>
        <v>24.926820720281036</v>
      </c>
      <c r="F1900" s="3">
        <f t="shared" si="378"/>
        <v>5.3537964144689623</v>
      </c>
      <c r="G1900" s="17">
        <f t="shared" si="379"/>
        <v>-0.39154782016264689</v>
      </c>
      <c r="H1900" s="30">
        <f t="shared" si="380"/>
        <v>-3.3500060000000076</v>
      </c>
      <c r="I1900" s="30">
        <f>(C1900-C1899)*'ADF test'!$E$3</f>
        <v>-1.131440969028318</v>
      </c>
      <c r="J1900" s="5">
        <f t="shared" si="383"/>
        <v>0</v>
      </c>
      <c r="K1900" s="49">
        <f t="shared" si="389"/>
        <v>-304</v>
      </c>
      <c r="L1900" s="5">
        <f t="shared" si="384"/>
        <v>0</v>
      </c>
      <c r="M1900" s="49">
        <f t="shared" si="390"/>
        <v>-2680</v>
      </c>
      <c r="N1900" s="42">
        <f t="shared" si="381"/>
        <v>0</v>
      </c>
      <c r="P1900" s="5">
        <f t="shared" si="385"/>
        <v>1018.4018240000023</v>
      </c>
      <c r="Q1900" s="5">
        <f t="shared" si="386"/>
        <v>-343.9580545846087</v>
      </c>
      <c r="R1900" s="5">
        <f t="shared" si="387"/>
        <v>674.4437694153936</v>
      </c>
      <c r="S1900" s="3">
        <f t="shared" si="388"/>
        <v>49023.158882956741</v>
      </c>
    </row>
    <row r="1901" spans="1:19" x14ac:dyDescent="0.3">
      <c r="A1901" s="4">
        <v>43081</v>
      </c>
      <c r="B1901" s="11">
        <v>179.39999399999999</v>
      </c>
      <c r="C1901" s="11">
        <v>150.75</v>
      </c>
      <c r="D1901" s="3">
        <f>B1901-'ADF test'!$E$3*'Profitability analysis'!C1901</f>
        <v>24.341997879053594</v>
      </c>
      <c r="E1901" s="3">
        <f t="shared" si="382"/>
        <v>25.417967923406366</v>
      </c>
      <c r="F1901" s="3">
        <f t="shared" si="378"/>
        <v>4.5092132287744926</v>
      </c>
      <c r="G1901" s="17">
        <f t="shared" si="379"/>
        <v>-0.23861591585128866</v>
      </c>
      <c r="H1901" s="30">
        <f t="shared" si="380"/>
        <v>-2.5</v>
      </c>
      <c r="I1901" s="30">
        <f>(C1901-C1900)*'ADF test'!$E$3</f>
        <v>-4.0114444744524915</v>
      </c>
      <c r="J1901" s="5">
        <f t="shared" si="383"/>
        <v>0</v>
      </c>
      <c r="K1901" s="49">
        <f t="shared" si="389"/>
        <v>-304</v>
      </c>
      <c r="L1901" s="5">
        <f t="shared" si="384"/>
        <v>0</v>
      </c>
      <c r="M1901" s="49">
        <f t="shared" si="390"/>
        <v>-2680</v>
      </c>
      <c r="N1901" s="42">
        <f t="shared" si="381"/>
        <v>0</v>
      </c>
      <c r="P1901" s="5">
        <f t="shared" si="385"/>
        <v>760</v>
      </c>
      <c r="Q1901" s="5">
        <f t="shared" si="386"/>
        <v>-1219.4791202335575</v>
      </c>
      <c r="R1901" s="5">
        <f t="shared" si="387"/>
        <v>-459.47912023355752</v>
      </c>
      <c r="S1901" s="3">
        <f t="shared" si="388"/>
        <v>48563.679762723186</v>
      </c>
    </row>
    <row r="1902" spans="1:19" x14ac:dyDescent="0.3">
      <c r="A1902" s="4">
        <v>43082</v>
      </c>
      <c r="B1902" s="11">
        <v>174.10000600000001</v>
      </c>
      <c r="C1902" s="11">
        <v>147.39999399999999</v>
      </c>
      <c r="D1902" s="3">
        <f>B1902-'ADF test'!$E$3*'Profitability analysis'!C1902</f>
        <v>22.487749297648293</v>
      </c>
      <c r="E1902" s="3">
        <f t="shared" si="382"/>
        <v>25.855355360421406</v>
      </c>
      <c r="F1902" s="3">
        <f t="shared" si="378"/>
        <v>3.3979833740676426</v>
      </c>
      <c r="G1902" s="17">
        <f t="shared" si="379"/>
        <v>-0.99106019425334457</v>
      </c>
      <c r="H1902" s="30">
        <f t="shared" si="380"/>
        <v>-5.2999879999999848</v>
      </c>
      <c r="I1902" s="30">
        <f>(C1902-C1901)*'ADF test'!$E$3</f>
        <v>-3.4457394185946821</v>
      </c>
      <c r="J1902" s="5">
        <f t="shared" si="383"/>
        <v>0</v>
      </c>
      <c r="K1902" s="49">
        <f t="shared" si="389"/>
        <v>-304</v>
      </c>
      <c r="L1902" s="5">
        <f t="shared" si="384"/>
        <v>0</v>
      </c>
      <c r="M1902" s="49">
        <f t="shared" si="390"/>
        <v>-2680</v>
      </c>
      <c r="N1902" s="42">
        <f t="shared" si="381"/>
        <v>0</v>
      </c>
      <c r="P1902" s="5">
        <f t="shared" si="385"/>
        <v>1611.1963519999954</v>
      </c>
      <c r="Q1902" s="5">
        <f t="shared" si="386"/>
        <v>-1047.5047832527835</v>
      </c>
      <c r="R1902" s="5">
        <f t="shared" si="387"/>
        <v>563.69156874721193</v>
      </c>
      <c r="S1902" s="3">
        <f t="shared" si="388"/>
        <v>49127.3713314704</v>
      </c>
    </row>
    <row r="1903" spans="1:19" x14ac:dyDescent="0.3">
      <c r="A1903" s="4">
        <v>43083</v>
      </c>
      <c r="B1903" s="11">
        <v>174.949997</v>
      </c>
      <c r="C1903" s="11">
        <v>146.550003</v>
      </c>
      <c r="D1903" s="3">
        <f>B1903-'ADF test'!$E$3*'Profitability analysis'!C1903</f>
        <v>24.212021565846214</v>
      </c>
      <c r="E1903" s="3">
        <f t="shared" si="382"/>
        <v>26.05202654952328</v>
      </c>
      <c r="F1903" s="3">
        <f t="shared" si="378"/>
        <v>3.1043832579522892</v>
      </c>
      <c r="G1903" s="17">
        <f t="shared" si="379"/>
        <v>-0.59271192722858845</v>
      </c>
      <c r="H1903" s="30">
        <f t="shared" si="380"/>
        <v>0.84999099999998862</v>
      </c>
      <c r="I1903" s="30">
        <f>(C1903-C1902)*'ADF test'!$E$3</f>
        <v>-0.87428126819792762</v>
      </c>
      <c r="J1903" s="5">
        <f t="shared" si="383"/>
        <v>0</v>
      </c>
      <c r="K1903" s="49">
        <f t="shared" si="389"/>
        <v>-304</v>
      </c>
      <c r="L1903" s="5">
        <f t="shared" si="384"/>
        <v>0</v>
      </c>
      <c r="M1903" s="49">
        <f t="shared" si="390"/>
        <v>-2680</v>
      </c>
      <c r="N1903" s="42">
        <f t="shared" si="381"/>
        <v>0</v>
      </c>
      <c r="P1903" s="5">
        <f t="shared" si="385"/>
        <v>-258.39726399999654</v>
      </c>
      <c r="Q1903" s="5">
        <f t="shared" si="386"/>
        <v>-265.78150553217</v>
      </c>
      <c r="R1903" s="5">
        <f t="shared" si="387"/>
        <v>-524.1787695321666</v>
      </c>
      <c r="S1903" s="3">
        <f t="shared" si="388"/>
        <v>48603.192561938231</v>
      </c>
    </row>
    <row r="1904" spans="1:19" x14ac:dyDescent="0.3">
      <c r="A1904" s="4">
        <v>43084</v>
      </c>
      <c r="B1904" s="11">
        <v>176.949997</v>
      </c>
      <c r="C1904" s="11">
        <v>148.199997</v>
      </c>
      <c r="D1904" s="3">
        <f>B1904-'ADF test'!$E$3*'Profitability analysis'!C1904</f>
        <v>24.514875540960077</v>
      </c>
      <c r="E1904" s="3">
        <f t="shared" si="382"/>
        <v>26.114459697181413</v>
      </c>
      <c r="F1904" s="3">
        <f t="shared" si="378"/>
        <v>3.0518251821532369</v>
      </c>
      <c r="G1904" s="17">
        <f t="shared" si="379"/>
        <v>-0.52414016555585874</v>
      </c>
      <c r="H1904" s="30">
        <f t="shared" si="380"/>
        <v>2</v>
      </c>
      <c r="I1904" s="30">
        <f>(C1904-C1903)*'ADF test'!$E$3</f>
        <v>1.697146024886127</v>
      </c>
      <c r="J1904" s="5">
        <f t="shared" si="383"/>
        <v>0</v>
      </c>
      <c r="K1904" s="49">
        <f t="shared" si="389"/>
        <v>-304</v>
      </c>
      <c r="L1904" s="5">
        <f t="shared" si="384"/>
        <v>0</v>
      </c>
      <c r="M1904" s="49">
        <f t="shared" si="390"/>
        <v>-2680</v>
      </c>
      <c r="N1904" s="42">
        <f t="shared" si="381"/>
        <v>0</v>
      </c>
      <c r="P1904" s="5">
        <f t="shared" si="385"/>
        <v>-608</v>
      </c>
      <c r="Q1904" s="5">
        <f t="shared" si="386"/>
        <v>515.93239156538266</v>
      </c>
      <c r="R1904" s="5">
        <f t="shared" si="387"/>
        <v>-92.067608434617341</v>
      </c>
      <c r="S1904" s="3">
        <f t="shared" si="388"/>
        <v>48511.124953503611</v>
      </c>
    </row>
    <row r="1905" spans="1:19" x14ac:dyDescent="0.3">
      <c r="A1905" s="4">
        <v>43087</v>
      </c>
      <c r="B1905" s="11">
        <v>181.050003</v>
      </c>
      <c r="C1905" s="11">
        <v>154.64999399999999</v>
      </c>
      <c r="D1905" s="3">
        <f>B1905-'ADF test'!$E$3*'Profitability analysis'!C1905</f>
        <v>21.98056240460113</v>
      </c>
      <c r="E1905" s="3">
        <f t="shared" si="382"/>
        <v>26.04532158050274</v>
      </c>
      <c r="F1905" s="3">
        <f t="shared" si="378"/>
        <v>3.122767285686189</v>
      </c>
      <c r="G1905" s="17">
        <f t="shared" si="379"/>
        <v>-1.3016529264070442</v>
      </c>
      <c r="H1905" s="30">
        <f t="shared" si="380"/>
        <v>4.1000060000000076</v>
      </c>
      <c r="I1905" s="30">
        <f>(C1905-C1904)*'ADF test'!$E$3</f>
        <v>6.6343191363589735</v>
      </c>
      <c r="J1905" s="5">
        <f t="shared" si="383"/>
        <v>1</v>
      </c>
      <c r="K1905" s="49">
        <f t="shared" si="389"/>
        <v>-303</v>
      </c>
      <c r="L1905" s="5">
        <f t="shared" si="384"/>
        <v>0</v>
      </c>
      <c r="M1905" s="49">
        <f t="shared" si="390"/>
        <v>-2680</v>
      </c>
      <c r="N1905" s="42">
        <f t="shared" si="381"/>
        <v>1</v>
      </c>
      <c r="P1905" s="5">
        <f t="shared" si="385"/>
        <v>-1246.4018240000023</v>
      </c>
      <c r="Q1905" s="5">
        <f t="shared" si="386"/>
        <v>2016.8330174531279</v>
      </c>
      <c r="R1905" s="5">
        <f t="shared" si="387"/>
        <v>770.43119345312562</v>
      </c>
      <c r="S1905" s="3">
        <f t="shared" si="388"/>
        <v>49281.55614695674</v>
      </c>
    </row>
    <row r="1906" spans="1:19" x14ac:dyDescent="0.3">
      <c r="A1906" s="4">
        <v>43088</v>
      </c>
      <c r="B1906" s="11">
        <v>181.25</v>
      </c>
      <c r="C1906" s="11">
        <v>150.60000600000001</v>
      </c>
      <c r="D1906" s="3">
        <f>B1906-'ADF test'!$E$3*'Profitability analysis'!C1906</f>
        <v>26.346284270895495</v>
      </c>
      <c r="E1906" s="3">
        <f t="shared" si="382"/>
        <v>26.111705544990219</v>
      </c>
      <c r="F1906" s="3">
        <f t="shared" si="378"/>
        <v>3.1067167684399961</v>
      </c>
      <c r="G1906" s="17">
        <f t="shared" si="379"/>
        <v>7.5506955860371983E-2</v>
      </c>
      <c r="H1906" s="30">
        <f t="shared" si="380"/>
        <v>0.19999699999999621</v>
      </c>
      <c r="I1906" s="30">
        <f>(C1906-C1905)*'ADF test'!$E$3</f>
        <v>-4.1657248662943758</v>
      </c>
      <c r="J1906" s="5">
        <f t="shared" si="383"/>
        <v>0</v>
      </c>
      <c r="K1906" s="49">
        <f t="shared" si="389"/>
        <v>-303</v>
      </c>
      <c r="L1906" s="5">
        <f t="shared" si="384"/>
        <v>0</v>
      </c>
      <c r="M1906" s="49">
        <f t="shared" si="390"/>
        <v>-2680</v>
      </c>
      <c r="N1906" s="42">
        <f t="shared" si="381"/>
        <v>0</v>
      </c>
      <c r="P1906" s="5">
        <f t="shared" si="385"/>
        <v>-60.59909099999885</v>
      </c>
      <c r="Q1906" s="5">
        <f t="shared" si="386"/>
        <v>-1262.2146344871958</v>
      </c>
      <c r="R1906" s="5">
        <f t="shared" si="387"/>
        <v>-1322.8137254871947</v>
      </c>
      <c r="S1906" s="3">
        <f t="shared" si="388"/>
        <v>47958.742421469542</v>
      </c>
    </row>
    <row r="1907" spans="1:19" x14ac:dyDescent="0.3">
      <c r="A1907" s="4">
        <v>43089</v>
      </c>
      <c r="B1907" s="11">
        <v>174.10000600000001</v>
      </c>
      <c r="C1907" s="11">
        <v>148.10000600000001</v>
      </c>
      <c r="D1907" s="3">
        <f>B1907-'ADF test'!$E$3*'Profitability analysis'!C1907</f>
        <v>21.767732992635899</v>
      </c>
      <c r="E1907" s="3">
        <f t="shared" si="382"/>
        <v>25.959136897316164</v>
      </c>
      <c r="F1907" s="3">
        <f t="shared" si="378"/>
        <v>3.2056869486803663</v>
      </c>
      <c r="G1907" s="17">
        <f t="shared" si="379"/>
        <v>-1.3074900861438363</v>
      </c>
      <c r="H1907" s="30">
        <f t="shared" si="380"/>
        <v>-7.1499939999999924</v>
      </c>
      <c r="I1907" s="30">
        <f>(C1907-C1906)*'ADF test'!$E$3</f>
        <v>-2.5714427217404046</v>
      </c>
      <c r="J1907" s="5">
        <f t="shared" si="383"/>
        <v>1</v>
      </c>
      <c r="K1907" s="49">
        <f t="shared" si="389"/>
        <v>-302</v>
      </c>
      <c r="L1907" s="5">
        <f t="shared" si="384"/>
        <v>0</v>
      </c>
      <c r="M1907" s="49">
        <f t="shared" si="390"/>
        <v>-2680</v>
      </c>
      <c r="N1907" s="42">
        <f t="shared" si="381"/>
        <v>1</v>
      </c>
      <c r="P1907" s="5">
        <f t="shared" si="385"/>
        <v>2166.4481819999978</v>
      </c>
      <c r="Q1907" s="5">
        <f t="shared" si="386"/>
        <v>-779.14714468734257</v>
      </c>
      <c r="R1907" s="5">
        <f t="shared" si="387"/>
        <v>1387.3010373126554</v>
      </c>
      <c r="S1907" s="3">
        <f t="shared" si="388"/>
        <v>49346.043458782195</v>
      </c>
    </row>
    <row r="1908" spans="1:19" x14ac:dyDescent="0.3">
      <c r="A1908" s="4">
        <v>43090</v>
      </c>
      <c r="B1908" s="11">
        <v>172.699997</v>
      </c>
      <c r="C1908" s="11">
        <v>148.10000600000001</v>
      </c>
      <c r="D1908" s="3">
        <f>B1908-'ADF test'!$E$3*'Profitability analysis'!C1908</f>
        <v>20.367723992635888</v>
      </c>
      <c r="E1908" s="3">
        <f t="shared" si="382"/>
        <v>25.683473119062452</v>
      </c>
      <c r="F1908" s="3">
        <f t="shared" si="378"/>
        <v>3.3209172687151156</v>
      </c>
      <c r="G1908" s="17">
        <f t="shared" si="379"/>
        <v>-1.6006870079251512</v>
      </c>
      <c r="H1908" s="30">
        <f t="shared" si="380"/>
        <v>-1.4000090000000114</v>
      </c>
      <c r="I1908" s="30">
        <f>(C1908-C1907)*'ADF test'!$E$3</f>
        <v>0</v>
      </c>
      <c r="J1908" s="5">
        <f t="shared" si="383"/>
        <v>10</v>
      </c>
      <c r="K1908" s="49">
        <f t="shared" si="389"/>
        <v>-292</v>
      </c>
      <c r="L1908" s="5">
        <f t="shared" si="384"/>
        <v>0</v>
      </c>
      <c r="M1908" s="49">
        <f t="shared" si="390"/>
        <v>-2680</v>
      </c>
      <c r="N1908" s="42">
        <f t="shared" si="381"/>
        <v>10</v>
      </c>
      <c r="P1908" s="5">
        <f t="shared" si="385"/>
        <v>422.80271800000344</v>
      </c>
      <c r="Q1908" s="5">
        <f t="shared" si="386"/>
        <v>0</v>
      </c>
      <c r="R1908" s="5">
        <f t="shared" si="387"/>
        <v>422.80271800000344</v>
      </c>
      <c r="S1908" s="3">
        <f t="shared" si="388"/>
        <v>49768.846176782201</v>
      </c>
    </row>
    <row r="1909" spans="1:19" x14ac:dyDescent="0.3">
      <c r="A1909" s="4">
        <v>43091</v>
      </c>
      <c r="B1909" s="11">
        <v>171.14999399999999</v>
      </c>
      <c r="C1909" s="11">
        <v>148.199997</v>
      </c>
      <c r="D1909" s="3">
        <f>B1909-'ADF test'!$E$3*'Profitability analysis'!C1909</f>
        <v>18.714872540960073</v>
      </c>
      <c r="E1909" s="3">
        <f t="shared" si="382"/>
        <v>25.500048069253292</v>
      </c>
      <c r="F1909" s="3">
        <f t="shared" si="378"/>
        <v>3.5488200646057741</v>
      </c>
      <c r="G1909" s="17">
        <f t="shared" si="379"/>
        <v>-1.9119525376801432</v>
      </c>
      <c r="H1909" s="30">
        <f t="shared" si="380"/>
        <v>-1.5500030000000038</v>
      </c>
      <c r="I1909" s="30">
        <f>(C1909-C1908)*'ADF test'!$E$3</f>
        <v>0.10284845167580621</v>
      </c>
      <c r="J1909" s="5">
        <f t="shared" si="383"/>
        <v>10</v>
      </c>
      <c r="K1909" s="49">
        <f t="shared" si="389"/>
        <v>-282</v>
      </c>
      <c r="L1909" s="5">
        <f t="shared" si="384"/>
        <v>0</v>
      </c>
      <c r="M1909" s="49">
        <f t="shared" si="390"/>
        <v>-2680</v>
      </c>
      <c r="N1909" s="42">
        <f t="shared" si="381"/>
        <v>10</v>
      </c>
      <c r="P1909" s="5">
        <f t="shared" si="385"/>
        <v>452.60087600000111</v>
      </c>
      <c r="Q1909" s="5">
        <f t="shared" si="386"/>
        <v>30.031747889335414</v>
      </c>
      <c r="R1909" s="5">
        <f t="shared" si="387"/>
        <v>482.63262388933651</v>
      </c>
      <c r="S1909" s="3">
        <f t="shared" si="388"/>
        <v>50251.478800671539</v>
      </c>
    </row>
    <row r="1910" spans="1:19" x14ac:dyDescent="0.3">
      <c r="A1910" s="4">
        <v>43095</v>
      </c>
      <c r="B1910" s="11">
        <v>171.75</v>
      </c>
      <c r="C1910" s="11">
        <v>148.10000600000001</v>
      </c>
      <c r="D1910" s="3">
        <f>B1910-'ADF test'!$E$3*'Profitability analysis'!C1910</f>
        <v>19.417726992635892</v>
      </c>
      <c r="E1910" s="3">
        <f t="shared" si="382"/>
        <v>25.267146921306061</v>
      </c>
      <c r="F1910" s="3">
        <f t="shared" si="378"/>
        <v>3.7128779930552085</v>
      </c>
      <c r="G1910" s="17">
        <f t="shared" si="379"/>
        <v>-1.5754409220047838</v>
      </c>
      <c r="H1910" s="30">
        <f t="shared" si="380"/>
        <v>0.60000600000000759</v>
      </c>
      <c r="I1910" s="30">
        <f>(C1910-C1909)*'ADF test'!$E$3</f>
        <v>-0.10284845167580621</v>
      </c>
      <c r="J1910" s="5">
        <f t="shared" si="383"/>
        <v>10</v>
      </c>
      <c r="K1910" s="49">
        <f t="shared" si="389"/>
        <v>-272</v>
      </c>
      <c r="L1910" s="5">
        <f t="shared" si="384"/>
        <v>0</v>
      </c>
      <c r="M1910" s="49">
        <f t="shared" si="390"/>
        <v>-2680</v>
      </c>
      <c r="N1910" s="42">
        <f t="shared" si="381"/>
        <v>10</v>
      </c>
      <c r="P1910" s="5">
        <f t="shared" si="385"/>
        <v>-169.20169200000214</v>
      </c>
      <c r="Q1910" s="5">
        <f t="shared" si="386"/>
        <v>-29.003263372577351</v>
      </c>
      <c r="R1910" s="5">
        <f t="shared" si="387"/>
        <v>-198.20495537257949</v>
      </c>
      <c r="S1910" s="3">
        <f t="shared" si="388"/>
        <v>50053.273845298958</v>
      </c>
    </row>
    <row r="1911" spans="1:19" x14ac:dyDescent="0.3">
      <c r="A1911" s="4">
        <v>43096</v>
      </c>
      <c r="B1911" s="11">
        <v>171.85000600000001</v>
      </c>
      <c r="C1911" s="11">
        <v>148.300003</v>
      </c>
      <c r="D1911" s="3">
        <f>B1911-'ADF test'!$E$3*'Profitability analysis'!C1911</f>
        <v>19.312020660627951</v>
      </c>
      <c r="E1911" s="3">
        <f t="shared" si="382"/>
        <v>25.024054701944017</v>
      </c>
      <c r="F1911" s="3">
        <f t="shared" si="378"/>
        <v>3.8581747475176558</v>
      </c>
      <c r="G1911" s="17">
        <f t="shared" si="379"/>
        <v>-1.4805016400543238</v>
      </c>
      <c r="H1911" s="30">
        <f t="shared" si="380"/>
        <v>0.10000600000000759</v>
      </c>
      <c r="I1911" s="30">
        <f>(C1911-C1910)*'ADF test'!$E$3</f>
        <v>0.20571233200796238</v>
      </c>
      <c r="J1911" s="5">
        <f t="shared" si="383"/>
        <v>1</v>
      </c>
      <c r="K1911" s="49">
        <f t="shared" si="389"/>
        <v>-271</v>
      </c>
      <c r="L1911" s="5">
        <f t="shared" si="384"/>
        <v>0</v>
      </c>
      <c r="M1911" s="49">
        <f t="shared" si="390"/>
        <v>-2680</v>
      </c>
      <c r="N1911" s="42">
        <f t="shared" si="381"/>
        <v>1</v>
      </c>
      <c r="P1911" s="5">
        <f t="shared" si="385"/>
        <v>-27.201632000002064</v>
      </c>
      <c r="Q1911" s="5">
        <f t="shared" si="386"/>
        <v>55.95375430616577</v>
      </c>
      <c r="R1911" s="5">
        <f t="shared" si="387"/>
        <v>28.752122306163706</v>
      </c>
      <c r="S1911" s="3">
        <f t="shared" si="388"/>
        <v>50082.025967605121</v>
      </c>
    </row>
    <row r="1912" spans="1:19" x14ac:dyDescent="0.3">
      <c r="A1912" s="4">
        <v>43097</v>
      </c>
      <c r="B1912" s="11">
        <v>169.75</v>
      </c>
      <c r="C1912" s="11">
        <v>145.89999399999999</v>
      </c>
      <c r="D1912" s="3">
        <f>B1912-'ADF test'!$E$3*'Profitability analysis'!C1912</f>
        <v>19.680608930692529</v>
      </c>
      <c r="E1912" s="3">
        <f t="shared" si="382"/>
        <v>24.74867771172352</v>
      </c>
      <c r="F1912" s="3">
        <f t="shared" si="378"/>
        <v>3.9367559165656956</v>
      </c>
      <c r="G1912" s="17">
        <f t="shared" si="379"/>
        <v>-1.2873718585662832</v>
      </c>
      <c r="H1912" s="30">
        <f t="shared" si="380"/>
        <v>-2.1000060000000076</v>
      </c>
      <c r="I1912" s="30">
        <f>(C1912-C1911)*'ADF test'!$E$3</f>
        <v>-2.4685942700645982</v>
      </c>
      <c r="J1912" s="5">
        <f t="shared" si="383"/>
        <v>1</v>
      </c>
      <c r="K1912" s="49">
        <f t="shared" si="389"/>
        <v>-270</v>
      </c>
      <c r="L1912" s="5">
        <f t="shared" si="384"/>
        <v>0</v>
      </c>
      <c r="M1912" s="49">
        <f t="shared" si="390"/>
        <v>-2680</v>
      </c>
      <c r="N1912" s="42">
        <f t="shared" si="381"/>
        <v>1</v>
      </c>
      <c r="P1912" s="5">
        <f t="shared" si="385"/>
        <v>569.10162600000206</v>
      </c>
      <c r="Q1912" s="5">
        <f t="shared" si="386"/>
        <v>-668.98904718750612</v>
      </c>
      <c r="R1912" s="5">
        <f t="shared" si="387"/>
        <v>-99.88742118750406</v>
      </c>
      <c r="S1912" s="3">
        <f t="shared" si="388"/>
        <v>49982.13854641762</v>
      </c>
    </row>
    <row r="1913" spans="1:19" x14ac:dyDescent="0.3">
      <c r="A1913" s="4">
        <v>43098</v>
      </c>
      <c r="B1913" s="11">
        <v>169.75</v>
      </c>
      <c r="C1913" s="11">
        <v>144.300003</v>
      </c>
      <c r="D1913" s="3">
        <f>B1913-'ADF test'!$E$3*'Profitability analysis'!C1913</f>
        <v>21.326323015412584</v>
      </c>
      <c r="E1913" s="3">
        <f t="shared" si="382"/>
        <v>24.491492641863413</v>
      </c>
      <c r="F1913" s="3">
        <f t="shared" si="378"/>
        <v>3.8984524347905882</v>
      </c>
      <c r="G1913" s="17">
        <f t="shared" si="379"/>
        <v>-0.81190412847010962</v>
      </c>
      <c r="H1913" s="30">
        <f t="shared" si="380"/>
        <v>0</v>
      </c>
      <c r="I1913" s="30">
        <f>(C1913-C1912)*'ADF test'!$E$3</f>
        <v>-1.6457140847200489</v>
      </c>
      <c r="J1913" s="5">
        <f t="shared" si="383"/>
        <v>0</v>
      </c>
      <c r="K1913" s="49">
        <f t="shared" si="389"/>
        <v>-270</v>
      </c>
      <c r="L1913" s="5">
        <f t="shared" si="384"/>
        <v>0</v>
      </c>
      <c r="M1913" s="49">
        <f t="shared" si="390"/>
        <v>-2680</v>
      </c>
      <c r="N1913" s="42">
        <f t="shared" si="381"/>
        <v>0</v>
      </c>
      <c r="P1913" s="5">
        <f t="shared" si="385"/>
        <v>0</v>
      </c>
      <c r="Q1913" s="5">
        <f t="shared" si="386"/>
        <v>-444.34280287441322</v>
      </c>
      <c r="R1913" s="5">
        <f t="shared" si="387"/>
        <v>-444.34280287441322</v>
      </c>
      <c r="S1913" s="3">
        <f t="shared" si="388"/>
        <v>49537.795743543204</v>
      </c>
    </row>
    <row r="1914" spans="1:19" x14ac:dyDescent="0.3">
      <c r="A1914" s="4">
        <v>43101</v>
      </c>
      <c r="B1914" s="11">
        <v>169.89999399999999</v>
      </c>
      <c r="C1914" s="11">
        <v>144.89999399999999</v>
      </c>
      <c r="D1914" s="3">
        <f>B1914-'ADF test'!$E$3*'Profitability analysis'!C1914</f>
        <v>20.859180019388674</v>
      </c>
      <c r="E1914" s="3">
        <f t="shared" si="382"/>
        <v>24.109354242994282</v>
      </c>
      <c r="F1914" s="3">
        <f t="shared" si="378"/>
        <v>3.6587877444545467</v>
      </c>
      <c r="G1914" s="17">
        <f t="shared" si="379"/>
        <v>-0.88831997115212413</v>
      </c>
      <c r="H1914" s="30">
        <f t="shared" si="380"/>
        <v>0.14999399999999241</v>
      </c>
      <c r="I1914" s="30">
        <f>(C1914-C1913)*'ADF test'!$E$3</f>
        <v>0.61713699602388716</v>
      </c>
      <c r="J1914" s="5">
        <f t="shared" si="383"/>
        <v>0</v>
      </c>
      <c r="K1914" s="49">
        <f t="shared" si="389"/>
        <v>-270</v>
      </c>
      <c r="L1914" s="5">
        <f t="shared" si="384"/>
        <v>0</v>
      </c>
      <c r="M1914" s="49">
        <f t="shared" si="390"/>
        <v>-2680</v>
      </c>
      <c r="N1914" s="42">
        <f t="shared" si="381"/>
        <v>0</v>
      </c>
      <c r="P1914" s="5">
        <f t="shared" si="385"/>
        <v>-40.498379999997951</v>
      </c>
      <c r="Q1914" s="5">
        <f t="shared" si="386"/>
        <v>166.62698892644954</v>
      </c>
      <c r="R1914" s="5">
        <f t="shared" si="387"/>
        <v>126.12860892645159</v>
      </c>
      <c r="S1914" s="3">
        <f t="shared" si="388"/>
        <v>49663.924352469658</v>
      </c>
    </row>
    <row r="1915" spans="1:19" x14ac:dyDescent="0.3">
      <c r="A1915" s="4">
        <v>43102</v>
      </c>
      <c r="B1915" s="11">
        <v>167.300003</v>
      </c>
      <c r="C1915" s="11">
        <v>141.949997</v>
      </c>
      <c r="D1915" s="3">
        <f>B1915-'ADF test'!$E$3*'Profitability analysis'!C1915</f>
        <v>21.29348834531109</v>
      </c>
      <c r="E1915" s="3">
        <f t="shared" si="382"/>
        <v>23.824979004605577</v>
      </c>
      <c r="F1915" s="3">
        <f t="shared" si="378"/>
        <v>3.5284676281861982</v>
      </c>
      <c r="G1915" s="17">
        <f t="shared" si="379"/>
        <v>-0.71744760787157769</v>
      </c>
      <c r="H1915" s="30">
        <f t="shared" si="380"/>
        <v>-2.5999909999999886</v>
      </c>
      <c r="I1915" s="30">
        <f>(C1915-C1914)*'ADF test'!$E$3</f>
        <v>-3.0342993259224076</v>
      </c>
      <c r="J1915" s="5">
        <f t="shared" si="383"/>
        <v>0</v>
      </c>
      <c r="K1915" s="49">
        <f t="shared" si="389"/>
        <v>-270</v>
      </c>
      <c r="L1915" s="5">
        <f t="shared" si="384"/>
        <v>0</v>
      </c>
      <c r="M1915" s="49">
        <f t="shared" si="390"/>
        <v>-2680</v>
      </c>
      <c r="N1915" s="42">
        <f t="shared" si="381"/>
        <v>0</v>
      </c>
      <c r="P1915" s="5">
        <f t="shared" si="385"/>
        <v>701.99756999999693</v>
      </c>
      <c r="Q1915" s="5">
        <f t="shared" si="386"/>
        <v>-819.26081799905</v>
      </c>
      <c r="R1915" s="5">
        <f t="shared" si="387"/>
        <v>-117.26324799905308</v>
      </c>
      <c r="S1915" s="3">
        <f t="shared" si="388"/>
        <v>49546.661104470608</v>
      </c>
    </row>
    <row r="1916" spans="1:19" x14ac:dyDescent="0.3">
      <c r="A1916" s="4">
        <v>43103</v>
      </c>
      <c r="B1916" s="11">
        <v>168.35000600000001</v>
      </c>
      <c r="C1916" s="11">
        <v>143.14999399999999</v>
      </c>
      <c r="D1916" s="3">
        <f>B1916-'ADF test'!$E$3*'Profitability analysis'!C1916</f>
        <v>21.109201924606992</v>
      </c>
      <c r="E1916" s="3">
        <f t="shared" si="382"/>
        <v>23.577126778519041</v>
      </c>
      <c r="F1916" s="3">
        <f t="shared" si="378"/>
        <v>3.4456796478058664</v>
      </c>
      <c r="G1916" s="17">
        <f t="shared" si="379"/>
        <v>-0.71623746435150148</v>
      </c>
      <c r="H1916" s="30">
        <f t="shared" si="380"/>
        <v>1.0500030000000038</v>
      </c>
      <c r="I1916" s="30">
        <f>(C1916-C1915)*'ADF test'!$E$3</f>
        <v>1.2342894207041242</v>
      </c>
      <c r="J1916" s="5">
        <f t="shared" si="383"/>
        <v>0</v>
      </c>
      <c r="K1916" s="49">
        <f t="shared" si="389"/>
        <v>-270</v>
      </c>
      <c r="L1916" s="5">
        <f t="shared" si="384"/>
        <v>0</v>
      </c>
      <c r="M1916" s="49">
        <f t="shared" si="390"/>
        <v>-2680</v>
      </c>
      <c r="N1916" s="42">
        <f t="shared" si="381"/>
        <v>0</v>
      </c>
      <c r="P1916" s="5">
        <f t="shared" si="385"/>
        <v>-283.50081000000102</v>
      </c>
      <c r="Q1916" s="5">
        <f t="shared" si="386"/>
        <v>333.25814359011355</v>
      </c>
      <c r="R1916" s="5">
        <f t="shared" si="387"/>
        <v>49.757333590112523</v>
      </c>
      <c r="S1916" s="3">
        <f t="shared" si="388"/>
        <v>49596.418438060718</v>
      </c>
    </row>
    <row r="1917" spans="1:19" x14ac:dyDescent="0.3">
      <c r="A1917" s="4">
        <v>43104</v>
      </c>
      <c r="B1917" s="11">
        <v>174.64999399999999</v>
      </c>
      <c r="C1917" s="11">
        <v>147.5</v>
      </c>
      <c r="D1917" s="3">
        <f>B1917-'ADF test'!$E$3*'Profitability analysis'!C1917</f>
        <v>22.934873417316112</v>
      </c>
      <c r="E1917" s="3">
        <f t="shared" si="382"/>
        <v>23.410083581979773</v>
      </c>
      <c r="F1917" s="3">
        <f t="shared" si="378"/>
        <v>3.3466163696674105</v>
      </c>
      <c r="G1917" s="17">
        <f t="shared" si="379"/>
        <v>-0.14199720319628026</v>
      </c>
      <c r="H1917" s="30">
        <f t="shared" si="380"/>
        <v>6.2999879999999848</v>
      </c>
      <c r="I1917" s="30">
        <f>(C1917-C1916)*'ADF test'!$E$3</f>
        <v>4.474316507290844</v>
      </c>
      <c r="J1917" s="5">
        <f t="shared" si="383"/>
        <v>0</v>
      </c>
      <c r="K1917" s="49">
        <f t="shared" si="389"/>
        <v>-270</v>
      </c>
      <c r="L1917" s="5">
        <f t="shared" si="384"/>
        <v>0</v>
      </c>
      <c r="M1917" s="49">
        <f t="shared" si="390"/>
        <v>-2680</v>
      </c>
      <c r="N1917" s="42">
        <f t="shared" si="381"/>
        <v>0</v>
      </c>
      <c r="P1917" s="5">
        <f t="shared" si="385"/>
        <v>-1700.9967599999959</v>
      </c>
      <c r="Q1917" s="5">
        <f t="shared" si="386"/>
        <v>1208.0654569685278</v>
      </c>
      <c r="R1917" s="5">
        <f t="shared" si="387"/>
        <v>-492.93130303146813</v>
      </c>
      <c r="S1917" s="3">
        <f t="shared" si="388"/>
        <v>49103.487135029252</v>
      </c>
    </row>
    <row r="1918" spans="1:19" x14ac:dyDescent="0.3">
      <c r="A1918" s="4">
        <v>43105</v>
      </c>
      <c r="B1918" s="11">
        <v>172.25</v>
      </c>
      <c r="C1918" s="11">
        <v>145.300003</v>
      </c>
      <c r="D1918" s="3">
        <f>B1918-'ADF test'!$E$3*'Profitability analysis'!C1918</f>
        <v>22.797745926716431</v>
      </c>
      <c r="E1918" s="3">
        <f t="shared" si="382"/>
        <v>23.135563628878682</v>
      </c>
      <c r="F1918" s="3">
        <f t="shared" si="378"/>
        <v>3.0217339540647115</v>
      </c>
      <c r="G1918" s="17">
        <f t="shared" si="379"/>
        <v>-0.11179597783843044</v>
      </c>
      <c r="H1918" s="30">
        <f t="shared" si="380"/>
        <v>-2.3999939999999924</v>
      </c>
      <c r="I1918" s="30">
        <f>(C1918-C1917)*'ADF test'!$E$3</f>
        <v>-2.2628665094002862</v>
      </c>
      <c r="J1918" s="5">
        <f t="shared" si="383"/>
        <v>0</v>
      </c>
      <c r="K1918" s="49">
        <f t="shared" si="389"/>
        <v>-270</v>
      </c>
      <c r="L1918" s="5">
        <f t="shared" si="384"/>
        <v>0</v>
      </c>
      <c r="M1918" s="49">
        <f t="shared" si="390"/>
        <v>-2680</v>
      </c>
      <c r="N1918" s="42">
        <f t="shared" si="381"/>
        <v>0</v>
      </c>
      <c r="P1918" s="5">
        <f t="shared" si="385"/>
        <v>647.99837999999795</v>
      </c>
      <c r="Q1918" s="5">
        <f t="shared" si="386"/>
        <v>-610.97395753807723</v>
      </c>
      <c r="R1918" s="5">
        <f t="shared" si="387"/>
        <v>37.024422461920722</v>
      </c>
      <c r="S1918" s="3">
        <f t="shared" si="388"/>
        <v>49140.511557491176</v>
      </c>
    </row>
    <row r="1919" spans="1:19" x14ac:dyDescent="0.3">
      <c r="A1919" s="4">
        <v>43108</v>
      </c>
      <c r="B1919" s="11">
        <v>170.39999399999999</v>
      </c>
      <c r="C1919" s="11">
        <v>145.64999399999999</v>
      </c>
      <c r="D1919" s="3">
        <f>B1919-'ADF test'!$E$3*'Profitability analysis'!C1919</f>
        <v>20.587747202866552</v>
      </c>
      <c r="E1919" s="3">
        <f t="shared" si="382"/>
        <v>22.877853736460875</v>
      </c>
      <c r="F1919" s="3">
        <f t="shared" si="378"/>
        <v>2.8912822293544846</v>
      </c>
      <c r="G1919" s="17">
        <f t="shared" si="379"/>
        <v>-0.79207298075000365</v>
      </c>
      <c r="H1919" s="30">
        <f t="shared" si="380"/>
        <v>-1.8500060000000076</v>
      </c>
      <c r="I1919" s="30">
        <f>(C1919-C1918)*'ADF test'!$E$3</f>
        <v>0.35999272384984665</v>
      </c>
      <c r="J1919" s="5">
        <f t="shared" si="383"/>
        <v>0</v>
      </c>
      <c r="K1919" s="49">
        <f t="shared" si="389"/>
        <v>-270</v>
      </c>
      <c r="L1919" s="5">
        <f t="shared" si="384"/>
        <v>0</v>
      </c>
      <c r="M1919" s="49">
        <f t="shared" si="390"/>
        <v>-2680</v>
      </c>
      <c r="N1919" s="42">
        <f t="shared" si="381"/>
        <v>0</v>
      </c>
      <c r="P1919" s="5">
        <f t="shared" si="385"/>
        <v>499.50162000000205</v>
      </c>
      <c r="Q1919" s="5">
        <f t="shared" si="386"/>
        <v>97.198035439458593</v>
      </c>
      <c r="R1919" s="5">
        <f t="shared" si="387"/>
        <v>596.69965543946068</v>
      </c>
      <c r="S1919" s="3">
        <f t="shared" si="388"/>
        <v>49737.211212930633</v>
      </c>
    </row>
    <row r="1920" spans="1:19" x14ac:dyDescent="0.3">
      <c r="A1920" s="4">
        <v>43109</v>
      </c>
      <c r="B1920" s="11">
        <v>170.25</v>
      </c>
      <c r="C1920" s="11">
        <v>144.10000600000001</v>
      </c>
      <c r="D1920" s="3">
        <f>B1920-'ADF test'!$E$3*'Profitability analysis'!C1920</f>
        <v>22.032035347420532</v>
      </c>
      <c r="E1920" s="3">
        <f t="shared" si="382"/>
        <v>22.695715607417803</v>
      </c>
      <c r="F1920" s="3">
        <f t="shared" si="378"/>
        <v>2.7594172580039822</v>
      </c>
      <c r="G1920" s="17">
        <f t="shared" si="379"/>
        <v>-0.24051464419605123</v>
      </c>
      <c r="H1920" s="30">
        <f t="shared" si="380"/>
        <v>-0.14999399999999241</v>
      </c>
      <c r="I1920" s="30">
        <f>(C1920-C1919)*'ADF test'!$E$3</f>
        <v>-1.5942821445539708</v>
      </c>
      <c r="J1920" s="5">
        <f t="shared" si="383"/>
        <v>0</v>
      </c>
      <c r="K1920" s="49">
        <f t="shared" si="389"/>
        <v>-270</v>
      </c>
      <c r="L1920" s="5">
        <f t="shared" si="384"/>
        <v>0</v>
      </c>
      <c r="M1920" s="49">
        <f t="shared" si="390"/>
        <v>-2680</v>
      </c>
      <c r="N1920" s="42">
        <f t="shared" si="381"/>
        <v>0</v>
      </c>
      <c r="P1920" s="5">
        <f t="shared" si="385"/>
        <v>40.498379999997951</v>
      </c>
      <c r="Q1920" s="5">
        <f t="shared" si="386"/>
        <v>-430.45617902957213</v>
      </c>
      <c r="R1920" s="5">
        <f t="shared" si="387"/>
        <v>-389.95779902957418</v>
      </c>
      <c r="S1920" s="3">
        <f t="shared" si="388"/>
        <v>49347.25341390106</v>
      </c>
    </row>
    <row r="1921" spans="1:19" x14ac:dyDescent="0.3">
      <c r="A1921" s="4">
        <v>43110</v>
      </c>
      <c r="B1921" s="11">
        <v>165</v>
      </c>
      <c r="C1921" s="11">
        <v>141.75</v>
      </c>
      <c r="D1921" s="3">
        <f>B1921-'ADF test'!$E$3*'Profitability analysis'!C1921</f>
        <v>19.199197677319063</v>
      </c>
      <c r="E1921" s="3">
        <f t="shared" si="382"/>
        <v>22.35967239755206</v>
      </c>
      <c r="F1921" s="3">
        <f t="shared" si="378"/>
        <v>2.5345590982303734</v>
      </c>
      <c r="G1921" s="17">
        <f t="shared" si="379"/>
        <v>-1.246952466975277</v>
      </c>
      <c r="H1921" s="30">
        <f t="shared" si="380"/>
        <v>-5.25</v>
      </c>
      <c r="I1921" s="30">
        <f>(C1921-C1920)*'ADF test'!$E$3</f>
        <v>-2.4171623298985203</v>
      </c>
      <c r="J1921" s="5">
        <f t="shared" si="383"/>
        <v>1</v>
      </c>
      <c r="K1921" s="49">
        <f t="shared" si="389"/>
        <v>-269</v>
      </c>
      <c r="L1921" s="5">
        <f t="shared" si="384"/>
        <v>0</v>
      </c>
      <c r="M1921" s="49">
        <f t="shared" si="390"/>
        <v>-2680</v>
      </c>
      <c r="N1921" s="42">
        <f t="shared" si="381"/>
        <v>1</v>
      </c>
      <c r="P1921" s="5">
        <f t="shared" si="385"/>
        <v>1417.5</v>
      </c>
      <c r="Q1921" s="5">
        <f t="shared" si="386"/>
        <v>-652.63382907260052</v>
      </c>
      <c r="R1921" s="5">
        <f t="shared" si="387"/>
        <v>764.86617092739948</v>
      </c>
      <c r="S1921" s="3">
        <f t="shared" si="388"/>
        <v>50112.119584828462</v>
      </c>
    </row>
    <row r="1922" spans="1:19" x14ac:dyDescent="0.3">
      <c r="A1922" s="4">
        <v>43111</v>
      </c>
      <c r="B1922" s="11">
        <v>166.050003</v>
      </c>
      <c r="C1922" s="11">
        <v>138.800003</v>
      </c>
      <c r="D1922" s="3">
        <f>B1922-'ADF test'!$E$3*'Profitability analysis'!C1922</f>
        <v>23.283500003241471</v>
      </c>
      <c r="E1922" s="3">
        <f t="shared" si="382"/>
        <v>22.181819871465525</v>
      </c>
      <c r="F1922" s="3">
        <f t="shared" si="378"/>
        <v>2.2515901345565696</v>
      </c>
      <c r="G1922" s="17">
        <f t="shared" si="379"/>
        <v>0.48928982005551047</v>
      </c>
      <c r="H1922" s="30">
        <f t="shared" si="380"/>
        <v>1.0500030000000038</v>
      </c>
      <c r="I1922" s="30">
        <f>(C1922-C1921)*'ADF test'!$E$3</f>
        <v>-3.0342993259224076</v>
      </c>
      <c r="J1922" s="5">
        <f t="shared" si="383"/>
        <v>0</v>
      </c>
      <c r="K1922" s="49">
        <f t="shared" si="389"/>
        <v>-269</v>
      </c>
      <c r="L1922" s="5">
        <f t="shared" si="384"/>
        <v>0</v>
      </c>
      <c r="M1922" s="49">
        <f t="shared" si="390"/>
        <v>-2680</v>
      </c>
      <c r="N1922" s="42">
        <f t="shared" si="381"/>
        <v>0</v>
      </c>
      <c r="P1922" s="5">
        <f t="shared" si="385"/>
        <v>-282.45080700000102</v>
      </c>
      <c r="Q1922" s="5">
        <f t="shared" si="386"/>
        <v>-816.22651867312766</v>
      </c>
      <c r="R1922" s="5">
        <f t="shared" si="387"/>
        <v>-1098.6773256731287</v>
      </c>
      <c r="S1922" s="3">
        <f t="shared" si="388"/>
        <v>49013.44225915533</v>
      </c>
    </row>
    <row r="1923" spans="1:19" x14ac:dyDescent="0.3">
      <c r="A1923" s="4">
        <v>43112</v>
      </c>
      <c r="B1923" s="11">
        <v>162.64999399999999</v>
      </c>
      <c r="C1923" s="11">
        <v>137.60000600000001</v>
      </c>
      <c r="D1923" s="3">
        <f>B1923-'ADF test'!$E$3*'Profitability analysis'!C1923</f>
        <v>21.11778042394559</v>
      </c>
      <c r="E1923" s="3">
        <f t="shared" si="382"/>
        <v>21.990396299813803</v>
      </c>
      <c r="F1923" s="3">
        <f t="shared" si="378"/>
        <v>2.077490568908988</v>
      </c>
      <c r="G1923" s="17">
        <f t="shared" si="379"/>
        <v>-0.42003361600167211</v>
      </c>
      <c r="H1923" s="30">
        <f t="shared" si="380"/>
        <v>-3.4000090000000114</v>
      </c>
      <c r="I1923" s="30">
        <f>(C1923-C1922)*'ADF test'!$E$3</f>
        <v>-1.2342894207041242</v>
      </c>
      <c r="J1923" s="5">
        <f t="shared" si="383"/>
        <v>0</v>
      </c>
      <c r="K1923" s="49">
        <f t="shared" si="389"/>
        <v>-269</v>
      </c>
      <c r="L1923" s="5">
        <f t="shared" si="384"/>
        <v>0</v>
      </c>
      <c r="M1923" s="49">
        <f t="shared" si="390"/>
        <v>-2680</v>
      </c>
      <c r="N1923" s="42">
        <f t="shared" si="381"/>
        <v>0</v>
      </c>
      <c r="P1923" s="5">
        <f t="shared" si="385"/>
        <v>914.60242100000301</v>
      </c>
      <c r="Q1923" s="5">
        <f t="shared" si="386"/>
        <v>-332.02385416940939</v>
      </c>
      <c r="R1923" s="5">
        <f t="shared" si="387"/>
        <v>582.57856683059367</v>
      </c>
      <c r="S1923" s="3">
        <f t="shared" si="388"/>
        <v>49596.020825985921</v>
      </c>
    </row>
    <row r="1924" spans="1:19" x14ac:dyDescent="0.3">
      <c r="A1924" s="4">
        <v>43115</v>
      </c>
      <c r="B1924" s="11">
        <v>162.39999399999999</v>
      </c>
      <c r="C1924" s="11">
        <v>139.550003</v>
      </c>
      <c r="D1924" s="3">
        <f>B1924-'ADF test'!$E$3*'Profitability analysis'!C1924</f>
        <v>18.862058186719338</v>
      </c>
      <c r="E1924" s="3">
        <f t="shared" si="382"/>
        <v>21.791304039837566</v>
      </c>
      <c r="F1924" s="3">
        <f t="shared" si="378"/>
        <v>2.081690560693565</v>
      </c>
      <c r="G1924" s="17">
        <f t="shared" si="379"/>
        <v>-1.407147588805072</v>
      </c>
      <c r="H1924" s="30">
        <f t="shared" si="380"/>
        <v>-0.25</v>
      </c>
      <c r="I1924" s="30">
        <f>(C1924-C1923)*'ADF test'!$E$3</f>
        <v>2.0057222372262458</v>
      </c>
      <c r="J1924" s="5">
        <f t="shared" si="383"/>
        <v>1</v>
      </c>
      <c r="K1924" s="49">
        <f t="shared" si="389"/>
        <v>-268</v>
      </c>
      <c r="L1924" s="5">
        <f t="shared" si="384"/>
        <v>0</v>
      </c>
      <c r="M1924" s="49">
        <f t="shared" si="390"/>
        <v>-2680</v>
      </c>
      <c r="N1924" s="42">
        <f t="shared" si="381"/>
        <v>1</v>
      </c>
      <c r="P1924" s="5">
        <f t="shared" si="385"/>
        <v>67.25</v>
      </c>
      <c r="Q1924" s="5">
        <f t="shared" si="386"/>
        <v>539.53928181386016</v>
      </c>
      <c r="R1924" s="5">
        <f t="shared" si="387"/>
        <v>606.78928181386016</v>
      </c>
      <c r="S1924" s="3">
        <f t="shared" si="388"/>
        <v>50202.810107799778</v>
      </c>
    </row>
    <row r="1925" spans="1:19" x14ac:dyDescent="0.3">
      <c r="A1925" s="4">
        <v>43116</v>
      </c>
      <c r="B1925" s="11">
        <v>156.89999399999999</v>
      </c>
      <c r="C1925" s="11">
        <v>136.35000600000001</v>
      </c>
      <c r="D1925" s="3">
        <f>B1925-'ADF test'!$E$3*'Profitability analysis'!C1925</f>
        <v>16.653501784815802</v>
      </c>
      <c r="E1925" s="3">
        <f t="shared" si="382"/>
        <v>21.622926967426618</v>
      </c>
      <c r="F1925" s="3">
        <f t="shared" si="378"/>
        <v>2.2834384118891631</v>
      </c>
      <c r="G1925" s="17">
        <f t="shared" si="379"/>
        <v>-2.1762904384618147</v>
      </c>
      <c r="H1925" s="30">
        <f t="shared" si="380"/>
        <v>-5.5</v>
      </c>
      <c r="I1925" s="30">
        <f>(C1925-C1924)*'ADF test'!$E$3</f>
        <v>-3.291443598096448</v>
      </c>
      <c r="J1925" s="5">
        <f t="shared" si="383"/>
        <v>10</v>
      </c>
      <c r="K1925" s="49">
        <f t="shared" si="389"/>
        <v>-258</v>
      </c>
      <c r="L1925" s="5">
        <f t="shared" si="384"/>
        <v>0</v>
      </c>
      <c r="M1925" s="49">
        <f t="shared" si="390"/>
        <v>-2680</v>
      </c>
      <c r="N1925" s="42">
        <f t="shared" si="381"/>
        <v>10</v>
      </c>
      <c r="P1925" s="5">
        <f t="shared" si="385"/>
        <v>1474</v>
      </c>
      <c r="Q1925" s="5">
        <f t="shared" si="386"/>
        <v>-882.10688428984804</v>
      </c>
      <c r="R1925" s="5">
        <f t="shared" si="387"/>
        <v>591.89311571015196</v>
      </c>
      <c r="S1925" s="3">
        <f t="shared" si="388"/>
        <v>50794.703223509932</v>
      </c>
    </row>
    <row r="1926" spans="1:19" x14ac:dyDescent="0.3">
      <c r="A1926" s="4">
        <v>43117</v>
      </c>
      <c r="B1926" s="11">
        <v>164.699997</v>
      </c>
      <c r="C1926" s="11">
        <v>140.5</v>
      </c>
      <c r="D1926" s="3">
        <f>B1926-'ADF test'!$E$3*'Profitability analysis'!C1926</f>
        <v>20.184916038189272</v>
      </c>
      <c r="E1926" s="3">
        <f t="shared" si="382"/>
        <v>21.687597224430395</v>
      </c>
      <c r="F1926" s="3">
        <f t="shared" si="378"/>
        <v>2.2107836110574191</v>
      </c>
      <c r="G1926" s="17">
        <f t="shared" si="379"/>
        <v>-0.67970523154113194</v>
      </c>
      <c r="H1926" s="30">
        <f t="shared" si="380"/>
        <v>7.8000030000000038</v>
      </c>
      <c r="I1926" s="30">
        <f>(C1926-C1925)*'ADF test'!$E$3</f>
        <v>4.2685887466265315</v>
      </c>
      <c r="J1926" s="5">
        <f t="shared" si="383"/>
        <v>0</v>
      </c>
      <c r="K1926" s="49">
        <f t="shared" si="389"/>
        <v>-258</v>
      </c>
      <c r="L1926" s="5">
        <f t="shared" si="384"/>
        <v>0</v>
      </c>
      <c r="M1926" s="49">
        <f t="shared" si="390"/>
        <v>-2680</v>
      </c>
      <c r="N1926" s="42">
        <f t="shared" si="381"/>
        <v>0</v>
      </c>
      <c r="P1926" s="5">
        <f t="shared" si="385"/>
        <v>-2012.4007740000011</v>
      </c>
      <c r="Q1926" s="5">
        <f t="shared" si="386"/>
        <v>1101.2958966296451</v>
      </c>
      <c r="R1926" s="5">
        <f t="shared" si="387"/>
        <v>-911.10487737035601</v>
      </c>
      <c r="S1926" s="3">
        <f t="shared" si="388"/>
        <v>49883.598346139574</v>
      </c>
    </row>
    <row r="1927" spans="1:19" x14ac:dyDescent="0.3">
      <c r="A1927" s="4">
        <v>43118</v>
      </c>
      <c r="B1927" s="11">
        <v>160.5</v>
      </c>
      <c r="C1927" s="11">
        <v>137.89999399999999</v>
      </c>
      <c r="D1927" s="3">
        <f>B1927-'ADF test'!$E$3*'Profitability analysis'!C1927</f>
        <v>18.659225640261837</v>
      </c>
      <c r="E1927" s="3">
        <f t="shared" si="382"/>
        <v>21.552362283764019</v>
      </c>
      <c r="F1927" s="3">
        <f t="shared" si="378"/>
        <v>2.26900832985879</v>
      </c>
      <c r="G1927" s="17">
        <f t="shared" si="379"/>
        <v>-1.2750665590029957</v>
      </c>
      <c r="H1927" s="30">
        <f t="shared" si="380"/>
        <v>-4.1999969999999962</v>
      </c>
      <c r="I1927" s="30">
        <f>(C1927-C1926)*'ADF test'!$E$3</f>
        <v>-2.6743066020725608</v>
      </c>
      <c r="J1927" s="5">
        <f t="shared" si="383"/>
        <v>1</v>
      </c>
      <c r="K1927" s="49">
        <f t="shared" si="389"/>
        <v>-257</v>
      </c>
      <c r="L1927" s="5">
        <f t="shared" si="384"/>
        <v>0</v>
      </c>
      <c r="M1927" s="49">
        <f t="shared" si="390"/>
        <v>-2680</v>
      </c>
      <c r="N1927" s="42">
        <f t="shared" si="381"/>
        <v>1</v>
      </c>
      <c r="P1927" s="5">
        <f t="shared" si="385"/>
        <v>1083.5992259999989</v>
      </c>
      <c r="Q1927" s="5">
        <f t="shared" si="386"/>
        <v>-689.97110333472062</v>
      </c>
      <c r="R1927" s="5">
        <f t="shared" si="387"/>
        <v>393.62812266527828</v>
      </c>
      <c r="S1927" s="3">
        <f t="shared" si="388"/>
        <v>50277.226468804853</v>
      </c>
    </row>
    <row r="1928" spans="1:19" x14ac:dyDescent="0.3">
      <c r="A1928" s="4">
        <v>43119</v>
      </c>
      <c r="B1928" s="11">
        <v>164.949997</v>
      </c>
      <c r="C1928" s="11">
        <v>141.35000600000001</v>
      </c>
      <c r="D1928" s="3">
        <f>B1928-'ADF test'!$E$3*'Profitability analysis'!C1928</f>
        <v>19.560619341334984</v>
      </c>
      <c r="E1928" s="3">
        <f t="shared" si="382"/>
        <v>21.38284144014111</v>
      </c>
      <c r="F1928" s="3">
        <f t="shared" si="378"/>
        <v>2.2193224936039342</v>
      </c>
      <c r="G1928" s="17">
        <f t="shared" si="379"/>
        <v>-0.82107134229376411</v>
      </c>
      <c r="H1928" s="30">
        <f t="shared" si="380"/>
        <v>4.4499969999999962</v>
      </c>
      <c r="I1928" s="30">
        <f>(C1928-C1927)*'ADF test'!$E$3</f>
        <v>3.5486032989268383</v>
      </c>
      <c r="J1928" s="5">
        <f t="shared" si="383"/>
        <v>0</v>
      </c>
      <c r="K1928" s="49">
        <f t="shared" si="389"/>
        <v>-257</v>
      </c>
      <c r="L1928" s="5">
        <f t="shared" si="384"/>
        <v>0</v>
      </c>
      <c r="M1928" s="49">
        <f t="shared" si="390"/>
        <v>-2680</v>
      </c>
      <c r="N1928" s="42">
        <f t="shared" si="381"/>
        <v>0</v>
      </c>
      <c r="P1928" s="5">
        <f t="shared" si="385"/>
        <v>-1143.649228999999</v>
      </c>
      <c r="Q1928" s="5">
        <f t="shared" si="386"/>
        <v>911.99104782419749</v>
      </c>
      <c r="R1928" s="5">
        <f t="shared" si="387"/>
        <v>-231.65818117580147</v>
      </c>
      <c r="S1928" s="3">
        <f t="shared" si="388"/>
        <v>50045.568287629052</v>
      </c>
    </row>
    <row r="1929" spans="1:19" x14ac:dyDescent="0.3">
      <c r="A1929" s="4">
        <v>43122</v>
      </c>
      <c r="B1929" s="11">
        <v>164.300003</v>
      </c>
      <c r="C1929" s="11">
        <v>140.35000600000001</v>
      </c>
      <c r="D1929" s="3">
        <f>B1929-'ADF test'!$E$3*'Profitability analysis'!C1929</f>
        <v>19.939202430031145</v>
      </c>
      <c r="E1929" s="3">
        <f t="shared" si="382"/>
        <v>21.212510906623052</v>
      </c>
      <c r="F1929" s="3">
        <f t="shared" si="378"/>
        <v>2.1222020886959609</v>
      </c>
      <c r="G1929" s="17">
        <f t="shared" si="379"/>
        <v>-0.59999397954335398</v>
      </c>
      <c r="H1929" s="30">
        <f t="shared" si="380"/>
        <v>-0.64999399999999241</v>
      </c>
      <c r="I1929" s="30">
        <f>(C1929-C1928)*'ADF test'!$E$3</f>
        <v>-1.0285770886961618</v>
      </c>
      <c r="J1929" s="5">
        <f t="shared" si="383"/>
        <v>0</v>
      </c>
      <c r="K1929" s="49">
        <f t="shared" si="389"/>
        <v>-257</v>
      </c>
      <c r="L1929" s="5">
        <f t="shared" si="384"/>
        <v>0</v>
      </c>
      <c r="M1929" s="49">
        <f t="shared" si="390"/>
        <v>-2680</v>
      </c>
      <c r="N1929" s="42">
        <f t="shared" si="381"/>
        <v>0</v>
      </c>
      <c r="P1929" s="5">
        <f t="shared" si="385"/>
        <v>167.04845799999805</v>
      </c>
      <c r="Q1929" s="5">
        <f t="shared" si="386"/>
        <v>-264.34431179491361</v>
      </c>
      <c r="R1929" s="5">
        <f t="shared" si="387"/>
        <v>-97.295853794915558</v>
      </c>
      <c r="S1929" s="3">
        <f t="shared" si="388"/>
        <v>49948.272433834136</v>
      </c>
    </row>
    <row r="1930" spans="1:19" x14ac:dyDescent="0.3">
      <c r="A1930" s="4">
        <v>43123</v>
      </c>
      <c r="B1930" s="11">
        <v>169.300003</v>
      </c>
      <c r="C1930" s="11">
        <v>145.050003</v>
      </c>
      <c r="D1930" s="3">
        <f>B1930-'ADF test'!$E$3*'Profitability analysis'!C1930</f>
        <v>20.104893198890466</v>
      </c>
      <c r="E1930" s="3">
        <f t="shared" si="382"/>
        <v>21.121655566432704</v>
      </c>
      <c r="F1930" s="3">
        <f t="shared" si="378"/>
        <v>2.1088452807711033</v>
      </c>
      <c r="G1930" s="17">
        <f t="shared" si="379"/>
        <v>-0.48214175635040291</v>
      </c>
      <c r="H1930" s="30">
        <f t="shared" si="380"/>
        <v>5</v>
      </c>
      <c r="I1930" s="30">
        <f>(C1930-C1929)*'ADF test'!$E$3</f>
        <v>4.8343092311406908</v>
      </c>
      <c r="J1930" s="5">
        <f t="shared" si="383"/>
        <v>0</v>
      </c>
      <c r="K1930" s="49">
        <f t="shared" si="389"/>
        <v>-257</v>
      </c>
      <c r="L1930" s="5">
        <f t="shared" si="384"/>
        <v>0</v>
      </c>
      <c r="M1930" s="49">
        <f t="shared" si="390"/>
        <v>-2680</v>
      </c>
      <c r="N1930" s="42">
        <f t="shared" si="381"/>
        <v>0</v>
      </c>
      <c r="P1930" s="5">
        <f t="shared" si="385"/>
        <v>-1285</v>
      </c>
      <c r="Q1930" s="5">
        <f t="shared" si="386"/>
        <v>1242.4174724031575</v>
      </c>
      <c r="R1930" s="5">
        <f t="shared" si="387"/>
        <v>-42.58252759684251</v>
      </c>
      <c r="S1930" s="3">
        <f t="shared" si="388"/>
        <v>49905.68990623729</v>
      </c>
    </row>
    <row r="1931" spans="1:19" x14ac:dyDescent="0.3">
      <c r="A1931" s="4">
        <v>43124</v>
      </c>
      <c r="B1931" s="11">
        <v>172.449997</v>
      </c>
      <c r="C1931" s="11">
        <v>148.89999399999999</v>
      </c>
      <c r="D1931" s="3">
        <f>B1931-'ADF test'!$E$3*'Profitability analysis'!C1931</f>
        <v>19.294874664604038</v>
      </c>
      <c r="E1931" s="3">
        <f t="shared" si="382"/>
        <v>20.95341812595105</v>
      </c>
      <c r="F1931" s="3">
        <f t="shared" si="378"/>
        <v>2.043383206167054</v>
      </c>
      <c r="G1931" s="17">
        <f t="shared" si="379"/>
        <v>-0.81166540683187938</v>
      </c>
      <c r="H1931" s="30">
        <f t="shared" si="380"/>
        <v>3.1499939999999924</v>
      </c>
      <c r="I1931" s="30">
        <f>(C1931-C1930)*'ADF test'!$E$3</f>
        <v>3.9600125342864132</v>
      </c>
      <c r="J1931" s="5">
        <f t="shared" si="383"/>
        <v>0</v>
      </c>
      <c r="K1931" s="49">
        <f t="shared" si="389"/>
        <v>-257</v>
      </c>
      <c r="L1931" s="5">
        <f t="shared" si="384"/>
        <v>0</v>
      </c>
      <c r="M1931" s="49">
        <f t="shared" si="390"/>
        <v>-2680</v>
      </c>
      <c r="N1931" s="42">
        <f t="shared" si="381"/>
        <v>0</v>
      </c>
      <c r="P1931" s="5">
        <f t="shared" si="385"/>
        <v>-809.54845799999805</v>
      </c>
      <c r="Q1931" s="5">
        <f t="shared" si="386"/>
        <v>1017.7232213116082</v>
      </c>
      <c r="R1931" s="5">
        <f t="shared" si="387"/>
        <v>208.17476331161015</v>
      </c>
      <c r="S1931" s="3">
        <f t="shared" si="388"/>
        <v>50113.864669548901</v>
      </c>
    </row>
    <row r="1932" spans="1:19" x14ac:dyDescent="0.3">
      <c r="A1932" s="4">
        <v>43125</v>
      </c>
      <c r="B1932" s="11">
        <v>169.39999399999999</v>
      </c>
      <c r="C1932" s="11">
        <v>141.75</v>
      </c>
      <c r="D1932" s="3">
        <f>B1932-'ADF test'!$E$3*'Profitability analysis'!C1932</f>
        <v>23.599191677319055</v>
      </c>
      <c r="E1932" s="3">
        <f t="shared" si="382"/>
        <v>20.990466205273414</v>
      </c>
      <c r="F1932" s="3">
        <f t="shared" si="378"/>
        <v>2.0818741691194176</v>
      </c>
      <c r="G1932" s="17">
        <f t="shared" si="379"/>
        <v>1.2530658724437074</v>
      </c>
      <c r="H1932" s="30">
        <f t="shared" si="380"/>
        <v>-3.0500030000000038</v>
      </c>
      <c r="I1932" s="30">
        <f>(C1932-C1931)*'ADF test'!$E$3</f>
        <v>-7.354320012715017</v>
      </c>
      <c r="J1932" s="5">
        <f t="shared" si="383"/>
        <v>-1</v>
      </c>
      <c r="K1932" s="49">
        <f t="shared" si="389"/>
        <v>-258</v>
      </c>
      <c r="L1932" s="5">
        <f t="shared" si="384"/>
        <v>-1</v>
      </c>
      <c r="M1932" s="49">
        <f t="shared" si="390"/>
        <v>-2681</v>
      </c>
      <c r="N1932" s="42">
        <f t="shared" si="381"/>
        <v>-1</v>
      </c>
      <c r="P1932" s="5">
        <f t="shared" si="385"/>
        <v>783.85077100000103</v>
      </c>
      <c r="Q1932" s="5">
        <f t="shared" si="386"/>
        <v>-1890.0602432677595</v>
      </c>
      <c r="R1932" s="5">
        <f t="shared" si="387"/>
        <v>-1106.2094722677584</v>
      </c>
      <c r="S1932" s="3">
        <f t="shared" si="388"/>
        <v>49007.655197281143</v>
      </c>
    </row>
    <row r="1933" spans="1:19" x14ac:dyDescent="0.3">
      <c r="A1933" s="4">
        <v>43129</v>
      </c>
      <c r="B1933" s="11">
        <v>163.699997</v>
      </c>
      <c r="C1933" s="11">
        <v>137.699997</v>
      </c>
      <c r="D1933" s="3">
        <f>B1933-'ADF test'!$E$3*'Profitability analysis'!C1933</f>
        <v>22.064934972269782</v>
      </c>
      <c r="E1933" s="3">
        <f t="shared" si="382"/>
        <v>20.918896652154196</v>
      </c>
      <c r="F1933" s="3">
        <f t="shared" si="378"/>
        <v>2.0027067871823228</v>
      </c>
      <c r="G1933" s="17">
        <f t="shared" si="379"/>
        <v>0.5722446877647962</v>
      </c>
      <c r="H1933" s="30">
        <f t="shared" si="380"/>
        <v>-5.6999969999999962</v>
      </c>
      <c r="I1933" s="30">
        <f>(C1933-C1932)*'ADF test'!$E$3</f>
        <v>-4.1657402949507256</v>
      </c>
      <c r="J1933" s="5">
        <f t="shared" si="383"/>
        <v>0</v>
      </c>
      <c r="K1933" s="49">
        <f t="shared" si="389"/>
        <v>-258</v>
      </c>
      <c r="L1933" s="5">
        <f t="shared" si="384"/>
        <v>0</v>
      </c>
      <c r="M1933" s="49">
        <f t="shared" si="390"/>
        <v>-2681</v>
      </c>
      <c r="N1933" s="42">
        <f t="shared" si="381"/>
        <v>0</v>
      </c>
      <c r="P1933" s="5">
        <f t="shared" si="385"/>
        <v>1470.5992259999989</v>
      </c>
      <c r="Q1933" s="5">
        <f t="shared" si="386"/>
        <v>-1074.7609960972873</v>
      </c>
      <c r="R1933" s="5">
        <f t="shared" si="387"/>
        <v>395.83822990271165</v>
      </c>
      <c r="S1933" s="3">
        <f t="shared" si="388"/>
        <v>49403.493427183857</v>
      </c>
    </row>
    <row r="1934" spans="1:19" x14ac:dyDescent="0.3">
      <c r="A1934" s="4">
        <v>43130</v>
      </c>
      <c r="B1934" s="11">
        <v>161.699997</v>
      </c>
      <c r="C1934" s="11">
        <v>136.10000600000001</v>
      </c>
      <c r="D1934" s="3">
        <f>B1934-'ADF test'!$E$3*'Profitability analysis'!C1934</f>
        <v>21.710649056989837</v>
      </c>
      <c r="E1934" s="3">
        <f t="shared" si="382"/>
        <v>20.825422436021846</v>
      </c>
      <c r="F1934" s="3">
        <f t="shared" si="378"/>
        <v>1.8914315379220306</v>
      </c>
      <c r="G1934" s="17">
        <f t="shared" si="379"/>
        <v>0.46801938279009614</v>
      </c>
      <c r="H1934" s="30">
        <f t="shared" si="380"/>
        <v>-2</v>
      </c>
      <c r="I1934" s="30">
        <f>(C1934-C1933)*'ADF test'!$E$3</f>
        <v>-1.6457140847200489</v>
      </c>
      <c r="J1934" s="5">
        <f t="shared" si="383"/>
        <v>0</v>
      </c>
      <c r="K1934" s="49">
        <f t="shared" si="389"/>
        <v>-258</v>
      </c>
      <c r="L1934" s="5">
        <f t="shared" si="384"/>
        <v>0</v>
      </c>
      <c r="M1934" s="49">
        <f t="shared" si="390"/>
        <v>-2681</v>
      </c>
      <c r="N1934" s="42">
        <f t="shared" si="381"/>
        <v>0</v>
      </c>
      <c r="P1934" s="5">
        <f t="shared" si="385"/>
        <v>516</v>
      </c>
      <c r="Q1934" s="5">
        <f t="shared" si="386"/>
        <v>-424.59423385777262</v>
      </c>
      <c r="R1934" s="5">
        <f t="shared" si="387"/>
        <v>91.405766142227378</v>
      </c>
      <c r="S1934" s="3">
        <f t="shared" si="388"/>
        <v>49494.899193326084</v>
      </c>
    </row>
    <row r="1935" spans="1:19" x14ac:dyDescent="0.3">
      <c r="A1935" s="4">
        <v>43131</v>
      </c>
      <c r="B1935" s="11">
        <v>157.199997</v>
      </c>
      <c r="C1935" s="11">
        <v>136.25</v>
      </c>
      <c r="D1935" s="3">
        <f>B1935-'ADF test'!$E$3*'Profitability analysis'!C1935</f>
        <v>17.056368665147943</v>
      </c>
      <c r="E1935" s="3">
        <f t="shared" si="382"/>
        <v>20.661282644706748</v>
      </c>
      <c r="F1935" s="3">
        <f t="shared" si="378"/>
        <v>1.9983704263351532</v>
      </c>
      <c r="G1935" s="17">
        <f t="shared" si="379"/>
        <v>-1.8039268055872508</v>
      </c>
      <c r="H1935" s="30">
        <f t="shared" si="380"/>
        <v>-4.5</v>
      </c>
      <c r="I1935" s="30">
        <f>(C1935-C1934)*'ADF test'!$E$3</f>
        <v>0.1542803918418843</v>
      </c>
      <c r="J1935" s="5">
        <f t="shared" si="383"/>
        <v>10</v>
      </c>
      <c r="K1935" s="49">
        <f t="shared" si="389"/>
        <v>-248</v>
      </c>
      <c r="L1935" s="5">
        <f t="shared" si="384"/>
        <v>0</v>
      </c>
      <c r="M1935" s="49">
        <f t="shared" si="390"/>
        <v>-2681</v>
      </c>
      <c r="N1935" s="42">
        <f t="shared" si="381"/>
        <v>10</v>
      </c>
      <c r="P1935" s="5">
        <f t="shared" si="385"/>
        <v>1161</v>
      </c>
      <c r="Q1935" s="5">
        <f t="shared" si="386"/>
        <v>39.804341095206148</v>
      </c>
      <c r="R1935" s="5">
        <f t="shared" si="387"/>
        <v>1200.8043410952062</v>
      </c>
      <c r="S1935" s="3">
        <f t="shared" si="388"/>
        <v>50695.703534421293</v>
      </c>
    </row>
    <row r="1936" spans="1:19" x14ac:dyDescent="0.3">
      <c r="A1936" s="4">
        <v>43132</v>
      </c>
      <c r="B1936" s="11">
        <v>153.5</v>
      </c>
      <c r="C1936" s="11">
        <v>132.10000600000001</v>
      </c>
      <c r="D1936" s="3">
        <f>B1936-'ADF test'!$E$3*'Profitability analysis'!C1936</f>
        <v>17.624960411774481</v>
      </c>
      <c r="E1936" s="3">
        <f t="shared" si="382"/>
        <v>20.370571849402708</v>
      </c>
      <c r="F1936" s="3">
        <f t="shared" si="378"/>
        <v>1.763379129554647</v>
      </c>
      <c r="G1936" s="17">
        <f t="shared" si="379"/>
        <v>-1.5570170881639329</v>
      </c>
      <c r="H1936" s="30">
        <f t="shared" si="380"/>
        <v>-3.6999969999999962</v>
      </c>
      <c r="I1936" s="30">
        <f>(C1936-C1935)*'ADF test'!$E$3</f>
        <v>-4.2685887466265315</v>
      </c>
      <c r="J1936" s="5">
        <f t="shared" si="383"/>
        <v>10</v>
      </c>
      <c r="K1936" s="49">
        <f t="shared" si="389"/>
        <v>-238</v>
      </c>
      <c r="L1936" s="5">
        <f t="shared" si="384"/>
        <v>0</v>
      </c>
      <c r="M1936" s="49">
        <f t="shared" si="390"/>
        <v>-2681</v>
      </c>
      <c r="N1936" s="42">
        <f t="shared" si="381"/>
        <v>10</v>
      </c>
      <c r="P1936" s="5">
        <f t="shared" si="385"/>
        <v>917.59925599999906</v>
      </c>
      <c r="Q1936" s="5">
        <f t="shared" si="386"/>
        <v>-1058.6100091633798</v>
      </c>
      <c r="R1936" s="5">
        <f t="shared" si="387"/>
        <v>-141.01075316338074</v>
      </c>
      <c r="S1936" s="3">
        <f t="shared" si="388"/>
        <v>50554.692781257909</v>
      </c>
    </row>
    <row r="1937" spans="1:19" x14ac:dyDescent="0.3">
      <c r="A1937" s="4">
        <v>43133</v>
      </c>
      <c r="B1937" s="11">
        <v>147.550003</v>
      </c>
      <c r="C1937" s="11">
        <v>127.5</v>
      </c>
      <c r="D1937" s="3">
        <f>B1937-'ADF test'!$E$3*'Profitability analysis'!C1937</f>
        <v>16.406424191239381</v>
      </c>
      <c r="E1937" s="3">
        <f t="shared" si="382"/>
        <v>20.191861556022829</v>
      </c>
      <c r="F1937" s="3">
        <f t="shared" si="378"/>
        <v>1.8844184963178652</v>
      </c>
      <c r="G1937" s="17">
        <f t="shared" si="379"/>
        <v>-2.0088092810488511</v>
      </c>
      <c r="H1937" s="30">
        <f t="shared" si="380"/>
        <v>-5.9499969999999962</v>
      </c>
      <c r="I1937" s="30">
        <f>(C1937-C1936)*'ADF test'!$E$3</f>
        <v>-4.731460779464884</v>
      </c>
      <c r="J1937" s="5">
        <f t="shared" si="383"/>
        <v>10</v>
      </c>
      <c r="K1937" s="49">
        <f t="shared" si="389"/>
        <v>-228</v>
      </c>
      <c r="L1937" s="5">
        <f t="shared" si="384"/>
        <v>0</v>
      </c>
      <c r="M1937" s="49">
        <f t="shared" si="390"/>
        <v>-2681</v>
      </c>
      <c r="N1937" s="42">
        <f t="shared" si="381"/>
        <v>10</v>
      </c>
      <c r="P1937" s="5">
        <f t="shared" si="385"/>
        <v>1416.0992859999992</v>
      </c>
      <c r="Q1937" s="5">
        <f t="shared" si="386"/>
        <v>-1126.0876655126424</v>
      </c>
      <c r="R1937" s="5">
        <f t="shared" si="387"/>
        <v>290.01162048735682</v>
      </c>
      <c r="S1937" s="3">
        <f t="shared" si="388"/>
        <v>50844.704401745264</v>
      </c>
    </row>
    <row r="1938" spans="1:19" x14ac:dyDescent="0.3">
      <c r="A1938" s="4">
        <v>43136</v>
      </c>
      <c r="B1938" s="11">
        <v>147.199997</v>
      </c>
      <c r="C1938" s="11">
        <v>126.650002</v>
      </c>
      <c r="D1938" s="3">
        <f>B1938-'ADF test'!$E$3*'Profitability analysis'!C1938</f>
        <v>16.930706659476925</v>
      </c>
      <c r="E1938" s="3">
        <f t="shared" si="382"/>
        <v>20.07729431158419</v>
      </c>
      <c r="F1938" s="3">
        <f t="shared" ref="F1938:F1979" si="391">_xlfn.STDEV.S(D1909:D1938)</f>
        <v>1.9756307859236322</v>
      </c>
      <c r="G1938" s="17">
        <f t="shared" ref="G1938:G1979" si="392">(D1938-E1938)/F1938</f>
        <v>-1.5927002527631675</v>
      </c>
      <c r="H1938" s="30">
        <f t="shared" ref="H1938:H1979" si="393">B1938-B1937</f>
        <v>-0.35000600000000759</v>
      </c>
      <c r="I1938" s="30">
        <f>(C1938-C1937)*'ADF test'!$E$3</f>
        <v>-0.87428846823755946</v>
      </c>
      <c r="J1938" s="5">
        <f t="shared" si="383"/>
        <v>10</v>
      </c>
      <c r="K1938" s="49">
        <f t="shared" si="389"/>
        <v>-218</v>
      </c>
      <c r="L1938" s="5">
        <f t="shared" si="384"/>
        <v>0</v>
      </c>
      <c r="M1938" s="49">
        <f t="shared" si="390"/>
        <v>-2681</v>
      </c>
      <c r="N1938" s="42">
        <f t="shared" si="381"/>
        <v>10</v>
      </c>
      <c r="P1938" s="5">
        <f t="shared" si="385"/>
        <v>79.80136800000173</v>
      </c>
      <c r="Q1938" s="5">
        <f t="shared" si="386"/>
        <v>-199.33777075816354</v>
      </c>
      <c r="R1938" s="5">
        <f t="shared" si="387"/>
        <v>-119.53640275816181</v>
      </c>
      <c r="S1938" s="3">
        <f t="shared" si="388"/>
        <v>50725.167998987105</v>
      </c>
    </row>
    <row r="1939" spans="1:19" x14ac:dyDescent="0.3">
      <c r="A1939" s="4">
        <v>43137</v>
      </c>
      <c r="B1939" s="11">
        <v>142.60000600000001</v>
      </c>
      <c r="C1939" s="11">
        <v>125.25</v>
      </c>
      <c r="D1939" s="3">
        <f>B1939-'ADF test'!$E$3*'Profitability analysis'!C1939</f>
        <v>13.77072564080575</v>
      </c>
      <c r="E1939" s="3">
        <f t="shared" si="382"/>
        <v>19.912489414912383</v>
      </c>
      <c r="F1939" s="3">
        <f t="shared" si="391"/>
        <v>2.2765081304000776</v>
      </c>
      <c r="G1939" s="17">
        <f t="shared" si="392"/>
        <v>-2.6978879153079358</v>
      </c>
      <c r="H1939" s="30">
        <f t="shared" si="393"/>
        <v>-4.5999909999999886</v>
      </c>
      <c r="I1939" s="30">
        <f>(C1939-C1938)*'ADF test'!$E$3</f>
        <v>-1.4400099813288045</v>
      </c>
      <c r="J1939" s="5">
        <f t="shared" si="383"/>
        <v>0</v>
      </c>
      <c r="K1939" s="49">
        <f t="shared" si="389"/>
        <v>-218</v>
      </c>
      <c r="L1939" s="5">
        <f t="shared" si="384"/>
        <v>0</v>
      </c>
      <c r="M1939" s="49">
        <f t="shared" si="390"/>
        <v>-2681</v>
      </c>
      <c r="N1939" s="42">
        <f t="shared" si="381"/>
        <v>0</v>
      </c>
      <c r="P1939" s="5">
        <f t="shared" si="385"/>
        <v>1002.7980379999975</v>
      </c>
      <c r="Q1939" s="5">
        <f t="shared" si="386"/>
        <v>-313.92217592967938</v>
      </c>
      <c r="R1939" s="5">
        <f t="shared" si="387"/>
        <v>688.87586207031814</v>
      </c>
      <c r="S1939" s="3">
        <f t="shared" si="388"/>
        <v>51414.04386105742</v>
      </c>
    </row>
    <row r="1940" spans="1:19" x14ac:dyDescent="0.3">
      <c r="A1940" s="4">
        <v>43138</v>
      </c>
      <c r="B1940" s="11">
        <v>141</v>
      </c>
      <c r="C1940" s="11">
        <v>123.650002</v>
      </c>
      <c r="D1940" s="3">
        <f>B1940-'ADF test'!$E$3*'Profitability analysis'!C1940</f>
        <v>13.816440925565416</v>
      </c>
      <c r="E1940" s="3">
        <f t="shared" si="382"/>
        <v>19.72577987934336</v>
      </c>
      <c r="F1940" s="3">
        <f t="shared" si="391"/>
        <v>2.5336588819698695</v>
      </c>
      <c r="G1940" s="17">
        <f t="shared" si="392"/>
        <v>-2.3323340785258155</v>
      </c>
      <c r="H1940" s="30">
        <f t="shared" si="393"/>
        <v>-1.6000060000000076</v>
      </c>
      <c r="I1940" s="30">
        <f>(C1940-C1939)*'ADF test'!$E$3</f>
        <v>-1.6457212847596809</v>
      </c>
      <c r="J1940" s="5">
        <f t="shared" si="383"/>
        <v>10</v>
      </c>
      <c r="K1940" s="49">
        <f t="shared" si="389"/>
        <v>-208</v>
      </c>
      <c r="L1940" s="5">
        <f t="shared" si="384"/>
        <v>0</v>
      </c>
      <c r="M1940" s="49">
        <f t="shared" si="390"/>
        <v>-2681</v>
      </c>
      <c r="N1940" s="42">
        <f t="shared" si="381"/>
        <v>10</v>
      </c>
      <c r="P1940" s="5">
        <f t="shared" si="385"/>
        <v>348.80130800000165</v>
      </c>
      <c r="Q1940" s="5">
        <f t="shared" si="386"/>
        <v>-358.76724007761044</v>
      </c>
      <c r="R1940" s="5">
        <f t="shared" si="387"/>
        <v>-9.9659320776087839</v>
      </c>
      <c r="S1940" s="3">
        <f t="shared" si="388"/>
        <v>51404.077928979808</v>
      </c>
    </row>
    <row r="1941" spans="1:19" x14ac:dyDescent="0.3">
      <c r="A1941" s="4">
        <v>43139</v>
      </c>
      <c r="B1941" s="11">
        <v>142.35000600000001</v>
      </c>
      <c r="C1941" s="11">
        <v>125.150002</v>
      </c>
      <c r="D1941" s="3">
        <f>B1941-'ADF test'!$E$3*'Profitability analysis'!C1941</f>
        <v>13.62358129252118</v>
      </c>
      <c r="E1941" s="3">
        <f t="shared" si="382"/>
        <v>19.536165233739801</v>
      </c>
      <c r="F1941" s="3">
        <f t="shared" si="391"/>
        <v>2.7677353624646313</v>
      </c>
      <c r="G1941" s="17">
        <f t="shared" si="392"/>
        <v>-2.1362533504480514</v>
      </c>
      <c r="H1941" s="30">
        <f t="shared" si="393"/>
        <v>1.3500060000000076</v>
      </c>
      <c r="I1941" s="30">
        <f>(C1941-C1940)*'ADF test'!$E$3</f>
        <v>1.5428656330442427</v>
      </c>
      <c r="J1941" s="5">
        <f t="shared" si="383"/>
        <v>10</v>
      </c>
      <c r="K1941" s="49">
        <f t="shared" si="389"/>
        <v>-198</v>
      </c>
      <c r="L1941" s="5">
        <f t="shared" si="384"/>
        <v>0</v>
      </c>
      <c r="M1941" s="49">
        <f t="shared" si="390"/>
        <v>-2681</v>
      </c>
      <c r="N1941" s="42">
        <f t="shared" si="381"/>
        <v>10</v>
      </c>
      <c r="P1941" s="5">
        <f t="shared" si="385"/>
        <v>-280.80124800000158</v>
      </c>
      <c r="Q1941" s="5">
        <f t="shared" si="386"/>
        <v>320.9160516732025</v>
      </c>
      <c r="R1941" s="5">
        <f t="shared" si="387"/>
        <v>40.114803673200925</v>
      </c>
      <c r="S1941" s="3">
        <f t="shared" si="388"/>
        <v>51444.192732653006</v>
      </c>
    </row>
    <row r="1942" spans="1:19" x14ac:dyDescent="0.3">
      <c r="A1942" s="4">
        <v>43140</v>
      </c>
      <c r="B1942" s="11">
        <v>142.199997</v>
      </c>
      <c r="C1942" s="11">
        <v>126.25</v>
      </c>
      <c r="D1942" s="3">
        <f>B1942-'ADF test'!$E$3*'Profitability analysis'!C1942</f>
        <v>12.342139552109558</v>
      </c>
      <c r="E1942" s="3">
        <f t="shared" si="382"/>
        <v>19.291549587787038</v>
      </c>
      <c r="F1942" s="3">
        <f t="shared" si="391"/>
        <v>3.06306387721735</v>
      </c>
      <c r="G1942" s="17">
        <f t="shared" si="392"/>
        <v>-2.2687773792006891</v>
      </c>
      <c r="H1942" s="30">
        <f t="shared" si="393"/>
        <v>-0.15000900000001138</v>
      </c>
      <c r="I1942" s="30">
        <f>(C1942-C1941)*'ADF test'!$E$3</f>
        <v>1.1314327404116</v>
      </c>
      <c r="J1942" s="5">
        <f t="shared" si="383"/>
        <v>10</v>
      </c>
      <c r="K1942" s="49">
        <f t="shared" si="389"/>
        <v>-188</v>
      </c>
      <c r="L1942" s="5">
        <f t="shared" si="384"/>
        <v>0</v>
      </c>
      <c r="M1942" s="49">
        <f t="shared" si="390"/>
        <v>-2681</v>
      </c>
      <c r="N1942" s="42">
        <f t="shared" si="381"/>
        <v>10</v>
      </c>
      <c r="P1942" s="5">
        <f t="shared" si="385"/>
        <v>29.701782000002254</v>
      </c>
      <c r="Q1942" s="5">
        <f t="shared" si="386"/>
        <v>224.0236826014968</v>
      </c>
      <c r="R1942" s="5">
        <f t="shared" si="387"/>
        <v>253.72546460149906</v>
      </c>
      <c r="S1942" s="3">
        <f t="shared" si="388"/>
        <v>51697.918197254505</v>
      </c>
    </row>
    <row r="1943" spans="1:19" x14ac:dyDescent="0.3">
      <c r="A1943" s="4">
        <v>43143</v>
      </c>
      <c r="B1943" s="11">
        <v>144.85000600000001</v>
      </c>
      <c r="C1943" s="11">
        <v>127.400002</v>
      </c>
      <c r="D1943" s="3">
        <f>B1943-'ADF test'!$E$3*'Profitability analysis'!C1943</f>
        <v>13.809282842954815</v>
      </c>
      <c r="E1943" s="3">
        <f t="shared" si="382"/>
        <v>19.040981582038444</v>
      </c>
      <c r="F1943" s="3">
        <f t="shared" si="391"/>
        <v>3.1954702053013051</v>
      </c>
      <c r="G1943" s="17">
        <f t="shared" si="392"/>
        <v>-1.6372234453646943</v>
      </c>
      <c r="H1943" s="30">
        <f t="shared" si="393"/>
        <v>2.6500090000000114</v>
      </c>
      <c r="I1943" s="30">
        <f>(C1943-C1942)*'ADF test'!$E$3</f>
        <v>1.1828657091547641</v>
      </c>
      <c r="J1943" s="5">
        <f t="shared" si="383"/>
        <v>10</v>
      </c>
      <c r="K1943" s="49">
        <f t="shared" si="389"/>
        <v>-178</v>
      </c>
      <c r="L1943" s="5">
        <f t="shared" si="384"/>
        <v>0</v>
      </c>
      <c r="M1943" s="49">
        <f t="shared" si="390"/>
        <v>-2681</v>
      </c>
      <c r="N1943" s="42">
        <f t="shared" si="381"/>
        <v>10</v>
      </c>
      <c r="P1943" s="5">
        <f t="shared" si="385"/>
        <v>-498.20169200000214</v>
      </c>
      <c r="Q1943" s="5">
        <f t="shared" si="386"/>
        <v>222.37875332109564</v>
      </c>
      <c r="R1943" s="5">
        <f t="shared" si="387"/>
        <v>-275.8229386789065</v>
      </c>
      <c r="S1943" s="3">
        <f t="shared" si="388"/>
        <v>51422.095258575595</v>
      </c>
    </row>
    <row r="1944" spans="1:19" x14ac:dyDescent="0.3">
      <c r="A1944" s="4">
        <v>43145</v>
      </c>
      <c r="B1944" s="11">
        <v>133.550003</v>
      </c>
      <c r="C1944" s="11">
        <v>121.199997</v>
      </c>
      <c r="D1944" s="3">
        <f>B1944-'ADF test'!$E$3*'Profitability analysis'!C1944</f>
        <v>8.8864629357564553</v>
      </c>
      <c r="E1944" s="3">
        <f t="shared" si="382"/>
        <v>18.64189101258404</v>
      </c>
      <c r="F1944" s="3">
        <f t="shared" si="391"/>
        <v>3.6725921976519231</v>
      </c>
      <c r="G1944" s="17">
        <f t="shared" si="392"/>
        <v>-2.6562786042688677</v>
      </c>
      <c r="H1944" s="30">
        <f t="shared" si="393"/>
        <v>-11.300003000000004</v>
      </c>
      <c r="I1944" s="30">
        <f>(C1944-C1943)*'ADF test'!$E$3</f>
        <v>-6.3771830928016513</v>
      </c>
      <c r="J1944" s="5">
        <f t="shared" si="383"/>
        <v>0</v>
      </c>
      <c r="K1944" s="49">
        <f t="shared" si="389"/>
        <v>-178</v>
      </c>
      <c r="L1944" s="5">
        <f t="shared" si="384"/>
        <v>0</v>
      </c>
      <c r="M1944" s="49">
        <f t="shared" si="390"/>
        <v>-2681</v>
      </c>
      <c r="N1944" s="42">
        <f t="shared" si="381"/>
        <v>0</v>
      </c>
      <c r="P1944" s="5">
        <f t="shared" si="385"/>
        <v>2011.4005340000008</v>
      </c>
      <c r="Q1944" s="5">
        <f t="shared" si="386"/>
        <v>-1135.1385905186939</v>
      </c>
      <c r="R1944" s="5">
        <f t="shared" si="387"/>
        <v>876.26194348130684</v>
      </c>
      <c r="S1944" s="3">
        <f t="shared" si="388"/>
        <v>52298.357202056904</v>
      </c>
    </row>
    <row r="1945" spans="1:19" x14ac:dyDescent="0.3">
      <c r="A1945" s="4">
        <v>43146</v>
      </c>
      <c r="B1945" s="11">
        <v>133.35000600000001</v>
      </c>
      <c r="C1945" s="11">
        <v>120.199997</v>
      </c>
      <c r="D1945" s="3">
        <f>B1945-'ADF test'!$E$3*'Profitability analysis'!C1945</f>
        <v>9.7150430244526262</v>
      </c>
      <c r="E1945" s="3">
        <f t="shared" si="382"/>
        <v>18.25594283522209</v>
      </c>
      <c r="F1945" s="3">
        <f t="shared" si="391"/>
        <v>3.9798589334616041</v>
      </c>
      <c r="G1945" s="17">
        <f t="shared" si="392"/>
        <v>-2.146030789925701</v>
      </c>
      <c r="H1945" s="30">
        <f t="shared" si="393"/>
        <v>-0.19999699999999621</v>
      </c>
      <c r="I1945" s="30">
        <f>(C1945-C1944)*'ADF test'!$E$3</f>
        <v>-1.0285770886961618</v>
      </c>
      <c r="J1945" s="5">
        <f t="shared" si="383"/>
        <v>10</v>
      </c>
      <c r="K1945" s="49">
        <f t="shared" si="389"/>
        <v>-168</v>
      </c>
      <c r="L1945" s="5">
        <f t="shared" si="384"/>
        <v>0</v>
      </c>
      <c r="M1945" s="49">
        <f t="shared" si="390"/>
        <v>-2681</v>
      </c>
      <c r="N1945" s="42">
        <f t="shared" si="381"/>
        <v>10</v>
      </c>
      <c r="P1945" s="5">
        <f t="shared" si="385"/>
        <v>35.599465999999325</v>
      </c>
      <c r="Q1945" s="5">
        <f t="shared" si="386"/>
        <v>-183.08672178791682</v>
      </c>
      <c r="R1945" s="5">
        <f t="shared" si="387"/>
        <v>-147.48725578791749</v>
      </c>
      <c r="S1945" s="3">
        <f t="shared" si="388"/>
        <v>52150.869946268984</v>
      </c>
    </row>
    <row r="1946" spans="1:19" x14ac:dyDescent="0.3">
      <c r="A1946" s="4">
        <v>43147</v>
      </c>
      <c r="B1946" s="11">
        <v>130.449997</v>
      </c>
      <c r="C1946" s="11">
        <v>118.349998</v>
      </c>
      <c r="D1946" s="3">
        <f>B1946-'ADF test'!$E$3*'Profitability analysis'!C1946</f>
        <v>8.7179006099634222</v>
      </c>
      <c r="E1946" s="3">
        <f t="shared" si="382"/>
        <v>17.842899458067304</v>
      </c>
      <c r="F1946" s="3">
        <f t="shared" si="391"/>
        <v>4.3033830072064676</v>
      </c>
      <c r="G1946" s="17">
        <f t="shared" si="392"/>
        <v>-2.1204245201561447</v>
      </c>
      <c r="H1946" s="30">
        <f t="shared" si="393"/>
        <v>-2.9000090000000114</v>
      </c>
      <c r="I1946" s="30">
        <f>(C1946-C1945)*'ADF test'!$E$3</f>
        <v>-1.9028665855108073</v>
      </c>
      <c r="J1946" s="5">
        <f t="shared" si="383"/>
        <v>10</v>
      </c>
      <c r="K1946" s="49">
        <f t="shared" si="389"/>
        <v>-158</v>
      </c>
      <c r="L1946" s="5">
        <f t="shared" si="384"/>
        <v>0</v>
      </c>
      <c r="M1946" s="49">
        <f t="shared" si="390"/>
        <v>-2681</v>
      </c>
      <c r="N1946" s="42">
        <f t="shared" si="381"/>
        <v>10</v>
      </c>
      <c r="P1946" s="5">
        <f t="shared" si="385"/>
        <v>487.20151200000191</v>
      </c>
      <c r="Q1946" s="5">
        <f t="shared" si="386"/>
        <v>-319.68158636581563</v>
      </c>
      <c r="R1946" s="5">
        <f t="shared" si="387"/>
        <v>167.51992563418628</v>
      </c>
      <c r="S1946" s="3">
        <f t="shared" si="388"/>
        <v>52318.389871903171</v>
      </c>
    </row>
    <row r="1947" spans="1:19" x14ac:dyDescent="0.3">
      <c r="A1947" s="4">
        <v>43150</v>
      </c>
      <c r="B1947" s="11">
        <v>125</v>
      </c>
      <c r="C1947" s="11">
        <v>109.650002</v>
      </c>
      <c r="D1947" s="3">
        <f>B1947-'ADF test'!$E$3*'Profitability analysis'!C1947</f>
        <v>12.216520167311671</v>
      </c>
      <c r="E1947" s="3">
        <f t="shared" si="382"/>
        <v>17.485621016400493</v>
      </c>
      <c r="F1947" s="3">
        <f t="shared" si="391"/>
        <v>4.310982616487502</v>
      </c>
      <c r="G1947" s="17">
        <f t="shared" si="392"/>
        <v>-1.2222505442116522</v>
      </c>
      <c r="H1947" s="30">
        <f t="shared" si="393"/>
        <v>-5.4499969999999962</v>
      </c>
      <c r="I1947" s="30">
        <f>(C1947-C1946)*'ADF test'!$E$3</f>
        <v>-8.9486165573482523</v>
      </c>
      <c r="J1947" s="5">
        <f t="shared" si="383"/>
        <v>1</v>
      </c>
      <c r="K1947" s="49">
        <f t="shared" si="389"/>
        <v>-157</v>
      </c>
      <c r="L1947" s="5">
        <f t="shared" si="384"/>
        <v>0</v>
      </c>
      <c r="M1947" s="49">
        <f t="shared" si="390"/>
        <v>-2681</v>
      </c>
      <c r="N1947" s="42">
        <f t="shared" si="381"/>
        <v>1</v>
      </c>
      <c r="P1947" s="5">
        <f t="shared" si="385"/>
        <v>861.0995259999994</v>
      </c>
      <c r="Q1947" s="5">
        <f t="shared" si="386"/>
        <v>-1413.8814160610239</v>
      </c>
      <c r="R1947" s="5">
        <f t="shared" si="387"/>
        <v>-552.78189006102446</v>
      </c>
      <c r="S1947" s="3">
        <f t="shared" si="388"/>
        <v>51765.607981842149</v>
      </c>
    </row>
    <row r="1948" spans="1:19" x14ac:dyDescent="0.3">
      <c r="A1948" s="4">
        <v>43151</v>
      </c>
      <c r="B1948" s="11">
        <v>129.5</v>
      </c>
      <c r="C1948" s="11">
        <v>111.349998</v>
      </c>
      <c r="D1948" s="3">
        <f>B1948-'ADF test'!$E$3*'Profitability analysis'!C1948</f>
        <v>14.967943230836553</v>
      </c>
      <c r="E1948" s="3">
        <f t="shared" si="382"/>
        <v>17.224627593204495</v>
      </c>
      <c r="F1948" s="3">
        <f t="shared" si="391"/>
        <v>4.214216767049046</v>
      </c>
      <c r="G1948" s="17">
        <f t="shared" si="392"/>
        <v>-0.53549318583062766</v>
      </c>
      <c r="H1948" s="30">
        <f t="shared" si="393"/>
        <v>4.5</v>
      </c>
      <c r="I1948" s="30">
        <f>(C1948-C1947)*'ADF test'!$E$3</f>
        <v>1.7485769364751189</v>
      </c>
      <c r="J1948" s="5">
        <f t="shared" si="383"/>
        <v>0</v>
      </c>
      <c r="K1948" s="49">
        <f t="shared" si="389"/>
        <v>-157</v>
      </c>
      <c r="L1948" s="5">
        <f t="shared" si="384"/>
        <v>0</v>
      </c>
      <c r="M1948" s="49">
        <f t="shared" si="390"/>
        <v>-2681</v>
      </c>
      <c r="N1948" s="42">
        <f t="shared" si="381"/>
        <v>0</v>
      </c>
      <c r="P1948" s="5">
        <f t="shared" si="385"/>
        <v>-706.5</v>
      </c>
      <c r="Q1948" s="5">
        <f t="shared" si="386"/>
        <v>274.52657902659365</v>
      </c>
      <c r="R1948" s="5">
        <f t="shared" si="387"/>
        <v>-431.97342097340635</v>
      </c>
      <c r="S1948" s="3">
        <f t="shared" si="388"/>
        <v>51333.634560868741</v>
      </c>
    </row>
    <row r="1949" spans="1:19" x14ac:dyDescent="0.3">
      <c r="A1949" s="4">
        <v>43152</v>
      </c>
      <c r="B1949" s="11">
        <v>128.75</v>
      </c>
      <c r="C1949" s="11">
        <v>109.449997</v>
      </c>
      <c r="D1949" s="3">
        <f>B1949-'ADF test'!$E$3*'Profitability analysis'!C1949</f>
        <v>16.172240727936355</v>
      </c>
      <c r="E1949" s="3">
        <f t="shared" si="382"/>
        <v>17.077444044040156</v>
      </c>
      <c r="F1949" s="3">
        <f t="shared" si="391"/>
        <v>4.1695783319494035</v>
      </c>
      <c r="G1949" s="17">
        <f t="shared" si="392"/>
        <v>-0.21709708849158166</v>
      </c>
      <c r="H1949" s="30">
        <f t="shared" si="393"/>
        <v>-0.75</v>
      </c>
      <c r="I1949" s="30">
        <f>(C1949-C1948)*'ADF test'!$E$3</f>
        <v>-1.9542974970997995</v>
      </c>
      <c r="J1949" s="5">
        <f t="shared" si="383"/>
        <v>0</v>
      </c>
      <c r="K1949" s="49">
        <f t="shared" si="389"/>
        <v>-157</v>
      </c>
      <c r="L1949" s="5">
        <f t="shared" si="384"/>
        <v>0</v>
      </c>
      <c r="M1949" s="49">
        <f t="shared" si="390"/>
        <v>-2681</v>
      </c>
      <c r="N1949" s="42">
        <f t="shared" si="381"/>
        <v>0</v>
      </c>
      <c r="P1949" s="5">
        <f t="shared" si="385"/>
        <v>117.75</v>
      </c>
      <c r="Q1949" s="5">
        <f t="shared" si="386"/>
        <v>-306.82470704466851</v>
      </c>
      <c r="R1949" s="5">
        <f t="shared" si="387"/>
        <v>-189.07470704466851</v>
      </c>
      <c r="S1949" s="3">
        <f t="shared" si="388"/>
        <v>51144.559853824074</v>
      </c>
    </row>
    <row r="1950" spans="1:19" x14ac:dyDescent="0.3">
      <c r="A1950" s="4">
        <v>43153</v>
      </c>
      <c r="B1950" s="11">
        <v>129</v>
      </c>
      <c r="C1950" s="11">
        <v>107.349998</v>
      </c>
      <c r="D1950" s="3">
        <f>B1950-'ADF test'!$E$3*'Profitability analysis'!C1950</f>
        <v>18.582251585621208</v>
      </c>
      <c r="E1950" s="3">
        <f t="shared" si="382"/>
        <v>16.96245125198018</v>
      </c>
      <c r="F1950" s="3">
        <f t="shared" si="391"/>
        <v>4.0747155221560662</v>
      </c>
      <c r="G1950" s="17">
        <f t="shared" si="392"/>
        <v>0.39752476579860418</v>
      </c>
      <c r="H1950" s="30">
        <f t="shared" si="393"/>
        <v>0.25</v>
      </c>
      <c r="I1950" s="30">
        <f>(C1950-C1949)*'ADF test'!$E$3</f>
        <v>-2.1600108576848478</v>
      </c>
      <c r="J1950" s="5">
        <f t="shared" si="383"/>
        <v>0</v>
      </c>
      <c r="K1950" s="49">
        <f t="shared" si="389"/>
        <v>-157</v>
      </c>
      <c r="L1950" s="5">
        <f t="shared" si="384"/>
        <v>0</v>
      </c>
      <c r="M1950" s="49">
        <f t="shared" si="390"/>
        <v>-2681</v>
      </c>
      <c r="N1950" s="42">
        <f t="shared" si="381"/>
        <v>0</v>
      </c>
      <c r="P1950" s="5">
        <f t="shared" si="385"/>
        <v>-39.25</v>
      </c>
      <c r="Q1950" s="5">
        <f t="shared" si="386"/>
        <v>-339.1217046565211</v>
      </c>
      <c r="R1950" s="5">
        <f t="shared" si="387"/>
        <v>-378.3717046565211</v>
      </c>
      <c r="S1950" s="3">
        <f t="shared" si="388"/>
        <v>50766.188149167552</v>
      </c>
    </row>
    <row r="1951" spans="1:19" x14ac:dyDescent="0.3">
      <c r="A1951" s="4">
        <v>43154</v>
      </c>
      <c r="B1951" s="11">
        <v>128.949997</v>
      </c>
      <c r="C1951" s="11">
        <v>108.599998</v>
      </c>
      <c r="D1951" s="3">
        <f>B1951-'ADF test'!$E$3*'Profitability analysis'!C1951</f>
        <v>17.246527224751006</v>
      </c>
      <c r="E1951" s="3">
        <f t="shared" si="382"/>
        <v>16.897362236894576</v>
      </c>
      <c r="F1951" s="3">
        <f t="shared" si="391"/>
        <v>4.053293502049681</v>
      </c>
      <c r="G1951" s="17">
        <f t="shared" si="392"/>
        <v>8.6143524440029526E-2</v>
      </c>
      <c r="H1951" s="30">
        <f t="shared" si="393"/>
        <v>-5.0003000000003794E-2</v>
      </c>
      <c r="I1951" s="30">
        <f>(C1951-C1950)*'ADF test'!$E$3</f>
        <v>1.2857213608702023</v>
      </c>
      <c r="J1951" s="5">
        <f t="shared" si="383"/>
        <v>0</v>
      </c>
      <c r="K1951" s="49">
        <f t="shared" si="389"/>
        <v>-157</v>
      </c>
      <c r="L1951" s="5">
        <f t="shared" si="384"/>
        <v>0</v>
      </c>
      <c r="M1951" s="49">
        <f t="shared" si="390"/>
        <v>-2681</v>
      </c>
      <c r="N1951" s="42">
        <f t="shared" si="381"/>
        <v>0</v>
      </c>
      <c r="P1951" s="5">
        <f t="shared" si="385"/>
        <v>7.8504710000005957</v>
      </c>
      <c r="Q1951" s="5">
        <f t="shared" si="386"/>
        <v>201.85825365662177</v>
      </c>
      <c r="R1951" s="5">
        <f t="shared" si="387"/>
        <v>209.70872465662237</v>
      </c>
      <c r="S1951" s="3">
        <f t="shared" si="388"/>
        <v>50975.896873824175</v>
      </c>
    </row>
    <row r="1952" spans="1:19" x14ac:dyDescent="0.3">
      <c r="A1952" s="4">
        <v>43157</v>
      </c>
      <c r="B1952" s="11">
        <v>127.25</v>
      </c>
      <c r="C1952" s="11">
        <v>107.599998</v>
      </c>
      <c r="D1952" s="3">
        <f>B1952-'ADF test'!$E$3*'Profitability analysis'!C1952</f>
        <v>16.575107313447162</v>
      </c>
      <c r="E1952" s="3">
        <f t="shared" si="382"/>
        <v>16.673749147234769</v>
      </c>
      <c r="F1952" s="3">
        <f t="shared" si="391"/>
        <v>3.869720948898149</v>
      </c>
      <c r="G1952" s="17">
        <f t="shared" si="392"/>
        <v>-2.5490683977017425E-2</v>
      </c>
      <c r="H1952" s="30">
        <f t="shared" si="393"/>
        <v>-1.6999969999999962</v>
      </c>
      <c r="I1952" s="30">
        <f>(C1952-C1951)*'ADF test'!$E$3</f>
        <v>-1.0285770886961618</v>
      </c>
      <c r="J1952" s="5">
        <f t="shared" si="383"/>
        <v>0</v>
      </c>
      <c r="K1952" s="49">
        <f t="shared" si="389"/>
        <v>-157</v>
      </c>
      <c r="L1952" s="5">
        <f t="shared" si="384"/>
        <v>0</v>
      </c>
      <c r="M1952" s="49">
        <f t="shared" si="390"/>
        <v>-2681</v>
      </c>
      <c r="N1952" s="42">
        <f t="shared" si="381"/>
        <v>0</v>
      </c>
      <c r="P1952" s="5">
        <f t="shared" si="385"/>
        <v>266.8995289999994</v>
      </c>
      <c r="Q1952" s="5">
        <f t="shared" si="386"/>
        <v>-161.4866029252974</v>
      </c>
      <c r="R1952" s="5">
        <f t="shared" si="387"/>
        <v>105.412926074702</v>
      </c>
      <c r="S1952" s="3">
        <f t="shared" si="388"/>
        <v>51081.309799898874</v>
      </c>
    </row>
    <row r="1953" spans="1:19" x14ac:dyDescent="0.3">
      <c r="A1953" s="4">
        <v>43158</v>
      </c>
      <c r="B1953" s="11">
        <v>118.449997</v>
      </c>
      <c r="C1953" s="11">
        <v>103.050003</v>
      </c>
      <c r="D1953" s="3">
        <f>B1953-'ADF test'!$E$3*'Profitability analysis'!C1953</f>
        <v>12.455124924129251</v>
      </c>
      <c r="E1953" s="3">
        <f t="shared" si="382"/>
        <v>16.384993963907558</v>
      </c>
      <c r="F1953" s="3">
        <f t="shared" si="391"/>
        <v>3.8498251465816882</v>
      </c>
      <c r="G1953" s="17">
        <f t="shared" si="392"/>
        <v>-1.0207915658890874</v>
      </c>
      <c r="H1953" s="30">
        <f t="shared" si="393"/>
        <v>-8.8000030000000038</v>
      </c>
      <c r="I1953" s="30">
        <f>(C1953-C1952)*'ADF test'!$E$3</f>
        <v>-4.6800206106820879</v>
      </c>
      <c r="J1953" s="5">
        <f t="shared" si="383"/>
        <v>1</v>
      </c>
      <c r="K1953" s="49">
        <f t="shared" si="389"/>
        <v>-156</v>
      </c>
      <c r="L1953" s="5">
        <f t="shared" si="384"/>
        <v>0</v>
      </c>
      <c r="M1953" s="49">
        <f t="shared" si="390"/>
        <v>-2681</v>
      </c>
      <c r="N1953" s="42">
        <f t="shared" si="381"/>
        <v>1</v>
      </c>
      <c r="P1953" s="5">
        <f t="shared" si="385"/>
        <v>1381.6004710000007</v>
      </c>
      <c r="Q1953" s="5">
        <f t="shared" si="386"/>
        <v>-734.76323587708782</v>
      </c>
      <c r="R1953" s="5">
        <f t="shared" si="387"/>
        <v>646.83723512291283</v>
      </c>
      <c r="S1953" s="3">
        <f t="shared" si="388"/>
        <v>51728.147035021786</v>
      </c>
    </row>
    <row r="1954" spans="1:19" x14ac:dyDescent="0.3">
      <c r="A1954" s="4">
        <v>43159</v>
      </c>
      <c r="B1954" s="11">
        <v>116.199997</v>
      </c>
      <c r="C1954" s="11">
        <v>105.550003</v>
      </c>
      <c r="D1954" s="3">
        <f>B1954-'ADF test'!$E$3*'Profitability analysis'!C1954</f>
        <v>7.6336822023888402</v>
      </c>
      <c r="E1954" s="3">
        <f t="shared" si="382"/>
        <v>16.010714764429871</v>
      </c>
      <c r="F1954" s="3">
        <f t="shared" si="391"/>
        <v>4.1358838396899467</v>
      </c>
      <c r="G1954" s="17">
        <f t="shared" si="392"/>
        <v>-2.0254516052049056</v>
      </c>
      <c r="H1954" s="30">
        <f t="shared" si="393"/>
        <v>-2.25</v>
      </c>
      <c r="I1954" s="30">
        <f>(C1954-C1953)*'ADF test'!$E$3</f>
        <v>2.5714427217404046</v>
      </c>
      <c r="J1954" s="5">
        <f t="shared" si="383"/>
        <v>10</v>
      </c>
      <c r="K1954" s="49">
        <f t="shared" si="389"/>
        <v>-146</v>
      </c>
      <c r="L1954" s="5">
        <f t="shared" si="384"/>
        <v>0</v>
      </c>
      <c r="M1954" s="49">
        <f t="shared" si="390"/>
        <v>-2681</v>
      </c>
      <c r="N1954" s="42">
        <f t="shared" si="381"/>
        <v>10</v>
      </c>
      <c r="P1954" s="5">
        <f t="shared" si="385"/>
        <v>351</v>
      </c>
      <c r="Q1954" s="5">
        <f t="shared" si="386"/>
        <v>401.14506459150311</v>
      </c>
      <c r="R1954" s="5">
        <f t="shared" si="387"/>
        <v>752.14506459150311</v>
      </c>
      <c r="S1954" s="3">
        <f t="shared" si="388"/>
        <v>52480.292099613289</v>
      </c>
    </row>
    <row r="1955" spans="1:19" x14ac:dyDescent="0.3">
      <c r="A1955" s="4">
        <v>43160</v>
      </c>
      <c r="B1955" s="11">
        <v>113.150002</v>
      </c>
      <c r="C1955" s="11">
        <v>103.599998</v>
      </c>
      <c r="D1955" s="3">
        <f>B1955-'ADF test'!$E$3*'Profitability analysis'!C1955</f>
        <v>6.5894176682318175</v>
      </c>
      <c r="E1955" s="3">
        <f t="shared" si="382"/>
        <v>15.675245293877076</v>
      </c>
      <c r="F1955" s="3">
        <f t="shared" si="391"/>
        <v>4.4761128062651148</v>
      </c>
      <c r="G1955" s="17">
        <f t="shared" si="392"/>
        <v>-2.029847776161501</v>
      </c>
      <c r="H1955" s="30">
        <f t="shared" si="393"/>
        <v>-3.0499949999999956</v>
      </c>
      <c r="I1955" s="30">
        <f>(C1955-C1954)*'ADF test'!$E$3</f>
        <v>-2.0057304658429636</v>
      </c>
      <c r="J1955" s="5">
        <f t="shared" si="383"/>
        <v>10</v>
      </c>
      <c r="K1955" s="49">
        <f t="shared" si="389"/>
        <v>-136</v>
      </c>
      <c r="L1955" s="5">
        <f t="shared" si="384"/>
        <v>0</v>
      </c>
      <c r="M1955" s="49">
        <f t="shared" si="390"/>
        <v>-2681</v>
      </c>
      <c r="N1955" s="42">
        <f t="shared" ref="N1955:N1979" si="394">IF(J1955&lt;&gt;"",J1955,IF(L1955&lt;&gt;"",L1955,N1954))</f>
        <v>10</v>
      </c>
      <c r="P1955" s="5">
        <f t="shared" si="385"/>
        <v>445.29926999999935</v>
      </c>
      <c r="Q1955" s="5">
        <f t="shared" si="386"/>
        <v>-292.8366480130727</v>
      </c>
      <c r="R1955" s="5">
        <f t="shared" si="387"/>
        <v>152.46262198692665</v>
      </c>
      <c r="S1955" s="3">
        <f t="shared" si="388"/>
        <v>52632.754721600213</v>
      </c>
    </row>
    <row r="1956" spans="1:19" x14ac:dyDescent="0.3">
      <c r="A1956" s="4">
        <v>43164</v>
      </c>
      <c r="B1956" s="11">
        <v>110.650002</v>
      </c>
      <c r="C1956" s="11">
        <v>100.75</v>
      </c>
      <c r="D1956" s="3">
        <f>B1956-'ADF test'!$E$3*'Profitability analysis'!C1956</f>
        <v>7.0208603138617036</v>
      </c>
      <c r="E1956" s="3">
        <f t="shared" ref="E1956:E1979" si="395">AVERAGE(D1927:D1956)</f>
        <v>15.23644343639949</v>
      </c>
      <c r="F1956" s="3">
        <f t="shared" si="391"/>
        <v>4.6602383646094028</v>
      </c>
      <c r="G1956" s="17">
        <f t="shared" si="392"/>
        <v>-1.762910495078587</v>
      </c>
      <c r="H1956" s="30">
        <f t="shared" si="393"/>
        <v>-2.5</v>
      </c>
      <c r="I1956" s="30">
        <f>(C1956-C1955)*'ADF test'!$E$3</f>
        <v>-2.931442645629883</v>
      </c>
      <c r="J1956" s="5">
        <f t="shared" ref="J1956:J1979" si="396">IF(AND(G1956&lt;-1.5,G1956&gt;-2.5),10,IF(AND(G1956&lt;-1,G1956&gt;-1.5),1,IF(AND(G1956&gt;1.5,G1956&lt;2.5),-10,IF(AND(G1956&gt;1,G1956&lt;1.5),-1,0))))</f>
        <v>10</v>
      </c>
      <c r="K1956" s="49">
        <f t="shared" si="389"/>
        <v>-126</v>
      </c>
      <c r="L1956" s="5">
        <f t="shared" ref="L1956:L1979" si="397">IF(AND(G1956&gt;1.5,G1956&lt;2.5),-10,IF(AND(G1956&gt;1,G1956&lt;1.5),-1,0))</f>
        <v>0</v>
      </c>
      <c r="M1956" s="49">
        <f t="shared" si="390"/>
        <v>-2681</v>
      </c>
      <c r="N1956" s="42">
        <f t="shared" si="394"/>
        <v>10</v>
      </c>
      <c r="P1956" s="5">
        <f t="shared" ref="P1956:P1979" si="398">K1955*H1956</f>
        <v>340</v>
      </c>
      <c r="Q1956" s="5">
        <f t="shared" ref="Q1956:Q1979" si="399">I1956*-1*K1955</f>
        <v>-398.67619980566411</v>
      </c>
      <c r="R1956" s="5">
        <f t="shared" ref="R1956:R1979" si="400">SUM(P1956:Q1956)</f>
        <v>-58.676199805664112</v>
      </c>
      <c r="S1956" s="3">
        <f t="shared" ref="S1956:S1979" si="401">R1956+S1955</f>
        <v>52574.078521794552</v>
      </c>
    </row>
    <row r="1957" spans="1:19" x14ac:dyDescent="0.3">
      <c r="A1957" s="4">
        <v>43165</v>
      </c>
      <c r="B1957" s="11">
        <v>103.5</v>
      </c>
      <c r="C1957" s="11">
        <v>96.75</v>
      </c>
      <c r="D1957" s="3">
        <f>B1957-'ADF test'!$E$3*'Profitability analysis'!C1957</f>
        <v>3.9851666686463432</v>
      </c>
      <c r="E1957" s="3">
        <f t="shared" si="395"/>
        <v>14.747308137345639</v>
      </c>
      <c r="F1957" s="3">
        <f t="shared" si="391"/>
        <v>5.0429705856371134</v>
      </c>
      <c r="G1957" s="17">
        <f t="shared" si="392"/>
        <v>-2.134087694136261</v>
      </c>
      <c r="H1957" s="30">
        <f t="shared" si="393"/>
        <v>-7.1500020000000006</v>
      </c>
      <c r="I1957" s="30">
        <f>(C1957-C1956)*'ADF test'!$E$3</f>
        <v>-4.1143083547846473</v>
      </c>
      <c r="J1957" s="5">
        <f t="shared" si="396"/>
        <v>10</v>
      </c>
      <c r="K1957" s="49">
        <f t="shared" ref="K1957:K1978" si="402">J1957+K1956</f>
        <v>-116</v>
      </c>
      <c r="L1957" s="5">
        <f t="shared" si="397"/>
        <v>0</v>
      </c>
      <c r="M1957" s="49">
        <f t="shared" ref="M1957:M1979" si="403">L1957+M1956</f>
        <v>-2681</v>
      </c>
      <c r="N1957" s="42">
        <f t="shared" si="394"/>
        <v>10</v>
      </c>
      <c r="P1957" s="5">
        <f t="shared" si="398"/>
        <v>900.90025200000014</v>
      </c>
      <c r="Q1957" s="5">
        <f t="shared" si="399"/>
        <v>-518.40285270286552</v>
      </c>
      <c r="R1957" s="5">
        <f t="shared" si="400"/>
        <v>382.49739929713462</v>
      </c>
      <c r="S1957" s="3">
        <f t="shared" si="401"/>
        <v>52956.575921091688</v>
      </c>
    </row>
    <row r="1958" spans="1:19" x14ac:dyDescent="0.3">
      <c r="A1958" s="4">
        <v>43166</v>
      </c>
      <c r="B1958" s="11">
        <v>101.050003</v>
      </c>
      <c r="C1958" s="11">
        <v>95.699996999999996</v>
      </c>
      <c r="D1958" s="3">
        <f>B1958-'ADF test'!$E$3*'Profitability analysis'!C1958</f>
        <v>2.6151786975085827</v>
      </c>
      <c r="E1958" s="3">
        <f t="shared" si="395"/>
        <v>14.18246011588476</v>
      </c>
      <c r="F1958" s="3">
        <f t="shared" si="391"/>
        <v>5.4201540214739161</v>
      </c>
      <c r="G1958" s="17">
        <f t="shared" si="392"/>
        <v>-2.1341241176077608</v>
      </c>
      <c r="H1958" s="30">
        <f t="shared" si="393"/>
        <v>-2.4499969999999962</v>
      </c>
      <c r="I1958" s="30">
        <f>(C1958-C1957)*'ADF test'!$E$3</f>
        <v>-1.0800090288622399</v>
      </c>
      <c r="J1958" s="5">
        <f t="shared" si="396"/>
        <v>10</v>
      </c>
      <c r="K1958" s="49">
        <f t="shared" si="402"/>
        <v>-106</v>
      </c>
      <c r="L1958" s="5">
        <f t="shared" si="397"/>
        <v>0</v>
      </c>
      <c r="M1958" s="49">
        <f t="shared" si="403"/>
        <v>-2681</v>
      </c>
      <c r="N1958" s="42">
        <f t="shared" si="394"/>
        <v>10</v>
      </c>
      <c r="P1958" s="5">
        <f t="shared" si="398"/>
        <v>284.19965199999956</v>
      </c>
      <c r="Q1958" s="5">
        <f t="shared" si="399"/>
        <v>-125.28104734801983</v>
      </c>
      <c r="R1958" s="5">
        <f t="shared" si="400"/>
        <v>158.91860465197973</v>
      </c>
      <c r="S1958" s="3">
        <f t="shared" si="401"/>
        <v>53115.49452574367</v>
      </c>
    </row>
    <row r="1959" spans="1:19" x14ac:dyDescent="0.3">
      <c r="A1959" s="4">
        <v>43167</v>
      </c>
      <c r="B1959" s="11">
        <v>99.650002000000001</v>
      </c>
      <c r="C1959" s="11">
        <v>96.25</v>
      </c>
      <c r="D1959" s="3">
        <f>B1959-'ADF test'!$E$3*'Profitability analysis'!C1959</f>
        <v>0.64945721299442027</v>
      </c>
      <c r="E1959" s="3">
        <f t="shared" si="395"/>
        <v>13.539468608650202</v>
      </c>
      <c r="F1959" s="3">
        <f t="shared" si="391"/>
        <v>5.841477617820324</v>
      </c>
      <c r="G1959" s="17">
        <f t="shared" si="392"/>
        <v>-2.2066354164112214</v>
      </c>
      <c r="H1959" s="30">
        <f t="shared" si="393"/>
        <v>-1.4000010000000032</v>
      </c>
      <c r="I1959" s="30">
        <f>(C1959-C1958)*'ADF test'!$E$3</f>
        <v>0.56572048451415902</v>
      </c>
      <c r="J1959" s="5">
        <f t="shared" si="396"/>
        <v>10</v>
      </c>
      <c r="K1959" s="49">
        <f t="shared" si="402"/>
        <v>-96</v>
      </c>
      <c r="L1959" s="5">
        <f t="shared" si="397"/>
        <v>0</v>
      </c>
      <c r="M1959" s="49">
        <f t="shared" si="403"/>
        <v>-2681</v>
      </c>
      <c r="N1959" s="42">
        <f t="shared" si="394"/>
        <v>10</v>
      </c>
      <c r="P1959" s="5">
        <f t="shared" si="398"/>
        <v>148.40010600000033</v>
      </c>
      <c r="Q1959" s="5">
        <f t="shared" si="399"/>
        <v>59.966371358500858</v>
      </c>
      <c r="R1959" s="5">
        <f t="shared" si="400"/>
        <v>208.36647735850119</v>
      </c>
      <c r="S1959" s="3">
        <f t="shared" si="401"/>
        <v>53323.861003102174</v>
      </c>
    </row>
    <row r="1960" spans="1:19" x14ac:dyDescent="0.3">
      <c r="A1960" s="4">
        <v>43168</v>
      </c>
      <c r="B1960" s="11">
        <v>97.650002000000001</v>
      </c>
      <c r="C1960" s="11">
        <v>93.449996999999996</v>
      </c>
      <c r="D1960" s="3">
        <f>B1960-'ADF test'!$E$3*'Profitability analysis'!C1960</f>
        <v>1.5294761470749449</v>
      </c>
      <c r="E1960" s="3">
        <f t="shared" si="395"/>
        <v>12.920288040256349</v>
      </c>
      <c r="F1960" s="3">
        <f t="shared" si="391"/>
        <v>6.1003011333643</v>
      </c>
      <c r="G1960" s="17">
        <f t="shared" si="392"/>
        <v>-1.8672540329004055</v>
      </c>
      <c r="H1960" s="30">
        <f t="shared" si="393"/>
        <v>-2</v>
      </c>
      <c r="I1960" s="30">
        <f>(C1960-C1959)*'ADF test'!$E$3</f>
        <v>-2.8800189340805229</v>
      </c>
      <c r="J1960" s="5">
        <f t="shared" si="396"/>
        <v>10</v>
      </c>
      <c r="K1960" s="49">
        <f t="shared" si="402"/>
        <v>-86</v>
      </c>
      <c r="L1960" s="5">
        <f t="shared" si="397"/>
        <v>0</v>
      </c>
      <c r="M1960" s="49">
        <f t="shared" si="403"/>
        <v>-2681</v>
      </c>
      <c r="N1960" s="42">
        <f t="shared" si="394"/>
        <v>10</v>
      </c>
      <c r="P1960" s="5">
        <f t="shared" si="398"/>
        <v>192</v>
      </c>
      <c r="Q1960" s="5">
        <f t="shared" si="399"/>
        <v>-276.4818176717302</v>
      </c>
      <c r="R1960" s="5">
        <f t="shared" si="400"/>
        <v>-84.481817671730198</v>
      </c>
      <c r="S1960" s="3">
        <f t="shared" si="401"/>
        <v>53239.379185430444</v>
      </c>
    </row>
    <row r="1961" spans="1:19" x14ac:dyDescent="0.3">
      <c r="A1961" s="4">
        <v>43171</v>
      </c>
      <c r="B1961" s="11">
        <v>95.099997999999999</v>
      </c>
      <c r="C1961" s="11">
        <v>91.150002000000001</v>
      </c>
      <c r="D1961" s="3">
        <f>B1961-'ADF test'!$E$3*'Profitability analysis'!C1961</f>
        <v>1.3451943081906705</v>
      </c>
      <c r="E1961" s="3">
        <f t="shared" si="395"/>
        <v>12.321965361709239</v>
      </c>
      <c r="F1961" s="3">
        <f t="shared" si="391"/>
        <v>6.3294720678113645</v>
      </c>
      <c r="G1961" s="17">
        <f t="shared" si="392"/>
        <v>-1.7342316919828307</v>
      </c>
      <c r="H1961" s="30">
        <f t="shared" si="393"/>
        <v>-2.5500040000000013</v>
      </c>
      <c r="I1961" s="30">
        <f>(C1961-C1960)*'ADF test'!$E$3</f>
        <v>-2.3657221611157242</v>
      </c>
      <c r="J1961" s="5">
        <f t="shared" si="396"/>
        <v>10</v>
      </c>
      <c r="K1961" s="49">
        <f t="shared" si="402"/>
        <v>-76</v>
      </c>
      <c r="L1961" s="5">
        <f t="shared" si="397"/>
        <v>0</v>
      </c>
      <c r="M1961" s="49">
        <f t="shared" si="403"/>
        <v>-2681</v>
      </c>
      <c r="N1961" s="42">
        <f t="shared" si="394"/>
        <v>10</v>
      </c>
      <c r="P1961" s="5">
        <f t="shared" si="398"/>
        <v>219.30034400000011</v>
      </c>
      <c r="Q1961" s="5">
        <f t="shared" si="399"/>
        <v>-203.45210585595228</v>
      </c>
      <c r="R1961" s="5">
        <f t="shared" si="400"/>
        <v>15.848238144047826</v>
      </c>
      <c r="S1961" s="3">
        <f t="shared" si="401"/>
        <v>53255.227423574492</v>
      </c>
    </row>
    <row r="1962" spans="1:19" x14ac:dyDescent="0.3">
      <c r="A1962" s="4">
        <v>43172</v>
      </c>
      <c r="B1962" s="11">
        <v>102.150002</v>
      </c>
      <c r="C1962" s="11">
        <v>97.5</v>
      </c>
      <c r="D1962" s="3">
        <f>B1962-'ADF test'!$E$3*'Profitability analysis'!C1962</f>
        <v>1.863735852124222</v>
      </c>
      <c r="E1962" s="3">
        <f t="shared" si="395"/>
        <v>11.597450167536078</v>
      </c>
      <c r="F1962" s="3">
        <f t="shared" si="391"/>
        <v>6.2374158723176469</v>
      </c>
      <c r="G1962" s="17">
        <f t="shared" si="392"/>
        <v>-1.5605363686925502</v>
      </c>
      <c r="H1962" s="30">
        <f t="shared" si="393"/>
        <v>7.0500040000000013</v>
      </c>
      <c r="I1962" s="30">
        <f>(C1962-C1961)*'ADF test'!$E$3</f>
        <v>6.5314624560664498</v>
      </c>
      <c r="J1962" s="5">
        <f t="shared" si="396"/>
        <v>10</v>
      </c>
      <c r="K1962" s="49">
        <f t="shared" si="402"/>
        <v>-66</v>
      </c>
      <c r="L1962" s="5">
        <f t="shared" si="397"/>
        <v>0</v>
      </c>
      <c r="M1962" s="49">
        <f t="shared" si="403"/>
        <v>-2681</v>
      </c>
      <c r="N1962" s="42">
        <f t="shared" si="394"/>
        <v>10</v>
      </c>
      <c r="P1962" s="5">
        <f t="shared" si="398"/>
        <v>-535.8003040000001</v>
      </c>
      <c r="Q1962" s="5">
        <f t="shared" si="399"/>
        <v>496.39114666105019</v>
      </c>
      <c r="R1962" s="5">
        <f t="shared" si="400"/>
        <v>-39.40915733894991</v>
      </c>
      <c r="S1962" s="3">
        <f t="shared" si="401"/>
        <v>53215.818266235539</v>
      </c>
    </row>
    <row r="1963" spans="1:19" x14ac:dyDescent="0.3">
      <c r="A1963" s="4">
        <v>43173</v>
      </c>
      <c r="B1963" s="11">
        <v>103.050003</v>
      </c>
      <c r="C1963" s="11">
        <v>102</v>
      </c>
      <c r="D1963" s="3">
        <f>B1963-'ADF test'!$E$3*'Profitability analysis'!C1963</f>
        <v>-1.8648600470085057</v>
      </c>
      <c r="E1963" s="3">
        <f t="shared" si="395"/>
        <v>10.799790333560138</v>
      </c>
      <c r="F1963" s="3">
        <f t="shared" si="391"/>
        <v>6.381095646965953</v>
      </c>
      <c r="G1963" s="17">
        <f t="shared" si="392"/>
        <v>-1.9847140806595429</v>
      </c>
      <c r="H1963" s="30">
        <f t="shared" si="393"/>
        <v>0.90000100000000316</v>
      </c>
      <c r="I1963" s="30">
        <f>(C1963-C1962)*'ADF test'!$E$3</f>
        <v>4.6285968991327282</v>
      </c>
      <c r="J1963" s="5">
        <f t="shared" si="396"/>
        <v>10</v>
      </c>
      <c r="K1963" s="49">
        <f t="shared" si="402"/>
        <v>-56</v>
      </c>
      <c r="L1963" s="5">
        <f t="shared" si="397"/>
        <v>0</v>
      </c>
      <c r="M1963" s="49">
        <f t="shared" si="403"/>
        <v>-2681</v>
      </c>
      <c r="N1963" s="42">
        <f t="shared" si="394"/>
        <v>10</v>
      </c>
      <c r="P1963" s="5">
        <f t="shared" si="398"/>
        <v>-59.400066000000209</v>
      </c>
      <c r="Q1963" s="5">
        <f t="shared" si="399"/>
        <v>305.48739534276007</v>
      </c>
      <c r="R1963" s="5">
        <f t="shared" si="400"/>
        <v>246.08732934275986</v>
      </c>
      <c r="S1963" s="3">
        <f t="shared" si="401"/>
        <v>53461.905595578297</v>
      </c>
    </row>
    <row r="1964" spans="1:19" x14ac:dyDescent="0.3">
      <c r="A1964" s="4">
        <v>43174</v>
      </c>
      <c r="B1964" s="11">
        <v>103.699997</v>
      </c>
      <c r="C1964" s="11">
        <v>101.25</v>
      </c>
      <c r="D1964" s="3">
        <f>B1964-'ADF test'!$E$3*'Profitability analysis'!C1964</f>
        <v>-0.44343323048639149</v>
      </c>
      <c r="E1964" s="3">
        <f t="shared" si="395"/>
        <v>10.061320923977597</v>
      </c>
      <c r="F1964" s="3">
        <f t="shared" si="391"/>
        <v>6.3567400937845733</v>
      </c>
      <c r="G1964" s="17">
        <f t="shared" si="392"/>
        <v>-1.6525379360303274</v>
      </c>
      <c r="H1964" s="30">
        <f t="shared" si="393"/>
        <v>0.64999399999999241</v>
      </c>
      <c r="I1964" s="30">
        <f>(C1964-C1963)*'ADF test'!$E$3</f>
        <v>-0.77143281652212137</v>
      </c>
      <c r="J1964" s="5">
        <f t="shared" si="396"/>
        <v>10</v>
      </c>
      <c r="K1964" s="49">
        <f t="shared" si="402"/>
        <v>-46</v>
      </c>
      <c r="L1964" s="5">
        <f t="shared" si="397"/>
        <v>0</v>
      </c>
      <c r="M1964" s="49">
        <f t="shared" si="403"/>
        <v>-2681</v>
      </c>
      <c r="N1964" s="42">
        <f t="shared" si="394"/>
        <v>10</v>
      </c>
      <c r="P1964" s="5">
        <f t="shared" si="398"/>
        <v>-36.399663999999575</v>
      </c>
      <c r="Q1964" s="5">
        <f t="shared" si="399"/>
        <v>-43.200237725238793</v>
      </c>
      <c r="R1964" s="5">
        <f t="shared" si="400"/>
        <v>-79.599901725238368</v>
      </c>
      <c r="S1964" s="3">
        <f t="shared" si="401"/>
        <v>53382.305693853057</v>
      </c>
    </row>
    <row r="1965" spans="1:19" x14ac:dyDescent="0.3">
      <c r="A1965" s="4">
        <v>43175</v>
      </c>
      <c r="B1965" s="11">
        <v>104</v>
      </c>
      <c r="C1965" s="11">
        <v>99.849997999999999</v>
      </c>
      <c r="D1965" s="3">
        <f>B1965-'ADF test'!$E$3*'Profitability analysis'!C1965</f>
        <v>1.2965797508424259</v>
      </c>
      <c r="E1965" s="3">
        <f t="shared" si="395"/>
        <v>9.5359946268340767</v>
      </c>
      <c r="F1965" s="3">
        <f t="shared" si="391"/>
        <v>6.4097101912930246</v>
      </c>
      <c r="G1965" s="17">
        <f t="shared" si="392"/>
        <v>-1.285458254756058</v>
      </c>
      <c r="H1965" s="30">
        <f t="shared" si="393"/>
        <v>0.30000300000000379</v>
      </c>
      <c r="I1965" s="30">
        <f>(C1965-C1964)*'ADF test'!$E$3</f>
        <v>-1.4400099813288045</v>
      </c>
      <c r="J1965" s="5">
        <f t="shared" si="396"/>
        <v>1</v>
      </c>
      <c r="K1965" s="49">
        <f t="shared" si="402"/>
        <v>-45</v>
      </c>
      <c r="L1965" s="5">
        <f t="shared" si="397"/>
        <v>0</v>
      </c>
      <c r="M1965" s="49">
        <f t="shared" si="403"/>
        <v>-2681</v>
      </c>
      <c r="N1965" s="42">
        <f t="shared" si="394"/>
        <v>1</v>
      </c>
      <c r="P1965" s="5">
        <f t="shared" si="398"/>
        <v>-13.800138000000175</v>
      </c>
      <c r="Q1965" s="5">
        <f t="shared" si="399"/>
        <v>-66.240459141125015</v>
      </c>
      <c r="R1965" s="5">
        <f t="shared" si="400"/>
        <v>-80.04059714112519</v>
      </c>
      <c r="S1965" s="3">
        <f t="shared" si="401"/>
        <v>53302.265096711933</v>
      </c>
    </row>
    <row r="1966" spans="1:19" x14ac:dyDescent="0.3">
      <c r="A1966" s="4">
        <v>43178</v>
      </c>
      <c r="B1966" s="11">
        <v>100.400002</v>
      </c>
      <c r="C1966" s="11">
        <v>96.400002000000001</v>
      </c>
      <c r="D1966" s="3">
        <f>B1966-'ADF test'!$E$3*'Profitability analysis'!C1966</f>
        <v>1.2451685925358191</v>
      </c>
      <c r="E1966" s="3">
        <f t="shared" si="395"/>
        <v>8.9900015661927917</v>
      </c>
      <c r="F1966" s="3">
        <f t="shared" si="391"/>
        <v>6.3945298108337676</v>
      </c>
      <c r="G1966" s="17">
        <f t="shared" si="392"/>
        <v>-1.2111653558226421</v>
      </c>
      <c r="H1966" s="30">
        <f t="shared" si="393"/>
        <v>-3.5999979999999994</v>
      </c>
      <c r="I1966" s="30">
        <f>(C1966-C1965)*'ADF test'!$E$3</f>
        <v>-3.5485868416934023</v>
      </c>
      <c r="J1966" s="5">
        <f t="shared" si="396"/>
        <v>1</v>
      </c>
      <c r="K1966" s="49">
        <f t="shared" si="402"/>
        <v>-44</v>
      </c>
      <c r="L1966" s="5">
        <f t="shared" si="397"/>
        <v>0</v>
      </c>
      <c r="M1966" s="49">
        <f t="shared" si="403"/>
        <v>-2681</v>
      </c>
      <c r="N1966" s="42">
        <f t="shared" si="394"/>
        <v>1</v>
      </c>
      <c r="P1966" s="5">
        <f t="shared" si="398"/>
        <v>161.99990999999997</v>
      </c>
      <c r="Q1966" s="5">
        <f t="shared" si="399"/>
        <v>-159.68640787620311</v>
      </c>
      <c r="R1966" s="5">
        <f t="shared" si="400"/>
        <v>2.3135021237968658</v>
      </c>
      <c r="S1966" s="3">
        <f t="shared" si="401"/>
        <v>53304.578598835731</v>
      </c>
    </row>
    <row r="1967" spans="1:19" x14ac:dyDescent="0.3">
      <c r="A1967" s="4">
        <v>43179</v>
      </c>
      <c r="B1967" s="11">
        <v>100.699997</v>
      </c>
      <c r="C1967" s="11">
        <v>96.449996999999996</v>
      </c>
      <c r="D1967" s="3">
        <f>B1967-'ADF test'!$E$3*'Profitability analysis'!C1967</f>
        <v>1.4937398809864533</v>
      </c>
      <c r="E1967" s="3">
        <f t="shared" si="395"/>
        <v>8.4929120891843564</v>
      </c>
      <c r="F1967" s="3">
        <f t="shared" si="391"/>
        <v>6.3777306790025676</v>
      </c>
      <c r="G1967" s="17">
        <f t="shared" si="392"/>
        <v>-1.0974392868675547</v>
      </c>
      <c r="H1967" s="30">
        <f t="shared" si="393"/>
        <v>0.29999499999999557</v>
      </c>
      <c r="I1967" s="30">
        <f>(C1967-C1966)*'ADF test'!$E$3</f>
        <v>5.1423711549360054E-2</v>
      </c>
      <c r="J1967" s="5">
        <f t="shared" si="396"/>
        <v>1</v>
      </c>
      <c r="K1967" s="49">
        <f t="shared" si="402"/>
        <v>-43</v>
      </c>
      <c r="L1967" s="5">
        <f t="shared" si="397"/>
        <v>0</v>
      </c>
      <c r="M1967" s="49">
        <f t="shared" si="403"/>
        <v>-2681</v>
      </c>
      <c r="N1967" s="42">
        <f t="shared" si="394"/>
        <v>1</v>
      </c>
      <c r="P1967" s="5">
        <f t="shared" si="398"/>
        <v>-13.199779999999805</v>
      </c>
      <c r="Q1967" s="5">
        <f t="shared" si="399"/>
        <v>2.2626433081718424</v>
      </c>
      <c r="R1967" s="5">
        <f t="shared" si="400"/>
        <v>-10.937136691827963</v>
      </c>
      <c r="S1967" s="3">
        <f t="shared" si="401"/>
        <v>53293.641462143903</v>
      </c>
    </row>
    <row r="1968" spans="1:19" x14ac:dyDescent="0.3">
      <c r="A1968" s="4">
        <v>43180</v>
      </c>
      <c r="B1968" s="11">
        <v>103.599998</v>
      </c>
      <c r="C1968" s="11">
        <v>95.849997999999999</v>
      </c>
      <c r="D1968" s="3">
        <f>B1968-'ADF test'!$E$3*'Profitability analysis'!C1968</f>
        <v>5.0108861056270655</v>
      </c>
      <c r="E1968" s="3">
        <f t="shared" si="395"/>
        <v>8.0955847373893626</v>
      </c>
      <c r="F1968" s="3">
        <f t="shared" si="391"/>
        <v>6.2028360221367551</v>
      </c>
      <c r="G1968" s="17">
        <f t="shared" si="392"/>
        <v>-0.49730455887493846</v>
      </c>
      <c r="H1968" s="30">
        <f t="shared" si="393"/>
        <v>2.9000010000000032</v>
      </c>
      <c r="I1968" s="30">
        <f>(C1968-C1967)*'ADF test'!$E$3</f>
        <v>-0.61714522464060517</v>
      </c>
      <c r="J1968" s="5">
        <f t="shared" si="396"/>
        <v>0</v>
      </c>
      <c r="K1968" s="49">
        <f t="shared" si="402"/>
        <v>-43</v>
      </c>
      <c r="L1968" s="5">
        <f t="shared" si="397"/>
        <v>0</v>
      </c>
      <c r="M1968" s="49">
        <f t="shared" si="403"/>
        <v>-2681</v>
      </c>
      <c r="N1968" s="42">
        <f t="shared" si="394"/>
        <v>0</v>
      </c>
      <c r="P1968" s="5">
        <f t="shared" si="398"/>
        <v>-124.70004300000014</v>
      </c>
      <c r="Q1968" s="5">
        <f t="shared" si="399"/>
        <v>-26.537244659546023</v>
      </c>
      <c r="R1968" s="5">
        <f t="shared" si="400"/>
        <v>-151.23728765954615</v>
      </c>
      <c r="S1968" s="3">
        <f t="shared" si="401"/>
        <v>53142.404174484356</v>
      </c>
    </row>
    <row r="1969" spans="1:19" x14ac:dyDescent="0.3">
      <c r="A1969" s="4">
        <v>43181</v>
      </c>
      <c r="B1969" s="11">
        <v>102.349998</v>
      </c>
      <c r="C1969" s="11">
        <v>94.699996999999996</v>
      </c>
      <c r="D1969" s="3">
        <f>B1969-'ADF test'!$E$3*'Profitability analysis'!C1969</f>
        <v>4.9437507862047454</v>
      </c>
      <c r="E1969" s="3">
        <f t="shared" si="395"/>
        <v>7.8013522422359944</v>
      </c>
      <c r="F1969" s="3">
        <f t="shared" si="391"/>
        <v>6.1333169204511737</v>
      </c>
      <c r="G1969" s="17">
        <f t="shared" si="392"/>
        <v>-0.46591452766817743</v>
      </c>
      <c r="H1969" s="30">
        <f t="shared" si="393"/>
        <v>-1.25</v>
      </c>
      <c r="I1969" s="30">
        <f>(C1969-C1968)*'ADF test'!$E$3</f>
        <v>-1.1828646805776781</v>
      </c>
      <c r="J1969" s="5">
        <f t="shared" si="396"/>
        <v>0</v>
      </c>
      <c r="K1969" s="49">
        <f t="shared" si="402"/>
        <v>-43</v>
      </c>
      <c r="L1969" s="5">
        <f t="shared" si="397"/>
        <v>0</v>
      </c>
      <c r="M1969" s="49">
        <f t="shared" si="403"/>
        <v>-2681</v>
      </c>
      <c r="N1969" s="42">
        <f t="shared" si="394"/>
        <v>0</v>
      </c>
      <c r="P1969" s="5">
        <f t="shared" si="398"/>
        <v>53.75</v>
      </c>
      <c r="Q1969" s="5">
        <f t="shared" si="399"/>
        <v>-50.863181264840158</v>
      </c>
      <c r="R1969" s="5">
        <f t="shared" si="400"/>
        <v>2.8868187351598422</v>
      </c>
      <c r="S1969" s="3">
        <f t="shared" si="401"/>
        <v>53145.290993219518</v>
      </c>
    </row>
    <row r="1970" spans="1:19" x14ac:dyDescent="0.3">
      <c r="A1970" s="4">
        <v>43182</v>
      </c>
      <c r="B1970" s="11">
        <v>97.449996999999996</v>
      </c>
      <c r="C1970" s="11">
        <v>86.849997999999999</v>
      </c>
      <c r="D1970" s="3">
        <f>B1970-'ADF test'!$E$3*'Profitability analysis'!C1970</f>
        <v>8.1180789038925241</v>
      </c>
      <c r="E1970" s="3">
        <f t="shared" si="395"/>
        <v>7.6114068415135652</v>
      </c>
      <c r="F1970" s="3">
        <f t="shared" si="391"/>
        <v>6.0279417291371216</v>
      </c>
      <c r="G1970" s="17">
        <f t="shared" si="392"/>
        <v>8.4053908472583594E-2</v>
      </c>
      <c r="H1970" s="30">
        <f t="shared" si="393"/>
        <v>-4.9000010000000032</v>
      </c>
      <c r="I1970" s="30">
        <f>(C1970-C1969)*'ADF test'!$E$3</f>
        <v>-8.0743291176877783</v>
      </c>
      <c r="J1970" s="5">
        <f t="shared" si="396"/>
        <v>0</v>
      </c>
      <c r="K1970" s="49">
        <f t="shared" si="402"/>
        <v>-43</v>
      </c>
      <c r="L1970" s="5">
        <f t="shared" si="397"/>
        <v>0</v>
      </c>
      <c r="M1970" s="49">
        <f t="shared" si="403"/>
        <v>-2681</v>
      </c>
      <c r="N1970" s="42">
        <f t="shared" si="394"/>
        <v>0</v>
      </c>
      <c r="P1970" s="5">
        <f t="shared" si="398"/>
        <v>210.70004300000014</v>
      </c>
      <c r="Q1970" s="5">
        <f t="shared" si="399"/>
        <v>-347.19615206057449</v>
      </c>
      <c r="R1970" s="5">
        <f t="shared" si="400"/>
        <v>-136.49610906057435</v>
      </c>
      <c r="S1970" s="3">
        <f t="shared" si="401"/>
        <v>53008.794884158946</v>
      </c>
    </row>
    <row r="1971" spans="1:19" x14ac:dyDescent="0.3">
      <c r="A1971" s="4">
        <v>43185</v>
      </c>
      <c r="B1971" s="11">
        <v>102.050003</v>
      </c>
      <c r="C1971" s="11">
        <v>91.099997999999999</v>
      </c>
      <c r="D1971" s="3">
        <f>B1971-'ADF test'!$E$3*'Profitability analysis'!C1971</f>
        <v>8.3466322769338461</v>
      </c>
      <c r="E1971" s="3">
        <f t="shared" si="395"/>
        <v>7.4355085409939878</v>
      </c>
      <c r="F1971" s="3">
        <f t="shared" si="391"/>
        <v>5.9225241346914421</v>
      </c>
      <c r="G1971" s="17">
        <f t="shared" si="392"/>
        <v>0.15384044289543902</v>
      </c>
      <c r="H1971" s="30">
        <f t="shared" si="393"/>
        <v>4.6000060000000076</v>
      </c>
      <c r="I1971" s="30">
        <f>(C1971-C1970)*'ADF test'!$E$3</f>
        <v>4.3714526269586873</v>
      </c>
      <c r="J1971" s="5">
        <f t="shared" si="396"/>
        <v>0</v>
      </c>
      <c r="K1971" s="49">
        <f t="shared" si="402"/>
        <v>-43</v>
      </c>
      <c r="L1971" s="5">
        <f t="shared" si="397"/>
        <v>0</v>
      </c>
      <c r="M1971" s="49">
        <f t="shared" si="403"/>
        <v>-2681</v>
      </c>
      <c r="N1971" s="42">
        <f t="shared" si="394"/>
        <v>0</v>
      </c>
      <c r="P1971" s="5">
        <f t="shared" si="398"/>
        <v>-197.80025800000033</v>
      </c>
      <c r="Q1971" s="5">
        <f t="shared" si="399"/>
        <v>187.97246295922355</v>
      </c>
      <c r="R1971" s="5">
        <f t="shared" si="400"/>
        <v>-9.8277950407767776</v>
      </c>
      <c r="S1971" s="3">
        <f t="shared" si="401"/>
        <v>52998.967089118167</v>
      </c>
    </row>
    <row r="1972" spans="1:19" x14ac:dyDescent="0.3">
      <c r="A1972" s="4">
        <v>43186</v>
      </c>
      <c r="B1972" s="11">
        <v>105.300003</v>
      </c>
      <c r="C1972" s="11">
        <v>94.25</v>
      </c>
      <c r="D1972" s="3">
        <f>B1972-'ADF test'!$E$3*'Profitability analysis'!C1972</f>
        <v>8.3566123903867577</v>
      </c>
      <c r="E1972" s="3">
        <f t="shared" si="395"/>
        <v>7.3026576356032287</v>
      </c>
      <c r="F1972" s="3">
        <f t="shared" si="391"/>
        <v>5.8529579765551771</v>
      </c>
      <c r="G1972" s="17">
        <f t="shared" si="392"/>
        <v>0.18007215479852903</v>
      </c>
      <c r="H1972" s="30">
        <f t="shared" si="393"/>
        <v>3.25</v>
      </c>
      <c r="I1972" s="30">
        <f>(C1972-C1971)*'ADF test'!$E$3</f>
        <v>3.2400198865470879</v>
      </c>
      <c r="J1972" s="5">
        <f t="shared" si="396"/>
        <v>0</v>
      </c>
      <c r="K1972" s="49">
        <f t="shared" si="402"/>
        <v>-43</v>
      </c>
      <c r="L1972" s="5">
        <f t="shared" si="397"/>
        <v>0</v>
      </c>
      <c r="M1972" s="49">
        <f t="shared" si="403"/>
        <v>-2681</v>
      </c>
      <c r="N1972" s="42">
        <f t="shared" si="394"/>
        <v>0</v>
      </c>
      <c r="P1972" s="5">
        <f t="shared" si="398"/>
        <v>-139.75</v>
      </c>
      <c r="Q1972" s="5">
        <f t="shared" si="399"/>
        <v>139.32085512152477</v>
      </c>
      <c r="R1972" s="5">
        <f t="shared" si="400"/>
        <v>-0.42914487847522764</v>
      </c>
      <c r="S1972" s="3">
        <f t="shared" si="401"/>
        <v>52998.537944239688</v>
      </c>
    </row>
    <row r="1973" spans="1:19" x14ac:dyDescent="0.3">
      <c r="A1973" s="4">
        <v>43187</v>
      </c>
      <c r="B1973" s="11">
        <v>103.550003</v>
      </c>
      <c r="C1973" s="11">
        <v>94</v>
      </c>
      <c r="D1973" s="3">
        <f>B1973-'ADF test'!$E$3*'Profitability analysis'!C1973</f>
        <v>6.8637566625607889</v>
      </c>
      <c r="E1973" s="3">
        <f t="shared" si="395"/>
        <v>7.0711400962567605</v>
      </c>
      <c r="F1973" s="3">
        <f t="shared" si="391"/>
        <v>5.7226255323714819</v>
      </c>
      <c r="G1973" s="17">
        <f t="shared" si="392"/>
        <v>-3.6239210922129138E-2</v>
      </c>
      <c r="H1973" s="30">
        <f t="shared" si="393"/>
        <v>-1.75</v>
      </c>
      <c r="I1973" s="30">
        <f>(C1973-C1972)*'ADF test'!$E$3</f>
        <v>-0.25714427217404046</v>
      </c>
      <c r="J1973" s="5">
        <f t="shared" si="396"/>
        <v>0</v>
      </c>
      <c r="K1973" s="49">
        <f t="shared" si="402"/>
        <v>-43</v>
      </c>
      <c r="L1973" s="5">
        <f t="shared" si="397"/>
        <v>0</v>
      </c>
      <c r="M1973" s="49">
        <f t="shared" si="403"/>
        <v>-2681</v>
      </c>
      <c r="N1973" s="42">
        <f t="shared" si="394"/>
        <v>0</v>
      </c>
      <c r="P1973" s="5">
        <f t="shared" si="398"/>
        <v>75.25</v>
      </c>
      <c r="Q1973" s="5">
        <f t="shared" si="399"/>
        <v>-11.05720370348374</v>
      </c>
      <c r="R1973" s="5">
        <f t="shared" si="400"/>
        <v>64.192796296516264</v>
      </c>
      <c r="S1973" s="3">
        <f t="shared" si="401"/>
        <v>53062.730740536201</v>
      </c>
    </row>
    <row r="1974" spans="1:19" x14ac:dyDescent="0.3">
      <c r="A1974" s="4">
        <v>43192</v>
      </c>
      <c r="B1974" s="11">
        <v>104.650002</v>
      </c>
      <c r="C1974" s="11">
        <v>95.050003000000004</v>
      </c>
      <c r="D1974" s="3">
        <f>B1974-'ADF test'!$E$3*'Profitability analysis'!C1974</f>
        <v>6.88374663369855</v>
      </c>
      <c r="E1974" s="3">
        <f t="shared" si="395"/>
        <v>7.0043828861881634</v>
      </c>
      <c r="F1974" s="3">
        <f t="shared" si="391"/>
        <v>5.7123908578544258</v>
      </c>
      <c r="G1974" s="17">
        <f t="shared" si="392"/>
        <v>-2.1118347026926724E-2</v>
      </c>
      <c r="H1974" s="30">
        <f t="shared" si="393"/>
        <v>1.0999989999999968</v>
      </c>
      <c r="I1974" s="30">
        <f>(C1974-C1973)*'ADF test'!$E$3</f>
        <v>1.0800090288622399</v>
      </c>
      <c r="J1974" s="5">
        <f t="shared" si="396"/>
        <v>0</v>
      </c>
      <c r="K1974" s="49">
        <f t="shared" si="402"/>
        <v>-43</v>
      </c>
      <c r="L1974" s="5">
        <f t="shared" si="397"/>
        <v>0</v>
      </c>
      <c r="M1974" s="49">
        <f t="shared" si="403"/>
        <v>-2681</v>
      </c>
      <c r="N1974" s="42">
        <f t="shared" si="394"/>
        <v>0</v>
      </c>
      <c r="P1974" s="5">
        <f t="shared" si="398"/>
        <v>-47.299956999999864</v>
      </c>
      <c r="Q1974" s="5">
        <f t="shared" si="399"/>
        <v>46.44038824107632</v>
      </c>
      <c r="R1974" s="5">
        <f t="shared" si="400"/>
        <v>-0.8595687589235439</v>
      </c>
      <c r="S1974" s="3">
        <f t="shared" si="401"/>
        <v>53061.871171777275</v>
      </c>
    </row>
    <row r="1975" spans="1:19" x14ac:dyDescent="0.3">
      <c r="A1975" s="4">
        <v>43193</v>
      </c>
      <c r="B1975" s="11">
        <v>107.699997</v>
      </c>
      <c r="C1975" s="11">
        <v>96.949996999999996</v>
      </c>
      <c r="D1975" s="3">
        <f>B1975-'ADF test'!$E$3*'Profitability analysis'!C1975</f>
        <v>7.9794513366383768</v>
      </c>
      <c r="E1975" s="3">
        <f t="shared" si="395"/>
        <v>6.9465298299276883</v>
      </c>
      <c r="F1975" s="3">
        <f t="shared" si="391"/>
        <v>5.6927465672476707</v>
      </c>
      <c r="G1975" s="17">
        <f t="shared" si="392"/>
        <v>0.18144519425007277</v>
      </c>
      <c r="H1975" s="30">
        <f t="shared" si="393"/>
        <v>3.0499949999999956</v>
      </c>
      <c r="I1975" s="30">
        <f>(C1975-C1974)*'ADF test'!$E$3</f>
        <v>1.9542902970601674</v>
      </c>
      <c r="J1975" s="5">
        <f t="shared" si="396"/>
        <v>0</v>
      </c>
      <c r="K1975" s="49">
        <f t="shared" si="402"/>
        <v>-43</v>
      </c>
      <c r="L1975" s="5">
        <f t="shared" si="397"/>
        <v>0</v>
      </c>
      <c r="M1975" s="49">
        <f t="shared" si="403"/>
        <v>-2681</v>
      </c>
      <c r="N1975" s="42">
        <f t="shared" si="394"/>
        <v>0</v>
      </c>
      <c r="P1975" s="5">
        <f t="shared" si="398"/>
        <v>-131.14978499999981</v>
      </c>
      <c r="Q1975" s="5">
        <f t="shared" si="399"/>
        <v>84.0344827735872</v>
      </c>
      <c r="R1975" s="5">
        <f t="shared" si="400"/>
        <v>-47.115302226412609</v>
      </c>
      <c r="S1975" s="3">
        <f t="shared" si="401"/>
        <v>53014.755869550863</v>
      </c>
    </row>
    <row r="1976" spans="1:19" x14ac:dyDescent="0.3">
      <c r="A1976" s="4">
        <v>43194</v>
      </c>
      <c r="B1976" s="11">
        <v>103.449997</v>
      </c>
      <c r="C1976" s="11">
        <v>95.650002000000001</v>
      </c>
      <c r="D1976" s="3">
        <f>B1976-'ADF test'!$E$3*'Profitability analysis'!C1976</f>
        <v>5.0665964090579365</v>
      </c>
      <c r="E1976" s="3">
        <f t="shared" si="395"/>
        <v>6.824819689897506</v>
      </c>
      <c r="F1976" s="3">
        <f t="shared" si="391"/>
        <v>5.6926011731179988</v>
      </c>
      <c r="G1976" s="17">
        <f t="shared" si="392"/>
        <v>-0.30886113876067323</v>
      </c>
      <c r="H1976" s="30">
        <f t="shared" si="393"/>
        <v>-4.25</v>
      </c>
      <c r="I1976" s="30">
        <f>(C1976-C1975)*'ADF test'!$E$3</f>
        <v>-1.3371450724195624</v>
      </c>
      <c r="J1976" s="5">
        <f t="shared" si="396"/>
        <v>0</v>
      </c>
      <c r="K1976" s="49">
        <f t="shared" si="402"/>
        <v>-43</v>
      </c>
      <c r="L1976" s="5">
        <f t="shared" si="397"/>
        <v>0</v>
      </c>
      <c r="M1976" s="49">
        <f t="shared" si="403"/>
        <v>-2681</v>
      </c>
      <c r="N1976" s="42">
        <f t="shared" si="394"/>
        <v>0</v>
      </c>
      <c r="P1976" s="5">
        <f t="shared" si="398"/>
        <v>182.75</v>
      </c>
      <c r="Q1976" s="5">
        <f t="shared" si="399"/>
        <v>-57.497238114041181</v>
      </c>
      <c r="R1976" s="5">
        <f t="shared" si="400"/>
        <v>125.25276188595882</v>
      </c>
      <c r="S1976" s="3">
        <f t="shared" si="401"/>
        <v>53140.008631436824</v>
      </c>
    </row>
    <row r="1977" spans="1:19" x14ac:dyDescent="0.3">
      <c r="A1977" s="4">
        <v>43195</v>
      </c>
      <c r="B1977" s="11">
        <v>111.099998</v>
      </c>
      <c r="C1977" s="11">
        <v>100.349998</v>
      </c>
      <c r="D1977" s="3">
        <f>B1977-'ADF test'!$E$3*'Profitability analysis'!C1977</f>
        <v>7.8822892064943346</v>
      </c>
      <c r="E1977" s="3">
        <f t="shared" si="395"/>
        <v>6.6803453245369262</v>
      </c>
      <c r="F1977" s="3">
        <f t="shared" si="391"/>
        <v>5.6053765994935363</v>
      </c>
      <c r="G1977" s="17">
        <f t="shared" si="392"/>
        <v>0.21442696322420296</v>
      </c>
      <c r="H1977" s="30">
        <f t="shared" si="393"/>
        <v>7.6500010000000032</v>
      </c>
      <c r="I1977" s="30">
        <f>(C1977-C1976)*'ADF test'!$E$3</f>
        <v>4.8343082025636042</v>
      </c>
      <c r="J1977" s="5">
        <f t="shared" si="396"/>
        <v>0</v>
      </c>
      <c r="K1977" s="49">
        <f t="shared" si="402"/>
        <v>-43</v>
      </c>
      <c r="L1977" s="5">
        <f t="shared" si="397"/>
        <v>0</v>
      </c>
      <c r="M1977" s="49">
        <f t="shared" si="403"/>
        <v>-2681</v>
      </c>
      <c r="N1977" s="42">
        <f t="shared" si="394"/>
        <v>0</v>
      </c>
      <c r="P1977" s="5">
        <f t="shared" si="398"/>
        <v>-328.95004300000016</v>
      </c>
      <c r="Q1977" s="5">
        <f t="shared" si="399"/>
        <v>207.87525271023497</v>
      </c>
      <c r="R1977" s="5">
        <f t="shared" si="400"/>
        <v>-121.07479028976519</v>
      </c>
      <c r="S1977" s="3">
        <f t="shared" si="401"/>
        <v>53018.93384114706</v>
      </c>
    </row>
    <row r="1978" spans="1:19" x14ac:dyDescent="0.3">
      <c r="A1978" s="4">
        <v>43196</v>
      </c>
      <c r="B1978" s="11">
        <v>113.099998</v>
      </c>
      <c r="C1978" s="11">
        <v>101.949997</v>
      </c>
      <c r="D1978" s="3">
        <f>B1978-'ADF test'!$E$3*'Profitability analysis'!C1978</f>
        <v>8.2365668931575726</v>
      </c>
      <c r="E1978" s="3">
        <f t="shared" si="395"/>
        <v>6.4559661132809598</v>
      </c>
      <c r="F1978" s="3">
        <f t="shared" si="391"/>
        <v>5.3928890710381676</v>
      </c>
      <c r="G1978" s="17">
        <f t="shared" si="392"/>
        <v>0.33017567326557956</v>
      </c>
      <c r="H1978" s="30">
        <f t="shared" si="393"/>
        <v>2</v>
      </c>
      <c r="I1978" s="30">
        <f>(C1978-C1977)*'ADF test'!$E$3</f>
        <v>1.6457223133367669</v>
      </c>
      <c r="J1978" s="5">
        <f t="shared" si="396"/>
        <v>0</v>
      </c>
      <c r="K1978" s="49">
        <f t="shared" si="402"/>
        <v>-43</v>
      </c>
      <c r="L1978" s="5">
        <f t="shared" si="397"/>
        <v>0</v>
      </c>
      <c r="M1978" s="49">
        <f t="shared" si="403"/>
        <v>-2681</v>
      </c>
      <c r="N1978" s="42">
        <f t="shared" si="394"/>
        <v>0</v>
      </c>
      <c r="P1978" s="5">
        <f t="shared" si="398"/>
        <v>-86</v>
      </c>
      <c r="Q1978" s="5">
        <f t="shared" si="399"/>
        <v>70.766059473480979</v>
      </c>
      <c r="R1978" s="5">
        <f t="shared" si="400"/>
        <v>-15.233940526519021</v>
      </c>
      <c r="S1978" s="3">
        <f t="shared" si="401"/>
        <v>53003.699900620544</v>
      </c>
    </row>
    <row r="1979" spans="1:19" x14ac:dyDescent="0.3">
      <c r="A1979" s="4">
        <v>43199</v>
      </c>
      <c r="B1979" s="11">
        <v>116.050003</v>
      </c>
      <c r="C1979" s="11">
        <v>104.349998</v>
      </c>
      <c r="D1979" s="3">
        <f>B1979-'ADF test'!$E$3*'Profitability analysis'!C1979</f>
        <v>8.7179858517096989</v>
      </c>
      <c r="E1979" s="3">
        <f t="shared" si="395"/>
        <v>6.2074909507400706</v>
      </c>
      <c r="F1979" s="3">
        <f t="shared" si="391"/>
        <v>5.0931761892949083</v>
      </c>
      <c r="G1979" s="17">
        <f t="shared" si="392"/>
        <v>0.49291342134330862</v>
      </c>
      <c r="H1979" s="30">
        <f t="shared" si="393"/>
        <v>2.9500050000000044</v>
      </c>
      <c r="I1979" s="30">
        <f>(C1979-C1978)*'ADF test'!$E$3</f>
        <v>2.4685860414478804</v>
      </c>
      <c r="J1979" s="5">
        <f t="shared" si="396"/>
        <v>0</v>
      </c>
      <c r="K1979" s="49">
        <f>J1979+K1978</f>
        <v>-43</v>
      </c>
      <c r="L1979" s="5">
        <f t="shared" si="397"/>
        <v>0</v>
      </c>
      <c r="M1979" s="49">
        <f t="shared" si="403"/>
        <v>-2681</v>
      </c>
      <c r="N1979" s="42">
        <f t="shared" si="394"/>
        <v>0</v>
      </c>
      <c r="P1979" s="5">
        <f t="shared" si="398"/>
        <v>-126.85021500000019</v>
      </c>
      <c r="Q1979" s="5">
        <f t="shared" si="399"/>
        <v>106.14919978225886</v>
      </c>
      <c r="R1979" s="5">
        <f t="shared" si="400"/>
        <v>-20.701015217741329</v>
      </c>
      <c r="S1979" s="3">
        <f t="shared" si="401"/>
        <v>52982.998885402805</v>
      </c>
    </row>
  </sheetData>
  <autoFilter ref="A5:T1979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EWA-UBOI</vt:lpstr>
      <vt:lpstr>EWC-BOI</vt:lpstr>
      <vt:lpstr>Basic Data</vt:lpstr>
      <vt:lpstr>Correlation</vt:lpstr>
      <vt:lpstr>ADF test</vt:lpstr>
      <vt:lpstr>Profitability analysis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abcde</dc:creator>
  <cp:lastModifiedBy>Chamundeswari Koppisetti</cp:lastModifiedBy>
  <cp:revision/>
  <dcterms:created xsi:type="dcterms:W3CDTF">2011-01-06T14:39:22Z</dcterms:created>
  <dcterms:modified xsi:type="dcterms:W3CDTF">2018-04-12T10:01:54Z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cb9d12ff-7555-4649-b643-9e47335c6707</vt:lpwstr>
  </property>
</Properties>
</file>