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90764D7C33B494982B7DB575252E72A" descr="0cdecd19adb1815aeb3015fb141a0f3e"/>
        <xdr:cNvPicPr/>
      </xdr:nvPicPr>
      <xdr:blipFill>
        <a:blip r:embed="rId1"/>
        <a:stretch>
          <a:fillRect/>
        </a:stretch>
      </xdr:blipFill>
      <xdr:spPr>
        <a:xfrm>
          <a:off x="0" y="0"/>
          <a:ext cx="10058400" cy="5328285"/>
        </a:xfrm>
        <a:prstGeom prst="rect">
          <a:avLst/>
        </a:prstGeom>
      </xdr:spPr>
    </xdr:pic>
  </etc:cellImage>
  <etc:cellImage>
    <xdr:pic>
      <xdr:nvPicPr>
        <xdr:cNvPr id="4" name="ID_4D9FA7C3DC434518A6AFBAF055DA648E" descr="04c3a580cdc77f0b4a43e02bacc5087e"/>
        <xdr:cNvPicPr/>
      </xdr:nvPicPr>
      <xdr:blipFill>
        <a:blip r:embed="rId2"/>
        <a:stretch>
          <a:fillRect/>
        </a:stretch>
      </xdr:blipFill>
      <xdr:spPr>
        <a:xfrm>
          <a:off x="0" y="0"/>
          <a:ext cx="10057765" cy="3344545"/>
        </a:xfrm>
        <a:prstGeom prst="rect">
          <a:avLst/>
        </a:prstGeom>
      </xdr:spPr>
    </xdr:pic>
  </etc:cellImage>
  <etc:cellImage>
    <xdr:pic>
      <xdr:nvPicPr>
        <xdr:cNvPr id="5" name="ID_DB7F7B91472B4B8A8DAE847C9564297D" descr="6cd8e23d8594b143f403f7fc51ecec3e"/>
        <xdr:cNvPicPr/>
      </xdr:nvPicPr>
      <xdr:blipFill>
        <a:blip r:embed="rId3"/>
        <a:stretch>
          <a:fillRect/>
        </a:stretch>
      </xdr:blipFill>
      <xdr:spPr>
        <a:xfrm>
          <a:off x="0" y="0"/>
          <a:ext cx="10057765" cy="6765925"/>
        </a:xfrm>
        <a:prstGeom prst="rect">
          <a:avLst/>
        </a:prstGeom>
      </xdr:spPr>
    </xdr:pic>
  </etc:cellImage>
  <etc:cellImage>
    <xdr:pic>
      <xdr:nvPicPr>
        <xdr:cNvPr id="6" name="ID_372E8E40310F4F7EA83B9148AE591575" descr="229addb59733ba56919b17432bddcd36"/>
        <xdr:cNvPicPr/>
      </xdr:nvPicPr>
      <xdr:blipFill>
        <a:blip r:embed="rId4"/>
        <a:stretch>
          <a:fillRect/>
        </a:stretch>
      </xdr:blipFill>
      <xdr:spPr>
        <a:xfrm>
          <a:off x="0" y="0"/>
          <a:ext cx="10058400" cy="4326890"/>
        </a:xfrm>
        <a:prstGeom prst="rect">
          <a:avLst/>
        </a:prstGeom>
      </xdr:spPr>
    </xdr:pic>
  </etc:cellImage>
  <etc:cellImage>
    <xdr:pic>
      <xdr:nvPicPr>
        <xdr:cNvPr id="8" name="ID_9AA1240563DD4C4E8FF217897D44D8D7" descr="146ae546269e0cfe5d49bdc49c7e83e9"/>
        <xdr:cNvPicPr/>
      </xdr:nvPicPr>
      <xdr:blipFill>
        <a:blip r:embed="rId5"/>
        <a:stretch>
          <a:fillRect/>
        </a:stretch>
      </xdr:blipFill>
      <xdr:spPr>
        <a:xfrm>
          <a:off x="0" y="0"/>
          <a:ext cx="10058400" cy="4698365"/>
        </a:xfrm>
        <a:prstGeom prst="rect">
          <a:avLst/>
        </a:prstGeom>
      </xdr:spPr>
    </xdr:pic>
  </etc:cellImage>
  <etc:cellImage>
    <xdr:pic>
      <xdr:nvPicPr>
        <xdr:cNvPr id="9" name="ID_48DD6827B1EA4D38A62B169794ECCF7D" descr="1127aa5976cd7a93ff3bd490041b6921"/>
        <xdr:cNvPicPr/>
      </xdr:nvPicPr>
      <xdr:blipFill>
        <a:blip r:embed="rId6"/>
        <a:stretch>
          <a:fillRect/>
        </a:stretch>
      </xdr:blipFill>
      <xdr:spPr>
        <a:xfrm>
          <a:off x="0" y="0"/>
          <a:ext cx="10058400" cy="4365625"/>
        </a:xfrm>
        <a:prstGeom prst="rect">
          <a:avLst/>
        </a:prstGeom>
      </xdr:spPr>
    </xdr:pic>
  </etc:cellImage>
  <etc:cellImage>
    <xdr:pic>
      <xdr:nvPicPr>
        <xdr:cNvPr id="10" name="ID_1DA20A8698E34CA39F4C8016C85DC1E6" descr="bac2a810d19eb55e61d4e466fa67b0e2"/>
        <xdr:cNvPicPr/>
      </xdr:nvPicPr>
      <xdr:blipFill>
        <a:blip r:embed="rId7"/>
        <a:stretch>
          <a:fillRect/>
        </a:stretch>
      </xdr:blipFill>
      <xdr:spPr>
        <a:xfrm>
          <a:off x="0" y="0"/>
          <a:ext cx="10057765" cy="3596005"/>
        </a:xfrm>
        <a:prstGeom prst="rect">
          <a:avLst/>
        </a:prstGeom>
      </xdr:spPr>
    </xdr:pic>
  </etc:cellImage>
  <etc:cellImage>
    <xdr:pic>
      <xdr:nvPicPr>
        <xdr:cNvPr id="12" name="ID_73FBB7D006C94470AFAB9642386003A6" descr="2d67124b9e8d3453a1c31b1b7fbe640c"/>
        <xdr:cNvPicPr/>
      </xdr:nvPicPr>
      <xdr:blipFill>
        <a:blip r:embed="rId8"/>
        <a:stretch>
          <a:fillRect/>
        </a:stretch>
      </xdr:blipFill>
      <xdr:spPr>
        <a:xfrm>
          <a:off x="0" y="0"/>
          <a:ext cx="10058400" cy="5058410"/>
        </a:xfrm>
        <a:prstGeom prst="rect">
          <a:avLst/>
        </a:prstGeom>
      </xdr:spPr>
    </xdr:pic>
  </etc:cellImage>
  <etc:cellImage>
    <xdr:pic>
      <xdr:nvPicPr>
        <xdr:cNvPr id="13" name="ID_DCAF320D76934687AD2053B72DF32458" descr="2ee95a91d5bd5ca10b3e75cfee5a557f"/>
        <xdr:cNvPicPr/>
      </xdr:nvPicPr>
      <xdr:blipFill>
        <a:blip r:embed="rId9"/>
        <a:stretch>
          <a:fillRect/>
        </a:stretch>
      </xdr:blipFill>
      <xdr:spPr>
        <a:xfrm>
          <a:off x="0" y="0"/>
          <a:ext cx="10058400" cy="7079615"/>
        </a:xfrm>
        <a:prstGeom prst="rect">
          <a:avLst/>
        </a:prstGeom>
      </xdr:spPr>
    </xdr:pic>
  </etc:cellImage>
  <etc:cellImage>
    <xdr:pic>
      <xdr:nvPicPr>
        <xdr:cNvPr id="14" name="ID_8F9C5F230490407F9AE47857A02DD8AB" descr="70db13e945205936f054519e15dcf6f5"/>
        <xdr:cNvPicPr/>
      </xdr:nvPicPr>
      <xdr:blipFill>
        <a:blip r:embed="rId10"/>
        <a:stretch>
          <a:fillRect/>
        </a:stretch>
      </xdr:blipFill>
      <xdr:spPr>
        <a:xfrm>
          <a:off x="0" y="0"/>
          <a:ext cx="10057765" cy="5553710"/>
        </a:xfrm>
        <a:prstGeom prst="rect">
          <a:avLst/>
        </a:prstGeom>
      </xdr:spPr>
    </xdr:pic>
  </etc:cellImage>
  <etc:cellImage>
    <xdr:pic>
      <xdr:nvPicPr>
        <xdr:cNvPr id="15" name="ID_27EF9AF70D004994A70C19AC3A3831AB" descr="743c3986421b4f20b8a6a77e28c9d641"/>
        <xdr:cNvPicPr/>
      </xdr:nvPicPr>
      <xdr:blipFill>
        <a:blip r:embed="rId11"/>
        <a:stretch>
          <a:fillRect/>
        </a:stretch>
      </xdr:blipFill>
      <xdr:spPr>
        <a:xfrm>
          <a:off x="0" y="0"/>
          <a:ext cx="10058400" cy="4197985"/>
        </a:xfrm>
        <a:prstGeom prst="rect">
          <a:avLst/>
        </a:prstGeom>
      </xdr:spPr>
    </xdr:pic>
  </etc:cellImage>
  <etc:cellImage>
    <xdr:pic>
      <xdr:nvPicPr>
        <xdr:cNvPr id="16" name="ID_74FB8D01601442F7A09A75D2EC6BE4E8" descr="3939c5332f9a05883b92fbcb90eed977"/>
        <xdr:cNvPicPr/>
      </xdr:nvPicPr>
      <xdr:blipFill>
        <a:blip r:embed="rId12"/>
        <a:stretch>
          <a:fillRect/>
        </a:stretch>
      </xdr:blipFill>
      <xdr:spPr>
        <a:xfrm>
          <a:off x="0" y="0"/>
          <a:ext cx="10057765" cy="5057140"/>
        </a:xfrm>
        <a:prstGeom prst="rect">
          <a:avLst/>
        </a:prstGeom>
      </xdr:spPr>
    </xdr:pic>
  </etc:cellImage>
</etc:cellImages>
</file>

<file path=xl/sharedStrings.xml><?xml version="1.0" encoding="utf-8"?>
<sst xmlns="http://schemas.openxmlformats.org/spreadsheetml/2006/main" count="37" uniqueCount="37">
  <si>
    <t>产品状态明细表</t>
  </si>
  <si>
    <t>生产订单编号</t>
  </si>
  <si>
    <t>生产车间</t>
  </si>
  <si>
    <t>计划跟踪号</t>
  </si>
  <si>
    <t>父项物料编码</t>
  </si>
  <si>
    <t>父项物料名称</t>
  </si>
  <si>
    <t>父项规格型号</t>
  </si>
  <si>
    <t>父项辅助属性</t>
  </si>
  <si>
    <t>订单数量</t>
  </si>
  <si>
    <t>子项物料编码</t>
  </si>
  <si>
    <t>子项物料名称</t>
  </si>
  <si>
    <t>子项规格型号</t>
  </si>
  <si>
    <t>子项辅助属性</t>
  </si>
  <si>
    <t>生产数量</t>
  </si>
  <si>
    <t>入库数量</t>
  </si>
  <si>
    <t>未入库数量</t>
  </si>
  <si>
    <t>已领数量</t>
  </si>
  <si>
    <t>未领料数量</t>
  </si>
  <si>
    <t>销售出库</t>
  </si>
  <si>
    <t>即时库存</t>
  </si>
  <si>
    <t>取生产订单字段</t>
  </si>
  <si>
    <t>取生产订单数量</t>
  </si>
  <si>
    <t>取生产用料清单字段</t>
  </si>
  <si>
    <t>取MES系统报工数， 暂时先不做</t>
  </si>
  <si>
    <t>取生产订单列表字段或生产入库单或采购订单列表字段或采购入库单</t>
  </si>
  <si>
    <t>设置公式或者生产订单列表字段或采购订单列表字段</t>
  </si>
  <si>
    <t>取生产用料清单列表字段或生产领料单</t>
  </si>
  <si>
    <t>设置公式或者取生产用料清单列表字段</t>
  </si>
  <si>
    <t>取销售订单列表字段或销售出库单</t>
  </si>
  <si>
    <t>以上是生产订单字段</t>
  </si>
  <si>
    <t>辅助属性在系统里有两个字段         【物料规格】【产品颜色】</t>
  </si>
  <si>
    <t>辅助属性在系统里有两个字段         【物料规格】    【产品颜色】</t>
  </si>
  <si>
    <t>注意：这两个字段能不能放到一列</t>
  </si>
  <si>
    <t>外购</t>
  </si>
  <si>
    <t>自制</t>
  </si>
  <si>
    <t>委外</t>
  </si>
  <si>
    <t>注意：外购、自制、委外三个入库单据能否设置到一列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</si>
</sst>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color theme="1"/>
      <name val="宋体"/>
      <charset val="134"/>
      <scheme val="minor"/>
    </font>
    <font>
      <sz val="11"/>
      <color theme="4"/>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0">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horizontal="center"/>
    </xf>
    <xf numFmtId="0" fontId="2" fillId="0" borderId="0" xfId="0" applyFont="1" applyAlignment="1">
      <alignment horizontal="center" vertical="center" wrapText="1"/>
    </xf>
    <xf numFmtId="0" fontId="0" fillId="0" borderId="0" xfId="0" applyAlignment="1">
      <alignment horizontal="center" vertical="center"/>
    </xf>
    <xf numFmtId="0" fontId="3" fillId="0" borderId="0" xfId="0" applyFont="1" applyAlignment="1">
      <alignment vertical="center" wrapText="1"/>
    </xf>
    <xf numFmtId="0" fontId="0" fillId="0" borderId="0" xfId="0"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
  <sheetViews>
    <sheetView tabSelected="1" topLeftCell="A2" workbookViewId="0">
      <selection activeCell="G9" sqref="G9"/>
    </sheetView>
  </sheetViews>
  <sheetFormatPr defaultColWidth="9" defaultRowHeight="13.5"/>
  <cols>
    <col min="1" max="1" width="15.375" customWidth="1"/>
    <col min="2" max="2" width="16.25" customWidth="1"/>
    <col min="3" max="7" width="12.75" customWidth="1"/>
    <col min="8" max="12" width="17.625" customWidth="1"/>
    <col min="13" max="13" width="19.375" customWidth="1"/>
    <col min="14" max="14" width="16.875" customWidth="1"/>
    <col min="15" max="15" width="15.875" customWidth="1"/>
    <col min="16" max="16" width="19.125" customWidth="1"/>
    <col min="17" max="17" width="19.375" customWidth="1"/>
    <col min="18" max="18" width="20.875" customWidth="1"/>
    <col min="19" max="19" width="11.375" customWidth="1"/>
  </cols>
  <sheetData>
    <row r="1" ht="46" customHeight="1" spans="1:19">
      <c r="C1" s="1" t="s">
        <v>0</v>
      </c>
      <c r="D1" s="1"/>
      <c r="E1" s="1"/>
      <c r="F1" s="1"/>
      <c r="G1" s="1"/>
      <c r="H1" s="1"/>
      <c r="I1" s="1"/>
      <c r="J1" s="1"/>
      <c r="K1" s="1"/>
      <c r="L1" s="1"/>
      <c r="M1" s="1"/>
      <c r="N1" s="1"/>
      <c r="O1" s="1"/>
      <c r="P1" s="1"/>
      <c r="Q1" s="1"/>
      <c r="R1" s="1"/>
      <c r="S1" s="1"/>
    </row>
    <row r="2" ht="24" customHeight="1" spans="1:19">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row>
    <row r="3" ht="63" customHeight="1" spans="1:19">
      <c r="A3" s="2" t="s">
        <v>20</v>
      </c>
      <c r="B3" s="2"/>
      <c r="C3" s="2"/>
      <c r="D3" s="2"/>
      <c r="E3" s="2"/>
      <c r="F3" s="2"/>
      <c r="G3" s="2"/>
      <c r="H3" s="3" t="s">
        <v>21</v>
      </c>
      <c r="I3" s="2" t="s">
        <v>22</v>
      </c>
      <c r="J3" s="2"/>
      <c r="K3" s="2"/>
      <c r="L3" s="2"/>
      <c r="M3" s="4" t="s">
        <v>23</v>
      </c>
      <c r="N3" s="4" t="s">
        <v>24</v>
      </c>
      <c r="O3" s="4" t="s">
        <v>25</v>
      </c>
      <c r="P3" s="4" t="s">
        <v>26</v>
      </c>
      <c r="Q3" s="4" t="s">
        <v>27</v>
      </c>
      <c r="R3" s="4" t="s">
        <v>28</v>
      </c>
    </row>
    <row r="4" ht="67.5" spans="1:19">
      <c r="A4" s="5" t="s">
        <v>29</v>
      </c>
      <c r="B4" s="5"/>
      <c r="C4" s="5"/>
      <c r="D4" s="5"/>
      <c r="E4" s="5"/>
      <c r="F4" s="5"/>
      <c r="G4" s="6" t="s">
        <v>30</v>
      </c>
      <c r="L4" s="6" t="s">
        <v>31</v>
      </c>
    </row>
    <row r="5" ht="79" customHeight="1" spans="1:19">
      <c r="A5" s="7" t="str">
        <f>_xlfn.DISPIMG("ID_372E8E40310F4F7EA83B9148AE591575",1)</f>
        <v>=DISPIMG("ID_372E8E40310F4F7EA83B9148AE591575",1)</v>
      </c>
      <c r="B5" s="7"/>
      <c r="C5" s="7"/>
      <c r="D5" s="7"/>
      <c r="E5" s="7"/>
      <c r="F5" s="7"/>
      <c r="G5" s="8" t="s">
        <v>32</v>
      </c>
      <c r="I5" s="7" t="str">
        <f>_xlfn.DISPIMG("ID_8F9C5F230490407F9AE47857A02DD8AB",1)</f>
        <v>=DISPIMG("ID_8F9C5F230490407F9AE47857A02DD8AB",1)</v>
      </c>
      <c r="J5" s="7"/>
      <c r="K5" s="7"/>
      <c r="L5" s="7"/>
      <c r="M5" s="9" t="s">
        <v>33</v>
      </c>
      <c r="N5" t="str">
        <f>_xlfn.DISPIMG("ID_D90764D7C33B494982B7DB575252E72A",1)</f>
        <v>=DISPIMG("ID_D90764D7C33B494982B7DB575252E72A",1)</v>
      </c>
      <c r="O5" t="str">
        <f>_xlfn.DISPIMG("ID_9AA1240563DD4C4E8FF217897D44D8D7",1)</f>
        <v>=DISPIMG("ID_9AA1240563DD4C4E8FF217897D44D8D7",1)</v>
      </c>
      <c r="P5" t="str">
        <f>_xlfn.DISPIMG("ID_73FBB7D006C94470AFAB9642386003A6",1)</f>
        <v>=DISPIMG("ID_73FBB7D006C94470AFAB9642386003A6",1)</v>
      </c>
      <c r="R5" t="str">
        <f>_xlfn.DISPIMG("ID_DCAF320D76934687AD2053B72DF32458",1)</f>
        <v>=DISPIMG("ID_DCAF320D76934687AD2053B72DF32458",1)</v>
      </c>
    </row>
    <row r="6" ht="79" customHeight="1" spans="1:19">
      <c r="A6" s="7"/>
      <c r="B6" s="7"/>
      <c r="C6" s="7"/>
      <c r="D6" s="7"/>
      <c r="E6" s="7"/>
      <c r="F6" s="7"/>
      <c r="G6"/>
      <c r="I6" s="7"/>
      <c r="J6" s="7"/>
      <c r="K6" s="7"/>
      <c r="L6" s="7"/>
      <c r="M6" s="9" t="s">
        <v>34</v>
      </c>
      <c r="N6" t="str">
        <f>_xlfn.DISPIMG("ID_4D9FA7C3DC434518A6AFBAF055DA648E",1)</f>
        <v>=DISPIMG("ID_4D9FA7C3DC434518A6AFBAF055DA648E",1)</v>
      </c>
      <c r="O6" t="str">
        <f>_xlfn.DISPIMG("ID_1DA20A8698E34CA39F4C8016C85DC1E6",1)</f>
        <v>=DISPIMG("ID_1DA20A8698E34CA39F4C8016C85DC1E6",1)</v>
      </c>
      <c r="P6" t="str">
        <f>_xlfn.DISPIMG("ID_27EF9AF70D004994A70C19AC3A3831AB",1)</f>
        <v>=DISPIMG("ID_27EF9AF70D004994A70C19AC3A3831AB",1)</v>
      </c>
      <c r="R6" t="str">
        <f>_xlfn.DISPIMG("ID_74FB8D01601442F7A09A75D2EC6BE4E8",1)</f>
        <v>=DISPIMG("ID_74FB8D01601442F7A09A75D2EC6BE4E8",1)</v>
      </c>
    </row>
    <row r="7" ht="79" customHeight="1" spans="1:19">
      <c r="A7" s="7"/>
      <c r="B7" s="7"/>
      <c r="C7" s="7"/>
      <c r="D7" s="7"/>
      <c r="E7" s="7"/>
      <c r="F7" s="7"/>
      <c r="G7"/>
      <c r="I7" s="7"/>
      <c r="J7" s="7"/>
      <c r="K7" s="7"/>
      <c r="L7" s="7"/>
      <c r="M7" s="9" t="s">
        <v>35</v>
      </c>
      <c r="N7" t="str">
        <f>_xlfn.DISPIMG("ID_48DD6827B1EA4D38A62B169794ECCF7D",1)</f>
        <v>=DISPIMG("ID_48DD6827B1EA4D38A62B169794ECCF7D",1)</v>
      </c>
      <c r="O7" t="str">
        <f>_xlfn.DISPIMG("ID_DB7F7B91472B4B8A8DAE847C9564297D",1)</f>
        <v>=DISPIMG("ID_DB7F7B91472B4B8A8DAE847C9564297D",1)</v>
      </c>
    </row>
    <row r="8" ht="79" customHeight="1" spans="1:19">
      <c r="A8" s="7"/>
      <c r="B8" s="7"/>
      <c r="C8" s="7"/>
      <c r="D8" s="7"/>
      <c r="E8" s="7"/>
      <c r="F8" s="7"/>
      <c r="G8"/>
      <c r="I8" s="7"/>
      <c r="J8" s="7"/>
      <c r="K8" s="7"/>
      <c r="L8" s="7"/>
      <c r="N8" s="8" t="s">
        <v>36</v>
      </c>
    </row>
    <row r="9" ht="79" customHeight="1"/>
    <row r="10" ht="79" customHeight="1"/>
    <row r="11" ht="79" customHeight="1"/>
    <row r="12" ht="79" customHeight="1"/>
    <row r="13" ht="79" customHeight="1"/>
    <row r="14" ht="79" customHeight="1"/>
    <row r="15" ht="79" customHeight="1"/>
    <row r="16" ht="79" customHeight="1"/>
    <row r="17" ht="79" customHeight="1"/>
    <row r="18" ht="79" customHeight="1"/>
    <row r="19" ht="79" customHeight="1"/>
  </sheetData>
  <mergeCells count="6">
    <mergeCell ref="C1:S1"/>
    <mergeCell ref="A3:G3"/>
    <mergeCell ref="I3:L3"/>
    <mergeCell ref="A4:F4"/>
    <mergeCell ref="A5:F8"/>
    <mergeCell ref="I5:L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administrators</dc:creator>
  <cp:lastModifiedBy>游戏人生</cp:lastModifiedBy>
  <dcterms:created xsi:type="dcterms:W3CDTF">2023-05-12T11:15:00Z</dcterms:created>
  <dcterms:modified xsi:type="dcterms:W3CDTF">2026-01-13T07:50:19Z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2205BE0F5BC4483DAAA939100EEA89C3_12</vt:lpwstr>
  </property>
  <property fmtid="{D5CDD505-2E9C-101B-9397-08002B2CF9AE}" pid="4" name="CalculationRule">
    <vt:i4>0</vt:i4>
  </property>
</Properties>
</file>