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als" sheetId="1" r:id="rId4"/>
    <sheet state="visible" name="Cents" sheetId="2" r:id="rId5"/>
    <sheet state="visible" name="Attack Time" sheetId="3" r:id="rId6"/>
    <sheet state="visible" name="Zero Cross" sheetId="4" r:id="rId7"/>
    <sheet state="visible" name="Spectral Centroid" sheetId="5" r:id="rId8"/>
    <sheet state="visible" name="Correlation" sheetId="6" r:id="rId9"/>
  </sheets>
  <definedNames/>
  <calcPr/>
</workbook>
</file>

<file path=xl/sharedStrings.xml><?xml version="1.0" encoding="utf-8"?>
<sst xmlns="http://schemas.openxmlformats.org/spreadsheetml/2006/main" count="172" uniqueCount="37">
  <si>
    <t>Instrument</t>
  </si>
  <si>
    <t>Note</t>
  </si>
  <si>
    <t>dB threshold</t>
  </si>
  <si>
    <t>Number of Partials</t>
  </si>
  <si>
    <t>Number of Time Slices</t>
  </si>
  <si>
    <t>Tongali</t>
  </si>
  <si>
    <t>Kolitong</t>
  </si>
  <si>
    <t>A1</t>
  </si>
  <si>
    <t>A2</t>
  </si>
  <si>
    <t>A6</t>
  </si>
  <si>
    <t>B1</t>
  </si>
  <si>
    <t>B5</t>
  </si>
  <si>
    <t>C1</t>
  </si>
  <si>
    <t>C4</t>
  </si>
  <si>
    <t>C6</t>
  </si>
  <si>
    <t>D1</t>
  </si>
  <si>
    <t>D3</t>
  </si>
  <si>
    <t>D4</t>
  </si>
  <si>
    <t>D5</t>
  </si>
  <si>
    <t>D6</t>
  </si>
  <si>
    <t>E2</t>
  </si>
  <si>
    <t>E4</t>
  </si>
  <si>
    <t>F3</t>
  </si>
  <si>
    <t>F4</t>
  </si>
  <si>
    <t>F5</t>
  </si>
  <si>
    <t>Note number</t>
  </si>
  <si>
    <t>Fundamental Frequency f-o (Hz)</t>
  </si>
  <si>
    <t>Cents</t>
  </si>
  <si>
    <t>Original</t>
  </si>
  <si>
    <t>Synthesized</t>
  </si>
  <si>
    <t>Average:</t>
  </si>
  <si>
    <t>Stdev:</t>
  </si>
  <si>
    <t>Attack Time</t>
  </si>
  <si>
    <t>% error</t>
  </si>
  <si>
    <t>Zero Cross</t>
  </si>
  <si>
    <t>Spectral Centroid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</si>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</sst>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</font>
    <font>
      <sz val="10.0"/>
      <color theme="1"/>
      <name val="Arial"/>
    </font>
    <font/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0" fontId="0" numFmtId="0" xfId="0" applyAlignment="1" applyBorder="1" applyFont="1">
      <alignment horizontal="center" readingOrder="0" shrinkToFit="0" vertical="bottom" wrapText="0"/>
    </xf>
    <xf borderId="5" fillId="0" fontId="0" numFmtId="0" xfId="0" applyAlignment="1" applyBorder="1" applyFont="1">
      <alignment horizontal="center" readingOrder="0" shrinkToFit="0" vertical="bottom" wrapText="0"/>
    </xf>
    <xf borderId="6" fillId="0" fontId="2" numFmtId="0" xfId="0" applyBorder="1" applyFont="1"/>
    <xf borderId="7" fillId="0" fontId="0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1" fillId="0" fontId="0" numFmtId="164" xfId="0" applyAlignment="1" applyBorder="1" applyFont="1" applyNumberFormat="1">
      <alignment horizontal="center" readingOrder="0" shrinkToFit="0" vertical="bottom" wrapText="0"/>
    </xf>
    <xf borderId="9" fillId="0" fontId="2" numFmtId="0" xfId="0" applyBorder="1" applyFont="1"/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5" fillId="0" fontId="0" numFmtId="164" xfId="0" applyAlignment="1" applyBorder="1" applyFont="1" applyNumberFormat="1">
      <alignment horizontal="center" readingOrder="0" shrinkToFit="0" vertical="bottom" wrapText="0"/>
    </xf>
    <xf borderId="11" fillId="0" fontId="2" numFmtId="0" xfId="0" applyBorder="1" applyFont="1"/>
    <xf borderId="1" fillId="0" fontId="0" numFmtId="164" xfId="0" applyAlignment="1" applyBorder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5</v>
      </c>
      <c r="B2" s="5">
        <v>1.0</v>
      </c>
      <c r="C2" s="1">
        <v>70.0</v>
      </c>
      <c r="D2" s="5">
        <v>157.0</v>
      </c>
      <c r="E2" s="5">
        <v>822.0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/>
      <c r="B3" s="5">
        <v>2.0</v>
      </c>
      <c r="C3" s="1">
        <v>70.0</v>
      </c>
      <c r="D3" s="5">
        <v>239.0</v>
      </c>
      <c r="E3" s="5">
        <v>892.0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/>
      <c r="B4" s="5">
        <v>3.0</v>
      </c>
      <c r="C4" s="1">
        <v>80.0</v>
      </c>
      <c r="D4" s="5">
        <v>164.0</v>
      </c>
      <c r="E4" s="5">
        <v>1163.0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6"/>
      <c r="B5" s="5">
        <v>4.0</v>
      </c>
      <c r="C5" s="1">
        <v>90.0</v>
      </c>
      <c r="D5" s="5">
        <v>109.0</v>
      </c>
      <c r="E5" s="5">
        <v>1040.0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6"/>
      <c r="B6" s="5">
        <v>5.0</v>
      </c>
      <c r="C6" s="1">
        <v>80.0</v>
      </c>
      <c r="D6" s="5">
        <v>118.0</v>
      </c>
      <c r="E6" s="5">
        <v>1168.0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6"/>
      <c r="B7" s="5">
        <v>6.0</v>
      </c>
      <c r="C7" s="1">
        <v>90.0</v>
      </c>
      <c r="D7" s="5">
        <v>202.0</v>
      </c>
      <c r="E7" s="5">
        <v>1742.0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6"/>
      <c r="B8" s="5">
        <v>7.0</v>
      </c>
      <c r="C8" s="1">
        <v>80.0</v>
      </c>
      <c r="D8" s="5">
        <v>98.0</v>
      </c>
      <c r="E8" s="5">
        <v>1661.0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6"/>
      <c r="B9" s="5">
        <v>8.0</v>
      </c>
      <c r="C9" s="1">
        <v>90.0</v>
      </c>
      <c r="D9" s="5">
        <v>184.0</v>
      </c>
      <c r="E9" s="5">
        <v>1832.0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6"/>
      <c r="B10" s="5">
        <v>9.0</v>
      </c>
      <c r="C10" s="1">
        <v>90.0</v>
      </c>
      <c r="D10" s="5">
        <v>130.0</v>
      </c>
      <c r="E10" s="5">
        <v>2171.0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6"/>
      <c r="B11" s="5">
        <v>10.0</v>
      </c>
      <c r="C11" s="1">
        <v>90.0</v>
      </c>
      <c r="D11" s="5">
        <v>188.0</v>
      </c>
      <c r="E11" s="5">
        <v>2185.0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6"/>
      <c r="B12" s="5">
        <v>11.0</v>
      </c>
      <c r="C12" s="1">
        <v>100.0</v>
      </c>
      <c r="D12" s="5">
        <v>150.0</v>
      </c>
      <c r="E12" s="5">
        <v>2664.0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7"/>
      <c r="B13" s="5">
        <v>12.0</v>
      </c>
      <c r="C13" s="1">
        <v>90.0</v>
      </c>
      <c r="D13" s="5">
        <v>196.0</v>
      </c>
      <c r="E13" s="5">
        <v>3041.0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 t="s">
        <v>6</v>
      </c>
      <c r="B14" s="1" t="s">
        <v>7</v>
      </c>
      <c r="C14" s="1">
        <v>50.0</v>
      </c>
      <c r="D14" s="1">
        <v>169.0</v>
      </c>
      <c r="E14" s="1">
        <v>1341.0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6"/>
      <c r="B15" s="1" t="s">
        <v>8</v>
      </c>
      <c r="C15" s="1">
        <v>40.0</v>
      </c>
      <c r="D15" s="1">
        <v>200.0</v>
      </c>
      <c r="E15" s="1">
        <v>1613.0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6"/>
      <c r="B16" s="1" t="s">
        <v>9</v>
      </c>
      <c r="C16" s="1">
        <v>40.0</v>
      </c>
      <c r="D16" s="1">
        <v>41.0</v>
      </c>
      <c r="E16" s="1">
        <v>2714.0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6"/>
      <c r="B17" s="1" t="s">
        <v>10</v>
      </c>
      <c r="C17" s="1">
        <v>30.0</v>
      </c>
      <c r="D17" s="1">
        <v>90.0</v>
      </c>
      <c r="E17" s="1">
        <v>1821.0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6"/>
      <c r="B18" s="1" t="s">
        <v>11</v>
      </c>
      <c r="C18" s="1">
        <v>40.0</v>
      </c>
      <c r="D18" s="1">
        <v>262.0</v>
      </c>
      <c r="E18" s="1">
        <v>3011.0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6"/>
      <c r="B19" s="1" t="s">
        <v>12</v>
      </c>
      <c r="C19" s="1">
        <v>30.0</v>
      </c>
      <c r="D19" s="1">
        <v>82.0</v>
      </c>
      <c r="E19" s="1">
        <v>1506.0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6"/>
      <c r="B20" s="1" t="s">
        <v>13</v>
      </c>
      <c r="C20" s="1">
        <v>35.0</v>
      </c>
      <c r="D20" s="1">
        <v>79.0</v>
      </c>
      <c r="E20" s="1">
        <v>2576.0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6"/>
      <c r="B21" s="1" t="s">
        <v>14</v>
      </c>
      <c r="C21" s="1">
        <v>30.0</v>
      </c>
      <c r="D21" s="1">
        <v>110.0</v>
      </c>
      <c r="E21" s="1">
        <v>2933.0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6"/>
      <c r="B22" s="1" t="s">
        <v>15</v>
      </c>
      <c r="C22" s="1">
        <v>37.0</v>
      </c>
      <c r="D22" s="1">
        <v>218.0</v>
      </c>
      <c r="E22" s="1">
        <v>1702.0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6"/>
      <c r="B23" s="1" t="s">
        <v>16</v>
      </c>
      <c r="C23" s="1">
        <v>29.0</v>
      </c>
      <c r="D23" s="1">
        <v>148.0</v>
      </c>
      <c r="E23" s="1">
        <v>2610.0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6"/>
      <c r="B24" s="1" t="s">
        <v>17</v>
      </c>
      <c r="C24" s="1">
        <v>28.0</v>
      </c>
      <c r="D24" s="1">
        <v>223.0</v>
      </c>
      <c r="E24" s="1">
        <v>2610.0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6"/>
      <c r="B25" s="1" t="s">
        <v>18</v>
      </c>
      <c r="C25" s="1">
        <v>30.0</v>
      </c>
      <c r="D25" s="1">
        <v>45.0</v>
      </c>
      <c r="E25" s="1">
        <v>3011.0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6"/>
      <c r="B26" s="1" t="s">
        <v>19</v>
      </c>
      <c r="C26" s="1">
        <v>33.0</v>
      </c>
      <c r="D26" s="1">
        <v>60.0</v>
      </c>
      <c r="E26" s="1">
        <v>3174.0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6"/>
      <c r="B27" s="1" t="s">
        <v>20</v>
      </c>
      <c r="C27" s="1">
        <v>27.0</v>
      </c>
      <c r="D27" s="1">
        <v>48.0</v>
      </c>
      <c r="E27" s="1">
        <v>1884.0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6"/>
      <c r="B28" s="1" t="s">
        <v>21</v>
      </c>
      <c r="C28" s="1">
        <v>30.0</v>
      </c>
      <c r="D28" s="1">
        <v>110.0</v>
      </c>
      <c r="E28" s="1">
        <v>1884.0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6"/>
      <c r="B29" s="1" t="s">
        <v>22</v>
      </c>
      <c r="C29" s="1">
        <v>30.0</v>
      </c>
      <c r="D29" s="1">
        <v>107.0</v>
      </c>
      <c r="E29" s="1">
        <v>1884.0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6"/>
      <c r="B30" s="1" t="s">
        <v>23</v>
      </c>
      <c r="C30" s="1">
        <v>26.0</v>
      </c>
      <c r="D30" s="1">
        <v>147.0</v>
      </c>
      <c r="E30" s="1">
        <v>2638.0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7"/>
      <c r="B31" s="1" t="s">
        <v>24</v>
      </c>
      <c r="C31" s="1">
        <v>28.0</v>
      </c>
      <c r="D31" s="1">
        <v>246.0</v>
      </c>
      <c r="E31" s="1">
        <v>2638.0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2">
    <mergeCell ref="A2:A13"/>
    <mergeCell ref="A14:A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8" t="s">
        <v>25</v>
      </c>
      <c r="C1" s="9" t="s">
        <v>26</v>
      </c>
      <c r="D1" s="10"/>
      <c r="E1" s="8" t="s">
        <v>27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/>
      <c r="B2" s="7"/>
      <c r="C2" s="5" t="s">
        <v>28</v>
      </c>
      <c r="D2" s="5" t="s">
        <v>29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1.0</v>
      </c>
      <c r="C3" s="5">
        <v>217.6</v>
      </c>
      <c r="D3" s="5">
        <v>217.2</v>
      </c>
      <c r="E3" s="5">
        <f t="shared" ref="E3:E14" si="1">(1200*LOG(D3/C3)/LOG(2))</f>
        <v>-3.185344135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>
        <v>2.0</v>
      </c>
      <c r="C4" s="5">
        <v>265.3</v>
      </c>
      <c r="D4" s="5">
        <v>264.5</v>
      </c>
      <c r="E4" s="5">
        <f t="shared" si="1"/>
        <v>-5.228343873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>
        <v>3.0</v>
      </c>
      <c r="C5" s="5">
        <v>293.8</v>
      </c>
      <c r="D5" s="5">
        <v>293.8</v>
      </c>
      <c r="E5" s="5">
        <f t="shared" si="1"/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>
        <v>4.0</v>
      </c>
      <c r="C6" s="5">
        <v>336.7</v>
      </c>
      <c r="D6" s="5">
        <v>336.1</v>
      </c>
      <c r="E6" s="5">
        <f t="shared" si="1"/>
        <v>-3.087814224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>
        <v>5.0</v>
      </c>
      <c r="C7" s="5">
        <v>383.2</v>
      </c>
      <c r="D7" s="5">
        <v>383.3</v>
      </c>
      <c r="E7" s="5">
        <f t="shared" si="1"/>
        <v>0.4517244772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5">
        <v>6.0</v>
      </c>
      <c r="C8" s="5">
        <v>440.1</v>
      </c>
      <c r="D8" s="5">
        <v>440.3</v>
      </c>
      <c r="E8" s="5">
        <f t="shared" si="1"/>
        <v>0.7865670508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5">
        <v>7.0</v>
      </c>
      <c r="C9" s="5">
        <v>525.3</v>
      </c>
      <c r="D9" s="5">
        <v>525.3</v>
      </c>
      <c r="E9" s="5">
        <f t="shared" si="1"/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5">
        <v>8.0</v>
      </c>
      <c r="C10" s="5">
        <v>590.0</v>
      </c>
      <c r="D10" s="5">
        <v>589.4</v>
      </c>
      <c r="E10" s="5">
        <f t="shared" si="1"/>
        <v>-1.761472815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5">
        <v>9.0</v>
      </c>
      <c r="C11" s="5">
        <v>671.5</v>
      </c>
      <c r="D11" s="5">
        <v>671.9</v>
      </c>
      <c r="E11" s="5">
        <f t="shared" si="1"/>
        <v>1.030956737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5">
        <v>10.0</v>
      </c>
      <c r="C12" s="5">
        <v>779.0</v>
      </c>
      <c r="D12" s="5">
        <v>779.1</v>
      </c>
      <c r="E12" s="5">
        <f t="shared" si="1"/>
        <v>0.2222237406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5">
        <v>11.0</v>
      </c>
      <c r="C13" s="5">
        <v>895.9</v>
      </c>
      <c r="D13" s="5">
        <v>895.8</v>
      </c>
      <c r="E13" s="5">
        <f t="shared" si="1"/>
        <v>-0.1932504382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>
        <v>12.0</v>
      </c>
      <c r="C14" s="5">
        <v>929.9</v>
      </c>
      <c r="D14" s="5">
        <v>930.2</v>
      </c>
      <c r="E14" s="5">
        <f t="shared" si="1"/>
        <v>0.5584325781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11"/>
      <c r="C15" s="12"/>
      <c r="D15" s="13" t="s">
        <v>30</v>
      </c>
      <c r="E15" s="13">
        <f t="array" ref="E15">AVERAGE(ABS(E3:E14))</f>
        <v>1.375510839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14"/>
      <c r="C16" s="15"/>
      <c r="D16" s="13" t="s">
        <v>31</v>
      </c>
      <c r="E16" s="13">
        <f t="array" ref="E16">STDEV(ABS(E3:E14))</f>
        <v>1.643145814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</v>
      </c>
      <c r="B17" s="1" t="s">
        <v>7</v>
      </c>
      <c r="C17" s="1">
        <v>269.2</v>
      </c>
      <c r="D17" s="1">
        <v>267.6</v>
      </c>
      <c r="E17" s="5">
        <f t="shared" ref="E17:E34" si="2">(1200*LOG(D17/C17)/LOG(2))</f>
        <v>-10.32035276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1" t="s">
        <v>8</v>
      </c>
      <c r="C18" s="1">
        <v>341.0</v>
      </c>
      <c r="D18" s="1">
        <v>342.2</v>
      </c>
      <c r="E18" s="5">
        <f t="shared" si="2"/>
        <v>6.081624693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1" t="s">
        <v>9</v>
      </c>
      <c r="C19" s="1">
        <v>556.8</v>
      </c>
      <c r="D19" s="1">
        <v>550.1</v>
      </c>
      <c r="E19" s="5">
        <f t="shared" si="2"/>
        <v>-20.95836984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" t="s">
        <v>10</v>
      </c>
      <c r="C20" s="1">
        <v>306.7</v>
      </c>
      <c r="D20" s="1">
        <v>306.7</v>
      </c>
      <c r="E20" s="5">
        <f t="shared" si="2"/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" t="s">
        <v>11</v>
      </c>
      <c r="C21" s="1">
        <v>578.9</v>
      </c>
      <c r="D21" s="1">
        <v>572.9</v>
      </c>
      <c r="E21" s="5">
        <f t="shared" si="2"/>
        <v>-18.03698256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" t="s">
        <v>12</v>
      </c>
      <c r="C22" s="1">
        <v>539.1</v>
      </c>
      <c r="D22" s="1">
        <v>533.6</v>
      </c>
      <c r="E22" s="5">
        <f t="shared" si="2"/>
        <v>-17.75309166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1" t="s">
        <v>13</v>
      </c>
      <c r="C23" s="1">
        <v>329.7</v>
      </c>
      <c r="D23" s="1">
        <v>330.0</v>
      </c>
      <c r="E23" s="5">
        <f t="shared" si="2"/>
        <v>1.574564955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1" t="s">
        <v>14</v>
      </c>
      <c r="C24" s="1">
        <v>674.6</v>
      </c>
      <c r="D24" s="1">
        <v>669.1</v>
      </c>
      <c r="E24" s="5">
        <f t="shared" si="2"/>
        <v>-14.17256895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1" t="s">
        <v>15</v>
      </c>
      <c r="C25" s="1">
        <v>328.3</v>
      </c>
      <c r="D25" s="1">
        <v>325.0</v>
      </c>
      <c r="E25" s="5">
        <f t="shared" si="2"/>
        <v>-17.49003812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1" t="s">
        <v>16</v>
      </c>
      <c r="C26" s="1">
        <v>432.0</v>
      </c>
      <c r="D26" s="1">
        <v>431.5</v>
      </c>
      <c r="E26" s="5">
        <f t="shared" si="2"/>
        <v>-2.004903581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1" t="s">
        <v>17</v>
      </c>
      <c r="C27" s="1">
        <v>521.2</v>
      </c>
      <c r="D27" s="1">
        <v>522.3</v>
      </c>
      <c r="E27" s="5">
        <f t="shared" si="2"/>
        <v>3.649943765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1" t="s">
        <v>18</v>
      </c>
      <c r="C28" s="1">
        <v>598.4</v>
      </c>
      <c r="D28" s="1">
        <v>593.2</v>
      </c>
      <c r="E28" s="5">
        <f t="shared" si="2"/>
        <v>-15.10989292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1" t="s">
        <v>19</v>
      </c>
      <c r="C29" s="1">
        <v>644.8</v>
      </c>
      <c r="D29" s="1">
        <v>640.3</v>
      </c>
      <c r="E29" s="5">
        <f t="shared" si="2"/>
        <v>-12.12448068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1" t="s">
        <v>20</v>
      </c>
      <c r="C30" s="1">
        <v>354.8</v>
      </c>
      <c r="D30" s="1">
        <v>352.4</v>
      </c>
      <c r="E30" s="5">
        <f t="shared" si="2"/>
        <v>-11.75050246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1" t="s">
        <v>21</v>
      </c>
      <c r="C31" s="1">
        <v>494.2</v>
      </c>
      <c r="D31" s="1">
        <v>495.2</v>
      </c>
      <c r="E31" s="5">
        <f t="shared" si="2"/>
        <v>3.499564663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" t="s">
        <v>22</v>
      </c>
      <c r="C32" s="1">
        <v>395.0</v>
      </c>
      <c r="D32" s="1">
        <v>396.2</v>
      </c>
      <c r="E32" s="5">
        <f t="shared" si="2"/>
        <v>5.251472325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" t="s">
        <v>23</v>
      </c>
      <c r="C33" s="1">
        <v>503.1</v>
      </c>
      <c r="D33" s="1">
        <v>503.4</v>
      </c>
      <c r="E33" s="5">
        <f t="shared" si="2"/>
        <v>1.032032251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" t="s">
        <v>24</v>
      </c>
      <c r="C34" s="1">
        <v>574.4</v>
      </c>
      <c r="D34" s="1">
        <v>574.8</v>
      </c>
      <c r="E34" s="5">
        <f t="shared" si="2"/>
        <v>1.205175161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16"/>
      <c r="C35" s="12"/>
      <c r="D35" s="17" t="s">
        <v>30</v>
      </c>
      <c r="E35" s="13">
        <f t="array" ref="E35">AVERAGE(ABS(E17:E34))</f>
        <v>9.000864519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14"/>
      <c r="C36" s="15"/>
      <c r="D36" s="1" t="s">
        <v>31</v>
      </c>
      <c r="E36" s="18">
        <f t="array" ref="E36">STDEV(ABS(E17:E34))</f>
        <v>7.059773262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8">
    <mergeCell ref="A1:A2"/>
    <mergeCell ref="B1:B2"/>
    <mergeCell ref="C1:D1"/>
    <mergeCell ref="E1:E2"/>
    <mergeCell ref="A3:A16"/>
    <mergeCell ref="B15:C16"/>
    <mergeCell ref="A17:A36"/>
    <mergeCell ref="B35:C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8" t="s">
        <v>25</v>
      </c>
      <c r="C1" s="19" t="s">
        <v>32</v>
      </c>
      <c r="D1" s="2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/>
      <c r="B2" s="7"/>
      <c r="C2" s="13" t="s">
        <v>28</v>
      </c>
      <c r="D2" s="13" t="s">
        <v>29</v>
      </c>
      <c r="E2" s="13" t="s">
        <v>33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1.0</v>
      </c>
      <c r="C3" s="13">
        <v>0.2438</v>
      </c>
      <c r="D3" s="13">
        <v>0.245</v>
      </c>
      <c r="E3" s="13">
        <f t="shared" ref="E3:E14" si="1">(C3-D3)/C3*100</f>
        <v>-0.4922067268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>
        <v>2.0</v>
      </c>
      <c r="C4" s="13">
        <v>0.0854</v>
      </c>
      <c r="D4" s="13">
        <v>0.0824</v>
      </c>
      <c r="E4" s="13">
        <f t="shared" si="1"/>
        <v>3.512880562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>
        <v>3.0</v>
      </c>
      <c r="C5" s="13">
        <v>0.1574</v>
      </c>
      <c r="D5" s="13">
        <v>0.1532</v>
      </c>
      <c r="E5" s="13">
        <f t="shared" si="1"/>
        <v>2.668360864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>
        <v>4.0</v>
      </c>
      <c r="C6" s="13">
        <v>0.0596</v>
      </c>
      <c r="D6" s="13">
        <v>0.062</v>
      </c>
      <c r="E6" s="13">
        <f t="shared" si="1"/>
        <v>-4.026845638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>
        <v>5.0</v>
      </c>
      <c r="C7" s="13">
        <v>0.3182</v>
      </c>
      <c r="D7" s="13">
        <v>0.2726</v>
      </c>
      <c r="E7" s="13">
        <f t="shared" si="1"/>
        <v>14.33060968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5">
        <v>6.0</v>
      </c>
      <c r="C8" s="13">
        <v>0.2732</v>
      </c>
      <c r="D8" s="13">
        <v>0.266</v>
      </c>
      <c r="E8" s="13">
        <f t="shared" si="1"/>
        <v>2.635431918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5">
        <v>7.0</v>
      </c>
      <c r="C9" s="13">
        <v>0.1982</v>
      </c>
      <c r="D9" s="13">
        <v>0.2108</v>
      </c>
      <c r="E9" s="13">
        <f t="shared" si="1"/>
        <v>-6.357214934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5">
        <v>8.0</v>
      </c>
      <c r="C10" s="13">
        <v>0.1028</v>
      </c>
      <c r="D10" s="13">
        <v>0.1058</v>
      </c>
      <c r="E10" s="13">
        <f t="shared" si="1"/>
        <v>-2.918287938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5">
        <v>9.0</v>
      </c>
      <c r="C11" s="13">
        <v>0.2168</v>
      </c>
      <c r="D11" s="13">
        <v>0.2072</v>
      </c>
      <c r="E11" s="13">
        <f t="shared" si="1"/>
        <v>4.42804428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5">
        <v>10.0</v>
      </c>
      <c r="C12" s="13">
        <v>0.0655</v>
      </c>
      <c r="D12" s="13">
        <v>0.0655</v>
      </c>
      <c r="E12" s="13">
        <f t="shared" si="1"/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5">
        <v>11.0</v>
      </c>
      <c r="C13" s="13">
        <v>0.119</v>
      </c>
      <c r="D13" s="13">
        <v>0.1046</v>
      </c>
      <c r="E13" s="13">
        <f t="shared" si="1"/>
        <v>12.10084034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>
        <v>12.0</v>
      </c>
      <c r="C14" s="13">
        <v>0.0704</v>
      </c>
      <c r="D14" s="13">
        <v>0.0602</v>
      </c>
      <c r="E14" s="13">
        <f t="shared" si="1"/>
        <v>14.48863636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11"/>
      <c r="C15" s="12"/>
      <c r="D15" s="13" t="s">
        <v>30</v>
      </c>
      <c r="E15" s="13">
        <f t="array" ref="E15">AVERAGE(ABS(E3:E14))</f>
        <v>5.663279937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14"/>
      <c r="C16" s="15"/>
      <c r="D16" s="13" t="s">
        <v>31</v>
      </c>
      <c r="E16" s="13">
        <f t="array" ref="E16">STDEV(ABS(E3:E14))</f>
        <v>5.119004832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</v>
      </c>
      <c r="B17" s="1" t="s">
        <v>7</v>
      </c>
      <c r="C17" s="21">
        <v>0.020998</v>
      </c>
      <c r="D17" s="17">
        <v>0.020408</v>
      </c>
      <c r="E17" s="13">
        <f t="shared" ref="E17:E34" si="2">(C17-D17)/C17*100</f>
        <v>2.809791409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1" t="s">
        <v>8</v>
      </c>
      <c r="C18" s="21">
        <v>0.0198</v>
      </c>
      <c r="D18" s="17">
        <v>0.018005</v>
      </c>
      <c r="E18" s="13">
        <f t="shared" si="2"/>
        <v>9.065656566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1" t="s">
        <v>9</v>
      </c>
      <c r="C19" s="21">
        <v>0.025193</v>
      </c>
      <c r="D19" s="17">
        <v>0.023197</v>
      </c>
      <c r="E19" s="13">
        <f t="shared" si="2"/>
        <v>7.922835708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" t="s">
        <v>10</v>
      </c>
      <c r="C20" s="21">
        <v>0.016803</v>
      </c>
      <c r="D20" s="17">
        <v>0.019206</v>
      </c>
      <c r="E20" s="13">
        <f t="shared" si="2"/>
        <v>-14.30101768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" t="s">
        <v>11</v>
      </c>
      <c r="C21" s="21">
        <v>0.016803</v>
      </c>
      <c r="D21" s="17">
        <v>0.019923</v>
      </c>
      <c r="E21" s="13">
        <f t="shared" si="2"/>
        <v>-18.56811284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" t="s">
        <v>12</v>
      </c>
      <c r="C22" s="21">
        <v>0.015601</v>
      </c>
      <c r="D22" s="17">
        <v>0.018617</v>
      </c>
      <c r="E22" s="13">
        <f t="shared" si="2"/>
        <v>-19.3320941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1" t="s">
        <v>13</v>
      </c>
      <c r="C23" s="21">
        <v>0.021194</v>
      </c>
      <c r="D23" s="17">
        <v>0.019184</v>
      </c>
      <c r="E23" s="13">
        <f t="shared" si="2"/>
        <v>9.483816174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1" t="s">
        <v>14</v>
      </c>
      <c r="C24" s="21">
        <v>0.015601</v>
      </c>
      <c r="D24" s="17">
        <v>0.016803</v>
      </c>
      <c r="E24" s="13">
        <f t="shared" si="2"/>
        <v>-7.704634318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1" t="s">
        <v>15</v>
      </c>
      <c r="C25" s="21">
        <v>0.014989</v>
      </c>
      <c r="D25" s="17">
        <v>0.0176</v>
      </c>
      <c r="E25" s="13">
        <f t="shared" si="2"/>
        <v>-17.41944092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1" t="s">
        <v>16</v>
      </c>
      <c r="C26" s="21">
        <v>0.015601</v>
      </c>
      <c r="D26" s="17">
        <v>0.01708</v>
      </c>
      <c r="E26" s="13">
        <f t="shared" si="2"/>
        <v>-9.480161528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1" t="s">
        <v>17</v>
      </c>
      <c r="C27" s="21">
        <v>0.016213</v>
      </c>
      <c r="D27" s="17">
        <v>0.01802</v>
      </c>
      <c r="E27" s="13">
        <f t="shared" si="2"/>
        <v>-11.14537717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1" t="s">
        <v>18</v>
      </c>
      <c r="C28" s="21">
        <v>0.025193</v>
      </c>
      <c r="D28" s="17">
        <v>0.028209</v>
      </c>
      <c r="E28" s="13">
        <f t="shared" si="2"/>
        <v>-11.97157941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1" t="s">
        <v>19</v>
      </c>
      <c r="C29" s="21">
        <v>0.017392</v>
      </c>
      <c r="D29" s="17">
        <v>0.018005</v>
      </c>
      <c r="E29" s="13">
        <f t="shared" si="2"/>
        <v>-3.524609016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1" t="s">
        <v>20</v>
      </c>
      <c r="C30" s="21">
        <v>0.01619</v>
      </c>
      <c r="D30" s="17">
        <v>0.018594</v>
      </c>
      <c r="E30" s="13">
        <f t="shared" si="2"/>
        <v>-14.84867202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1" t="s">
        <v>21</v>
      </c>
      <c r="C31" s="21">
        <v>0.015601</v>
      </c>
      <c r="D31" s="17">
        <v>0.017392</v>
      </c>
      <c r="E31" s="13">
        <f t="shared" si="2"/>
        <v>-11.48003333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" t="s">
        <v>22</v>
      </c>
      <c r="C32" s="21">
        <v>0.015601</v>
      </c>
      <c r="D32" s="17">
        <v>0.017791</v>
      </c>
      <c r="E32" s="13">
        <f t="shared" si="2"/>
        <v>-14.03756169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" t="s">
        <v>23</v>
      </c>
      <c r="C33" s="21">
        <v>0.016803</v>
      </c>
      <c r="D33" s="17">
        <v>0.020408</v>
      </c>
      <c r="E33" s="13">
        <f t="shared" si="2"/>
        <v>-21.45450217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" t="s">
        <v>24</v>
      </c>
      <c r="C34" s="21">
        <v>0.015601</v>
      </c>
      <c r="D34" s="17">
        <v>0.020397</v>
      </c>
      <c r="E34" s="13">
        <f t="shared" si="2"/>
        <v>-30.74161913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22"/>
      <c r="C35" s="12"/>
      <c r="D35" s="17" t="s">
        <v>30</v>
      </c>
      <c r="E35" s="13">
        <f t="array" ref="E35">AVERAGE(ABS(E17:E34))</f>
        <v>13.07175084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14"/>
      <c r="C36" s="15"/>
      <c r="D36" s="1" t="s">
        <v>31</v>
      </c>
      <c r="E36" s="18">
        <f t="array" ref="E36">STDEV(ABS(E17:E34))</f>
        <v>6.762569284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7">
    <mergeCell ref="A1:A2"/>
    <mergeCell ref="B1:B2"/>
    <mergeCell ref="C1:E1"/>
    <mergeCell ref="A3:A16"/>
    <mergeCell ref="B15:C16"/>
    <mergeCell ref="A17:A36"/>
    <mergeCell ref="B35:C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/>
      <c r="B1" s="23"/>
      <c r="C1" s="19" t="s">
        <v>34</v>
      </c>
      <c r="D1" s="2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0</v>
      </c>
      <c r="B2" s="5" t="s">
        <v>25</v>
      </c>
      <c r="C2" s="13" t="s">
        <v>28</v>
      </c>
      <c r="D2" s="13" t="s">
        <v>29</v>
      </c>
      <c r="E2" s="13" t="s">
        <v>33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1.0</v>
      </c>
      <c r="C3" s="13">
        <v>231.667</v>
      </c>
      <c r="D3" s="13">
        <v>229.2308</v>
      </c>
      <c r="E3" s="13">
        <f t="shared" ref="E3:E14" si="1">(C3-D3)/C3*100</f>
        <v>1.051595609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>
        <v>2.0</v>
      </c>
      <c r="C4" s="13">
        <v>267.8901</v>
      </c>
      <c r="D4" s="13">
        <v>265.1163</v>
      </c>
      <c r="E4" s="13">
        <f t="shared" si="1"/>
        <v>1.035424601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>
        <v>3.0</v>
      </c>
      <c r="C5" s="13">
        <v>294.3339</v>
      </c>
      <c r="D5" s="13">
        <v>293.3498</v>
      </c>
      <c r="E5" s="13">
        <f t="shared" si="1"/>
        <v>0.3343481672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>
        <v>4.0</v>
      </c>
      <c r="C6" s="13">
        <v>336.7305</v>
      </c>
      <c r="D6" s="13">
        <v>335.4334</v>
      </c>
      <c r="E6" s="13">
        <f t="shared" si="1"/>
        <v>0.3852041915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>
        <v>5.0</v>
      </c>
      <c r="C7" s="13">
        <v>381.3067</v>
      </c>
      <c r="D7" s="13">
        <v>382.0513</v>
      </c>
      <c r="E7" s="13">
        <f t="shared" si="1"/>
        <v>-0.1952758763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5">
        <v>6.0</v>
      </c>
      <c r="C8" s="13">
        <v>439.8571</v>
      </c>
      <c r="D8" s="13">
        <v>437.7976</v>
      </c>
      <c r="E8" s="13">
        <f t="shared" si="1"/>
        <v>0.468220247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5">
        <v>7.0</v>
      </c>
      <c r="C9" s="13">
        <v>530.8555</v>
      </c>
      <c r="D9" s="13">
        <v>524.0741</v>
      </c>
      <c r="E9" s="13">
        <f t="shared" si="1"/>
        <v>1.277447441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5">
        <v>8.0</v>
      </c>
      <c r="C10" s="13">
        <v>589.6677</v>
      </c>
      <c r="D10" s="13">
        <v>588.1473</v>
      </c>
      <c r="E10" s="13">
        <f t="shared" si="1"/>
        <v>0.2578401361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5">
        <v>9.0</v>
      </c>
      <c r="C11" s="13">
        <v>671.4754</v>
      </c>
      <c r="D11" s="13">
        <v>671.8666</v>
      </c>
      <c r="E11" s="13">
        <f t="shared" si="1"/>
        <v>-0.05825976648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5">
        <v>10.0</v>
      </c>
      <c r="C12" s="13">
        <v>778.3495</v>
      </c>
      <c r="D12" s="13">
        <v>777.3338</v>
      </c>
      <c r="E12" s="13">
        <f t="shared" si="1"/>
        <v>0.1304940775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5">
        <v>11.0</v>
      </c>
      <c r="C13" s="13">
        <v>895.9078</v>
      </c>
      <c r="D13" s="13">
        <v>893.5273</v>
      </c>
      <c r="E13" s="13">
        <f t="shared" si="1"/>
        <v>0.2657081454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>
        <v>12.0</v>
      </c>
      <c r="C14" s="13">
        <v>931.1468</v>
      </c>
      <c r="D14" s="13">
        <v>930.2383</v>
      </c>
      <c r="E14" s="13">
        <f t="shared" si="1"/>
        <v>0.09756785933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5"/>
      <c r="C15" s="13"/>
      <c r="D15" s="13" t="s">
        <v>30</v>
      </c>
      <c r="E15" s="13">
        <f t="array" ref="E15">AVERAGE(ABS(E3:E14))</f>
        <v>0.4631155099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5"/>
      <c r="C16" s="13"/>
      <c r="D16" s="13" t="s">
        <v>31</v>
      </c>
      <c r="E16" s="13">
        <f t="array" ref="E16">STDEV(ABS(E3:E14))</f>
        <v>0.4178599449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</v>
      </c>
      <c r="B17" s="1" t="s">
        <v>7</v>
      </c>
      <c r="C17" s="24">
        <v>405.8975</v>
      </c>
      <c r="D17" s="17">
        <v>495.467777</v>
      </c>
      <c r="E17" s="13">
        <f t="shared" ref="E17:E34" si="2">(C17-D17)/C17*100</f>
        <v>-22.06721574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1" t="s">
        <v>8</v>
      </c>
      <c r="C18" s="24">
        <v>314.7736</v>
      </c>
      <c r="D18" s="17">
        <v>380.189493</v>
      </c>
      <c r="E18" s="13">
        <f t="shared" si="2"/>
        <v>-20.78188673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1" t="s">
        <v>9</v>
      </c>
      <c r="C19" s="24">
        <v>413.227</v>
      </c>
      <c r="D19" s="17">
        <v>496.060534</v>
      </c>
      <c r="E19" s="13">
        <f t="shared" si="2"/>
        <v>-20.045528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" t="s">
        <v>10</v>
      </c>
      <c r="C20" s="24">
        <v>424.4595</v>
      </c>
      <c r="D20" s="17">
        <v>421.980998</v>
      </c>
      <c r="E20" s="13">
        <f t="shared" si="2"/>
        <v>0.5839195495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" t="s">
        <v>11</v>
      </c>
      <c r="C21" s="24">
        <v>440.9662</v>
      </c>
      <c r="D21" s="17">
        <v>421.980998</v>
      </c>
      <c r="E21" s="13">
        <f t="shared" si="2"/>
        <v>4.305364447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" t="s">
        <v>12</v>
      </c>
      <c r="C22" s="24">
        <v>995.5302</v>
      </c>
      <c r="D22" s="17">
        <v>445.022098</v>
      </c>
      <c r="E22" s="13">
        <f t="shared" si="2"/>
        <v>55.29798112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1" t="s">
        <v>13</v>
      </c>
      <c r="C23" s="24">
        <v>893.8399</v>
      </c>
      <c r="D23" s="17">
        <v>574.13176</v>
      </c>
      <c r="E23" s="13">
        <f t="shared" si="2"/>
        <v>35.76794234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1" t="s">
        <v>14</v>
      </c>
      <c r="C24" s="24">
        <v>1886.297</v>
      </c>
      <c r="D24" s="17">
        <v>569.08223</v>
      </c>
      <c r="E24" s="13">
        <f t="shared" si="2"/>
        <v>69.83071966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1" t="s">
        <v>15</v>
      </c>
      <c r="C25" s="24">
        <v>347.6668</v>
      </c>
      <c r="D25" s="17">
        <v>352.986257</v>
      </c>
      <c r="E25" s="13">
        <f t="shared" si="2"/>
        <v>-1.530044571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1" t="s">
        <v>16</v>
      </c>
      <c r="C26" s="24">
        <v>484.8399</v>
      </c>
      <c r="D26" s="17">
        <v>456.703854</v>
      </c>
      <c r="E26" s="13">
        <f t="shared" si="2"/>
        <v>5.80316224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1" t="s">
        <v>17</v>
      </c>
      <c r="C27" s="24">
        <v>422.3814</v>
      </c>
      <c r="D27" s="17">
        <v>446.068966</v>
      </c>
      <c r="E27" s="13">
        <f t="shared" si="2"/>
        <v>-5.608098747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1" t="s">
        <v>18</v>
      </c>
      <c r="C28" s="24">
        <v>384.461</v>
      </c>
      <c r="D28" s="17">
        <v>301.187952</v>
      </c>
      <c r="E28" s="13">
        <f t="shared" si="2"/>
        <v>21.65968668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1" t="s">
        <v>19</v>
      </c>
      <c r="C29" s="24">
        <v>409.2407</v>
      </c>
      <c r="D29" s="17">
        <v>382.652123</v>
      </c>
      <c r="E29" s="13">
        <f t="shared" si="2"/>
        <v>6.497051002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1" t="s">
        <v>20</v>
      </c>
      <c r="C30" s="24">
        <v>395.1992</v>
      </c>
      <c r="D30" s="17">
        <v>411.119958</v>
      </c>
      <c r="E30" s="13">
        <f t="shared" si="2"/>
        <v>-4.028540038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1" t="s">
        <v>21</v>
      </c>
      <c r="C31" s="24">
        <v>531.8847</v>
      </c>
      <c r="D31" s="17">
        <v>721.735669</v>
      </c>
      <c r="E31" s="13">
        <f t="shared" si="2"/>
        <v>-35.69400831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" t="s">
        <v>22</v>
      </c>
      <c r="C32" s="24">
        <v>467.0705</v>
      </c>
      <c r="D32" s="17">
        <v>490.123198</v>
      </c>
      <c r="E32" s="13">
        <f t="shared" si="2"/>
        <v>-4.935592807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" t="s">
        <v>23</v>
      </c>
      <c r="C33" s="24">
        <v>356.1993</v>
      </c>
      <c r="D33" s="17">
        <v>446.16376</v>
      </c>
      <c r="E33" s="13">
        <f t="shared" si="2"/>
        <v>-25.25677619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" t="s">
        <v>24</v>
      </c>
      <c r="C34" s="24">
        <v>451.6563</v>
      </c>
      <c r="D34" s="17">
        <v>636.968566</v>
      </c>
      <c r="E34" s="13">
        <f t="shared" si="2"/>
        <v>-41.02948769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1"/>
      <c r="C35" s="25"/>
      <c r="D35" s="17" t="s">
        <v>30</v>
      </c>
      <c r="E35" s="13">
        <f t="array" ref="E35">AVERAGE(ABS(E17:E34))</f>
        <v>21.1512781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18"/>
      <c r="C36" s="18"/>
      <c r="D36" s="1" t="s">
        <v>31</v>
      </c>
      <c r="E36" s="18">
        <f t="array" ref="E36">STDEV(ABS(E17:E34))</f>
        <v>19.87476975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3">
    <mergeCell ref="C1:E1"/>
    <mergeCell ref="A3:A16"/>
    <mergeCell ref="A17:A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8" t="s">
        <v>25</v>
      </c>
      <c r="C1" s="19" t="s">
        <v>35</v>
      </c>
      <c r="D1" s="2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/>
      <c r="B2" s="7"/>
      <c r="C2" s="13" t="s">
        <v>28</v>
      </c>
      <c r="D2" s="13" t="s">
        <v>29</v>
      </c>
      <c r="E2" s="13" t="s">
        <v>33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1.0</v>
      </c>
      <c r="C3" s="13">
        <v>1387.2649</v>
      </c>
      <c r="D3" s="13">
        <v>518.9072</v>
      </c>
      <c r="E3" s="13">
        <f t="shared" ref="E3:E14" si="1">(C3-D3)/C3*100</f>
        <v>62.59494492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>
        <v>2.0</v>
      </c>
      <c r="C4" s="13">
        <v>1169.5774</v>
      </c>
      <c r="D4" s="13">
        <v>680.2191</v>
      </c>
      <c r="E4" s="13">
        <f t="shared" si="1"/>
        <v>41.84060841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>
        <v>3.0</v>
      </c>
      <c r="C5" s="13">
        <v>835.409</v>
      </c>
      <c r="D5" s="13">
        <v>472.4607</v>
      </c>
      <c r="E5" s="13">
        <f t="shared" si="1"/>
        <v>43.44558174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>
        <v>4.0</v>
      </c>
      <c r="C6" s="13">
        <v>699.0826</v>
      </c>
      <c r="D6" s="13">
        <v>499.3641</v>
      </c>
      <c r="E6" s="13">
        <f t="shared" si="1"/>
        <v>28.56865555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>
        <v>5.0</v>
      </c>
      <c r="C7" s="13">
        <v>888.4032</v>
      </c>
      <c r="D7" s="13">
        <v>751.5099</v>
      </c>
      <c r="E7" s="13">
        <f t="shared" si="1"/>
        <v>15.40891568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5">
        <v>6.0</v>
      </c>
      <c r="C8" s="13">
        <v>953.8458</v>
      </c>
      <c r="D8" s="13">
        <v>611.5942</v>
      </c>
      <c r="E8" s="13">
        <f t="shared" si="1"/>
        <v>35.88122944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5">
        <v>7.0</v>
      </c>
      <c r="C9" s="13">
        <v>1037.6863</v>
      </c>
      <c r="D9" s="13">
        <v>755.573</v>
      </c>
      <c r="E9" s="13">
        <f t="shared" si="1"/>
        <v>27.18676155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5">
        <v>8.0</v>
      </c>
      <c r="C10" s="13">
        <v>1104.585</v>
      </c>
      <c r="D10" s="13">
        <v>973.8815</v>
      </c>
      <c r="E10" s="13">
        <f t="shared" si="1"/>
        <v>11.83281504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5">
        <v>9.0</v>
      </c>
      <c r="C11" s="13">
        <v>1162.1698</v>
      </c>
      <c r="D11" s="13">
        <v>927.4374</v>
      </c>
      <c r="E11" s="13">
        <f t="shared" si="1"/>
        <v>20.19777144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5">
        <v>10.0</v>
      </c>
      <c r="C12" s="13">
        <v>1248.3053</v>
      </c>
      <c r="D12" s="13">
        <v>998.061</v>
      </c>
      <c r="E12" s="13">
        <f t="shared" si="1"/>
        <v>20.04672254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5">
        <v>11.0</v>
      </c>
      <c r="C13" s="13">
        <v>1652.073</v>
      </c>
      <c r="D13" s="13">
        <v>1635.9828</v>
      </c>
      <c r="E13" s="13">
        <f t="shared" si="1"/>
        <v>0.9739400135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5">
        <v>12.0</v>
      </c>
      <c r="C14" s="13">
        <v>2310.6288</v>
      </c>
      <c r="D14" s="13">
        <v>2183.625</v>
      </c>
      <c r="E14" s="13">
        <f t="shared" si="1"/>
        <v>5.496503809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11"/>
      <c r="C15" s="12"/>
      <c r="D15" s="13" t="s">
        <v>30</v>
      </c>
      <c r="E15" s="13">
        <f t="array" ref="E15">AVERAGE(ABS(E3:E14))</f>
        <v>26.12287085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14"/>
      <c r="C16" s="15"/>
      <c r="D16" s="13" t="s">
        <v>31</v>
      </c>
      <c r="E16" s="13">
        <f t="array" ref="E16">STDEV(ABS(E3:E14))</f>
        <v>17.65480031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</v>
      </c>
      <c r="B17" s="1" t="s">
        <v>7</v>
      </c>
      <c r="C17" s="13">
        <v>1750.817095</v>
      </c>
      <c r="D17" s="17">
        <v>1881.794657</v>
      </c>
      <c r="E17" s="13">
        <f t="shared" ref="E17:E34" si="2">(C17-D17)/C17*100</f>
        <v>-7.480939178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1" t="s">
        <v>8</v>
      </c>
      <c r="C18" s="17">
        <v>3666.935057</v>
      </c>
      <c r="D18" s="26">
        <v>3366.242004</v>
      </c>
      <c r="E18" s="13">
        <f t="shared" si="2"/>
        <v>8.2001194</v>
      </c>
      <c r="F18" s="3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1" t="s">
        <v>9</v>
      </c>
      <c r="C19" s="13">
        <v>1325.491149</v>
      </c>
      <c r="D19" s="17">
        <v>2626.496048</v>
      </c>
      <c r="E19" s="13">
        <f t="shared" si="2"/>
        <v>-98.1526659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" t="s">
        <v>10</v>
      </c>
      <c r="C20" s="13">
        <v>3286.163803</v>
      </c>
      <c r="D20" s="17">
        <v>2013.050115</v>
      </c>
      <c r="E20" s="13">
        <f t="shared" si="2"/>
        <v>38.7416381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" t="s">
        <v>11</v>
      </c>
      <c r="C21" s="13">
        <v>3204.636517</v>
      </c>
      <c r="D21" s="17">
        <v>2013.050115</v>
      </c>
      <c r="E21" s="13">
        <f t="shared" si="2"/>
        <v>37.18319989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" t="s">
        <v>12</v>
      </c>
      <c r="C22" s="13">
        <v>3898.538806</v>
      </c>
      <c r="D22" s="17">
        <v>2983.030916</v>
      </c>
      <c r="E22" s="13">
        <f t="shared" si="2"/>
        <v>23.48335968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1" t="s">
        <v>13</v>
      </c>
      <c r="C23" s="13">
        <v>3660.853248</v>
      </c>
      <c r="D23" s="17">
        <v>2437.263391</v>
      </c>
      <c r="E23" s="13">
        <f t="shared" si="2"/>
        <v>33.42362488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1" t="s">
        <v>14</v>
      </c>
      <c r="C24" s="13">
        <v>4536.48817</v>
      </c>
      <c r="D24" s="17">
        <v>3736.456995</v>
      </c>
      <c r="E24" s="13">
        <f t="shared" si="2"/>
        <v>17.63547363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1" t="s">
        <v>15</v>
      </c>
      <c r="C25" s="13">
        <v>4811.99591</v>
      </c>
      <c r="D25" s="17">
        <v>3285.890717</v>
      </c>
      <c r="E25" s="13">
        <f t="shared" si="2"/>
        <v>31.71459871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1" t="s">
        <v>16</v>
      </c>
      <c r="C26" s="13">
        <v>4782.944688</v>
      </c>
      <c r="D26" s="17">
        <v>3877.132689</v>
      </c>
      <c r="E26" s="13">
        <f t="shared" si="2"/>
        <v>18.93837496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1" t="s">
        <v>17</v>
      </c>
      <c r="C27" s="13">
        <v>4288.67431</v>
      </c>
      <c r="D27" s="17">
        <v>3689.41559</v>
      </c>
      <c r="E27" s="13">
        <f t="shared" si="2"/>
        <v>13.97305267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1" t="s">
        <v>18</v>
      </c>
      <c r="C28" s="13">
        <v>3448.061461</v>
      </c>
      <c r="D28" s="17">
        <v>2650.502838</v>
      </c>
      <c r="E28" s="13">
        <f t="shared" si="2"/>
        <v>23.13063824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1" t="s">
        <v>19</v>
      </c>
      <c r="C29" s="13">
        <v>2837.892877</v>
      </c>
      <c r="D29" s="17">
        <v>2393.172641</v>
      </c>
      <c r="E29" s="13">
        <f t="shared" si="2"/>
        <v>15.6707901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1" t="s">
        <v>20</v>
      </c>
      <c r="C30" s="13">
        <v>3283.887754</v>
      </c>
      <c r="D30" s="17">
        <v>1515.599226</v>
      </c>
      <c r="E30" s="13">
        <f t="shared" si="2"/>
        <v>53.84741077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1" t="s">
        <v>21</v>
      </c>
      <c r="C31" s="13">
        <v>4898.978257</v>
      </c>
      <c r="D31" s="17">
        <v>3248.618848</v>
      </c>
      <c r="E31" s="13">
        <f t="shared" si="2"/>
        <v>33.68782882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" t="s">
        <v>22</v>
      </c>
      <c r="C32" s="13">
        <v>3556.983319</v>
      </c>
      <c r="D32" s="17">
        <v>2658.664454</v>
      </c>
      <c r="E32" s="13">
        <f t="shared" si="2"/>
        <v>25.25507669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" t="s">
        <v>23</v>
      </c>
      <c r="C33" s="13">
        <v>3808.372601</v>
      </c>
      <c r="D33" s="17">
        <v>2765.59622</v>
      </c>
      <c r="E33" s="13">
        <f t="shared" si="2"/>
        <v>27.38115437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" t="s">
        <v>24</v>
      </c>
      <c r="C34" s="13">
        <v>5346.077446</v>
      </c>
      <c r="D34" s="17">
        <v>4368.466767</v>
      </c>
      <c r="E34" s="13">
        <f t="shared" si="2"/>
        <v>18.28650424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22"/>
      <c r="C35" s="12"/>
      <c r="D35" s="17" t="s">
        <v>30</v>
      </c>
      <c r="E35" s="13">
        <f t="array" ref="E35">AVERAGE(ABS(E17:E34))</f>
        <v>29.23258057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14"/>
      <c r="C36" s="15"/>
      <c r="D36" s="1" t="s">
        <v>31</v>
      </c>
      <c r="E36" s="18">
        <f t="array" ref="E36">STDEV(ABS(E17:E34))</f>
        <v>20.77210578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A2"/>
    <mergeCell ref="B1:B2"/>
    <mergeCell ref="C1:E1"/>
    <mergeCell ref="A3:A16"/>
    <mergeCell ref="B15:C16"/>
    <mergeCell ref="A17:A36"/>
    <mergeCell ref="B35:C3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25</v>
      </c>
      <c r="C1" s="13" t="s">
        <v>36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5</v>
      </c>
      <c r="B2" s="5">
        <v>1.0</v>
      </c>
      <c r="C2" s="13">
        <v>0.8245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/>
      <c r="B3" s="5">
        <v>2.0</v>
      </c>
      <c r="C3" s="13">
        <v>-0.7076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6"/>
      <c r="B4" s="5">
        <v>3.0</v>
      </c>
      <c r="C4" s="13">
        <v>-0.9723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6"/>
      <c r="B5" s="5">
        <v>4.0</v>
      </c>
      <c r="C5" s="13">
        <v>-0.3823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6"/>
      <c r="B6" s="5">
        <v>5.0</v>
      </c>
      <c r="C6" s="13">
        <v>0.925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6"/>
      <c r="B7" s="5">
        <v>6.0</v>
      </c>
      <c r="C7" s="13">
        <v>0.3686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6"/>
      <c r="B8" s="5">
        <v>7.0</v>
      </c>
      <c r="C8" s="13">
        <v>0.9956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6"/>
      <c r="B9" s="5">
        <v>8.0</v>
      </c>
      <c r="C9" s="13">
        <v>-0.1745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6"/>
      <c r="B10" s="5">
        <v>9.0</v>
      </c>
      <c r="C10" s="13">
        <v>0.2161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6"/>
      <c r="B11" s="5">
        <v>10.0</v>
      </c>
      <c r="C11" s="13">
        <v>-0.3123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6"/>
      <c r="B12" s="5">
        <v>11.0</v>
      </c>
      <c r="C12" s="13">
        <v>-0.112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6"/>
      <c r="B13" s="5">
        <v>12.0</v>
      </c>
      <c r="C13" s="13">
        <v>0.7505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/>
      <c r="B14" s="5" t="s">
        <v>30</v>
      </c>
      <c r="C14" s="13">
        <f t="array" ref="C14">AVERAGE(ABS(C2:C13))</f>
        <v>0.561775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7"/>
      <c r="B15" s="5" t="s">
        <v>31</v>
      </c>
      <c r="C15" s="13">
        <f t="array" ref="C15">STDEV(ABS(C2:C13))</f>
        <v>0.3327721173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6</v>
      </c>
      <c r="B16" s="1" t="s">
        <v>7</v>
      </c>
      <c r="C16" s="13">
        <v>0.4249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6"/>
      <c r="B17" s="1" t="s">
        <v>8</v>
      </c>
      <c r="C17" s="13">
        <v>0.2355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6"/>
      <c r="B18" s="1" t="s">
        <v>9</v>
      </c>
      <c r="C18" s="13">
        <v>-0.874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6"/>
      <c r="B19" s="1" t="s">
        <v>10</v>
      </c>
      <c r="C19" s="13">
        <v>0.5881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6"/>
      <c r="B20" s="1" t="s">
        <v>11</v>
      </c>
      <c r="C20" s="13">
        <v>0.5248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6"/>
      <c r="B21" s="1" t="s">
        <v>12</v>
      </c>
      <c r="C21" s="13">
        <v>0.2791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6"/>
      <c r="B22" s="1" t="s">
        <v>13</v>
      </c>
      <c r="C22" s="13">
        <v>0.4288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6"/>
      <c r="B23" s="1" t="s">
        <v>14</v>
      </c>
      <c r="C23" s="13">
        <v>-0.6351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6"/>
      <c r="B24" s="1" t="s">
        <v>15</v>
      </c>
      <c r="C24" s="13">
        <v>-0.1597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6"/>
      <c r="B25" s="1" t="s">
        <v>16</v>
      </c>
      <c r="C25" s="13">
        <v>0.0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6"/>
      <c r="B26" s="1" t="s">
        <v>17</v>
      </c>
      <c r="C26" s="13">
        <v>-0.082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6"/>
      <c r="B27" s="1" t="s">
        <v>18</v>
      </c>
      <c r="C27" s="13">
        <v>0.8141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6"/>
      <c r="B28" s="1" t="s">
        <v>19</v>
      </c>
      <c r="C28" s="13">
        <v>-0.6324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6"/>
      <c r="B29" s="1" t="s">
        <v>20</v>
      </c>
      <c r="C29" s="13">
        <v>0.113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6"/>
      <c r="B30" s="1" t="s">
        <v>21</v>
      </c>
      <c r="C30" s="13">
        <v>0.4508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6"/>
      <c r="B31" s="1" t="s">
        <v>22</v>
      </c>
      <c r="C31" s="13">
        <v>-0.0875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6"/>
      <c r="B32" s="1" t="s">
        <v>23</v>
      </c>
      <c r="C32" s="13">
        <v>0.4368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6"/>
      <c r="B33" s="1" t="s">
        <v>24</v>
      </c>
      <c r="C33" s="13">
        <v>0.034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/>
      <c r="B34" s="1" t="s">
        <v>30</v>
      </c>
      <c r="C34" s="13">
        <f t="array" ref="C34">average(ABS(C16:C33))</f>
        <v>0.3778111111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7"/>
      <c r="B35" s="1" t="s">
        <v>31</v>
      </c>
      <c r="C35" s="18">
        <f t="array" ref="C35">STDEV(ABS(C16:C33))</f>
        <v>0.2687051432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</sheetData>
  <mergeCells count="4">
    <mergeCell ref="A2:A13"/>
    <mergeCell ref="A14:A15"/>
    <mergeCell ref="A16:A33"/>
    <mergeCell ref="A34:A35"/>
  </mergeCells>
  <drawing r:id="rId1"/>
</worksheet>
</file>