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ceenglish/Desktop/"/>
    </mc:Choice>
  </mc:AlternateContent>
  <xr:revisionPtr revIDLastSave="0" documentId="13_ncr:1_{E8ED2A87-3862-A64C-BCDC-372BAF3332F4}" xr6:coauthVersionLast="47" xr6:coauthVersionMax="47" xr10:uidLastSave="{00000000-0000-0000-0000-000000000000}"/>
  <bookViews>
    <workbookView xWindow="0" yWindow="0" windowWidth="28800" windowHeight="18000" xr2:uid="{555B045E-3527-734F-89F4-B7DF93CA5589}"/>
  </bookViews>
  <sheets>
    <sheet name="Sheet1" sheetId="1" r:id="rId1"/>
  </sheets>
  <externalReferences>
    <externalReference r:id="rId2"/>
  </externalReferences>
  <definedNames>
    <definedName name="CEnglish_PPL_DOCArea">[1]CEnglish_PPL_DOC!$AA$2:$AA$32</definedName>
    <definedName name="CEnglish_PPL_DOCConcentration">[1]CEnglish_PPL_DOC!$V$2:$V$32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E3" i="1" s="1"/>
  <c r="I3" i="1" l="1"/>
  <c r="I5" i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2" i="1"/>
  <c r="E2" i="1" s="1"/>
  <c r="G5" i="1" l="1"/>
  <c r="H5" i="1" s="1"/>
  <c r="J5" i="1" s="1"/>
  <c r="L5" i="1"/>
  <c r="G3" i="1"/>
  <c r="H3" i="1" s="1"/>
  <c r="J3" i="1" s="1"/>
  <c r="L3" i="1"/>
</calcChain>
</file>

<file path=xl/sharedStrings.xml><?xml version="1.0" encoding="utf-8"?>
<sst xmlns="http://schemas.openxmlformats.org/spreadsheetml/2006/main" count="17" uniqueCount="17">
  <si>
    <t>ID</t>
  </si>
  <si>
    <t>Stdev</t>
  </si>
  <si>
    <t>µMC</t>
  </si>
  <si>
    <t>Sarg 21_3 C PPL 1:15</t>
  </si>
  <si>
    <t>Sarg 21_3 A/B PPL 1:15</t>
  </si>
  <si>
    <t>Sarg 21_2 C PPL 1:15</t>
  </si>
  <si>
    <t>Sarg 21_2 A/B PPL 1:15</t>
  </si>
  <si>
    <t>PO Sarg 21_2 PPL D1 DOC T0</t>
  </si>
  <si>
    <t>PO Sarg 21_2 PPL D1 DOC T2</t>
  </si>
  <si>
    <t>PO Sarg 21_2 PPL L1 DOC T0</t>
  </si>
  <si>
    <t>PO Sarg 21_2 PPL L2 DOC T0</t>
  </si>
  <si>
    <t>PO Sarg 21_2 PPL L1 DOC T2</t>
  </si>
  <si>
    <t>PO Sarg 21_2 PPL L2 DOC T2</t>
  </si>
  <si>
    <t>umolC_PPL_extract</t>
  </si>
  <si>
    <t>umolC_original</t>
  </si>
  <si>
    <t>extraction_efficiency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</si>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</sst>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C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2" fontId="0" fillId="0" borderId="1" xfId="0" applyNumberFormat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ri/Desktop/working%20macro%20folder%202021.11.01/CEnglish_PPL.DOC.2023.03.2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glish_PPL_DOC"/>
      <sheetName val="Sheet1"/>
      <sheetName val="Original TXT"/>
    </sheetNames>
    <sheetDataSet>
      <sheetData sheetId="0">
        <row r="2">
          <cell r="V2">
            <v>0</v>
          </cell>
          <cell r="AA2">
            <v>0.2397</v>
          </cell>
        </row>
        <row r="3">
          <cell r="V3">
            <v>0</v>
          </cell>
          <cell r="AA3">
            <v>0.20830000000000001</v>
          </cell>
        </row>
        <row r="4">
          <cell r="V4">
            <v>0</v>
          </cell>
          <cell r="AA4">
            <v>0.30109999999999998</v>
          </cell>
        </row>
        <row r="7">
          <cell r="V7">
            <v>24.708537990678877</v>
          </cell>
          <cell r="AA7">
            <v>2.8439999999999999</v>
          </cell>
        </row>
        <row r="8">
          <cell r="V8">
            <v>24.708537990678877</v>
          </cell>
          <cell r="AA8">
            <v>2.9169999999999998</v>
          </cell>
        </row>
        <row r="9">
          <cell r="V9">
            <v>24.708537990678877</v>
          </cell>
          <cell r="AA9">
            <v>2.9049999999999998</v>
          </cell>
        </row>
        <row r="12">
          <cell r="V12">
            <v>49.671196616102314</v>
          </cell>
          <cell r="AA12">
            <v>5.8440000000000003</v>
          </cell>
        </row>
        <row r="13">
          <cell r="V13">
            <v>49.671196616102314</v>
          </cell>
        </row>
        <row r="14">
          <cell r="V14">
            <v>49.671196616102314</v>
          </cell>
          <cell r="AA14">
            <v>5.8460000000000001</v>
          </cell>
        </row>
        <row r="15">
          <cell r="V15">
            <v>49.671196616102314</v>
          </cell>
          <cell r="AA15">
            <v>5.8710000000000004</v>
          </cell>
        </row>
        <row r="18">
          <cell r="V18">
            <v>75.002021716714097</v>
          </cell>
          <cell r="AA18">
            <v>8.8729999999999993</v>
          </cell>
        </row>
        <row r="19">
          <cell r="V19">
            <v>75.002021716714097</v>
          </cell>
          <cell r="AA19">
            <v>9.0169999999999995</v>
          </cell>
        </row>
        <row r="20">
          <cell r="V20">
            <v>75.002021716714097</v>
          </cell>
          <cell r="AA20">
            <v>8.7569999999999997</v>
          </cell>
        </row>
        <row r="23">
          <cell r="V23">
            <v>99.530138345745215</v>
          </cell>
          <cell r="AA23">
            <v>11.73</v>
          </cell>
        </row>
        <row r="24">
          <cell r="V24">
            <v>99.530138345745215</v>
          </cell>
          <cell r="AA24">
            <v>11.8</v>
          </cell>
        </row>
        <row r="25">
          <cell r="V25">
            <v>99.530138345745215</v>
          </cell>
          <cell r="AA25">
            <v>11.79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36FA-037D-1140-AD55-E709D3731BA0}">
  <dimension ref="A1:L11"/>
  <sheetViews>
    <sheetView tabSelected="1" workbookViewId="0">
      <selection activeCell="I3" sqref="I3"/>
    </sheetView>
  </sheetViews>
  <sheetFormatPr baseColWidth="10" defaultRowHeight="16" x14ac:dyDescent="0.2"/>
  <cols>
    <col min="1" max="1" width="25" bestFit="1" customWidth="1"/>
    <col min="4" max="6" width="10.83203125" style="4"/>
    <col min="7" max="7" width="17.83203125" style="4" customWidth="1"/>
    <col min="8" max="9" width="10.83203125" style="4"/>
    <col min="12" max="12" width="10.83203125" style="4"/>
  </cols>
  <sheetData>
    <row r="1" spans="1:12" x14ac:dyDescent="0.2">
      <c r="A1" s="1" t="s">
        <v>0</v>
      </c>
      <c r="B1" s="2" t="s">
        <v>1</v>
      </c>
      <c r="C1" s="2" t="s">
        <v>2</v>
      </c>
      <c r="G1" s="4" t="s">
        <v>13</v>
      </c>
      <c r="H1" s="4" t="s">
        <v>14</v>
      </c>
      <c r="I1" s="4" t="s">
        <v>15</v>
      </c>
    </row>
    <row r="2" spans="1:12" x14ac:dyDescent="0.2">
      <c r="A2" s="3" t="s">
        <v>3</v>
      </c>
      <c r="B2" s="2">
        <v>0.35460780007136838</v>
      </c>
      <c r="C2" s="2">
        <v>7.8475652173913026</v>
      </c>
      <c r="D2" s="4">
        <f>C2*15</f>
        <v>117.71347826086954</v>
      </c>
      <c r="E2" s="4">
        <f>D2*0.007</f>
        <v>0.82399434782608671</v>
      </c>
    </row>
    <row r="3" spans="1:12" x14ac:dyDescent="0.2">
      <c r="A3" s="3" t="s">
        <v>4</v>
      </c>
      <c r="B3" s="2">
        <v>0.75627182278813398</v>
      </c>
      <c r="C3" s="2">
        <v>35.551913043478265</v>
      </c>
      <c r="D3" s="4">
        <f>C3*14</f>
        <v>497.72678260869571</v>
      </c>
      <c r="E3" s="4">
        <f t="shared" ref="E3:E11" si="0">D3*0.007</f>
        <v>3.4840874782608702</v>
      </c>
      <c r="G3" s="4">
        <f>D3-(D2*2)</f>
        <v>262.29982608695661</v>
      </c>
      <c r="H3" s="4">
        <f>G3*0.007</f>
        <v>1.8360987826086963</v>
      </c>
      <c r="I3" s="4">
        <f>AVERAGE(375,334) * 0.02</f>
        <v>7.09</v>
      </c>
      <c r="J3">
        <f>H3/I3*100</f>
        <v>25.897020911265113</v>
      </c>
      <c r="K3" t="s">
        <v>16</v>
      </c>
      <c r="L3" s="4">
        <f>(D3-(D2*2))</f>
        <v>262.29982608695661</v>
      </c>
    </row>
    <row r="4" spans="1:12" x14ac:dyDescent="0.2">
      <c r="A4" s="3" t="s">
        <v>5</v>
      </c>
      <c r="B4" s="2">
        <v>0.303689142295338</v>
      </c>
      <c r="C4" s="2">
        <v>6.4261159420289848</v>
      </c>
      <c r="D4" s="4">
        <f t="shared" ref="D4:D11" si="1">C4*15</f>
        <v>96.391739130434772</v>
      </c>
      <c r="E4" s="4">
        <f t="shared" si="0"/>
        <v>0.67474217391304336</v>
      </c>
    </row>
    <row r="5" spans="1:12" x14ac:dyDescent="0.2">
      <c r="A5" s="3" t="s">
        <v>6</v>
      </c>
      <c r="B5" s="2">
        <v>0.80841509860010052</v>
      </c>
      <c r="C5" s="2">
        <v>75.647565217391318</v>
      </c>
      <c r="D5" s="4">
        <f t="shared" si="1"/>
        <v>1134.7134782608698</v>
      </c>
      <c r="E5" s="4">
        <f t="shared" si="0"/>
        <v>7.9429943478260885</v>
      </c>
      <c r="G5" s="4">
        <f>D5-(D4*2)</f>
        <v>941.93000000000029</v>
      </c>
      <c r="H5" s="4">
        <f>G5*0.007</f>
        <v>6.593510000000002</v>
      </c>
      <c r="I5" s="4">
        <f>AVERAGE(7999,7250)*0.02</f>
        <v>152.49</v>
      </c>
      <c r="J5">
        <f t="shared" ref="J5" si="2">H5/I5*100</f>
        <v>4.3238966489605888</v>
      </c>
      <c r="L5" s="4">
        <f>D5-(2*D4)</f>
        <v>941.93000000000029</v>
      </c>
    </row>
    <row r="6" spans="1:12" x14ac:dyDescent="0.2">
      <c r="A6" s="3" t="s">
        <v>7</v>
      </c>
      <c r="B6" s="2">
        <v>0.66054530565219993</v>
      </c>
      <c r="C6" s="2">
        <v>45.963507246376807</v>
      </c>
      <c r="D6" s="4">
        <f t="shared" si="1"/>
        <v>689.45260869565209</v>
      </c>
      <c r="E6" s="4">
        <f t="shared" si="0"/>
        <v>4.8261682608695651</v>
      </c>
    </row>
    <row r="7" spans="1:12" x14ac:dyDescent="0.2">
      <c r="A7" s="3" t="s">
        <v>8</v>
      </c>
      <c r="B7" s="2">
        <v>0.31500992672969552</v>
      </c>
      <c r="C7" s="2">
        <v>41.566405797101453</v>
      </c>
      <c r="D7" s="4">
        <f t="shared" si="1"/>
        <v>623.49608695652182</v>
      </c>
      <c r="E7" s="4">
        <f t="shared" si="0"/>
        <v>4.3644726086956531</v>
      </c>
    </row>
    <row r="8" spans="1:12" x14ac:dyDescent="0.2">
      <c r="A8" s="3" t="s">
        <v>9</v>
      </c>
      <c r="B8" s="2">
        <v>0.46959205505699891</v>
      </c>
      <c r="C8" s="2">
        <v>47.157710144927535</v>
      </c>
      <c r="D8" s="4">
        <f t="shared" si="1"/>
        <v>707.36565217391308</v>
      </c>
      <c r="E8" s="4">
        <f t="shared" si="0"/>
        <v>4.9515595652173916</v>
      </c>
    </row>
    <row r="9" spans="1:12" x14ac:dyDescent="0.2">
      <c r="A9" s="3" t="s">
        <v>10</v>
      </c>
      <c r="B9" s="2">
        <v>0.94400239231591454</v>
      </c>
      <c r="C9" s="2">
        <v>47.720028985507255</v>
      </c>
      <c r="D9" s="4">
        <f t="shared" si="1"/>
        <v>715.80043478260882</v>
      </c>
      <c r="E9" s="4">
        <f t="shared" si="0"/>
        <v>5.0106030434782616</v>
      </c>
    </row>
    <row r="10" spans="1:12" x14ac:dyDescent="0.2">
      <c r="A10" s="3" t="s">
        <v>11</v>
      </c>
      <c r="B10" s="2">
        <v>0.60896474383272392</v>
      </c>
      <c r="C10" s="2">
        <v>57.383797101449275</v>
      </c>
      <c r="D10" s="4">
        <f t="shared" si="1"/>
        <v>860.75695652173908</v>
      </c>
      <c r="E10" s="4">
        <f t="shared" si="0"/>
        <v>6.0252986956521735</v>
      </c>
    </row>
    <row r="11" spans="1:12" x14ac:dyDescent="0.2">
      <c r="A11" s="3" t="s">
        <v>12</v>
      </c>
      <c r="B11" s="2">
        <v>0.69572463390739847</v>
      </c>
      <c r="C11" s="2">
        <v>62.737420289855066</v>
      </c>
      <c r="D11" s="4">
        <f t="shared" si="1"/>
        <v>941.06130434782597</v>
      </c>
      <c r="E11" s="4">
        <f t="shared" si="0"/>
        <v>6.5874291304347823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 O.</dc:creator>
  <cp:lastModifiedBy>Chance English</cp:lastModifiedBy>
  <dcterms:created xsi:type="dcterms:W3CDTF">2023-03-30T00:23:25Z</dcterms:created>
  <dcterms:modified xsi:type="dcterms:W3CDTF">2023-04-02T21:47:42Z</dcterms:modified>
</cp:coreProperties>
</file>